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-my.sharepoint.com/personal/andrewsf_calaces_org/Documents/Documents/CIT/2020/CIT 2020 0141-0160/0157-20/"/>
    </mc:Choice>
  </mc:AlternateContent>
  <xr:revisionPtr revIDLastSave="0" documentId="8_{30DA2D02-EE95-44F8-90DB-572B7D9C2804}" xr6:coauthVersionLast="45" xr6:coauthVersionMax="45" xr10:uidLastSave="{00000000-0000-0000-0000-000000000000}"/>
  <bookViews>
    <workbookView xWindow="-98" yWindow="-98" windowWidth="19396" windowHeight="10395" xr2:uid="{317BB3C0-B393-47F4-8FB5-4F1CB1D6EE89}"/>
  </bookViews>
  <sheets>
    <sheet name="CalSAWS Year End Stmt FY19-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000___Project_Management" localSheetId="0">#REF!</definedName>
    <definedName name="_1000___Project_Management">#REF!</definedName>
    <definedName name="_1100__Project_Initiation" localSheetId="0">#REF!</definedName>
    <definedName name="_1100__Project_Initiation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Accenture_Rate">'[1]Cost Summary'!$M$11</definedName>
    <definedName name="AllKits">#REF!</definedName>
    <definedName name="Allocation_DB">'[2]Allocation-Resource'!$A$3:$E$19</definedName>
    <definedName name="Allocation_Resource">'[3]Allocation-Resource'!$A$3:$E$19</definedName>
    <definedName name="BA">'[4]3. Tasks'!$L$41</definedName>
    <definedName name="bal">#REF!</definedName>
    <definedName name="Batch_AT_Factor">#REF!</definedName>
    <definedName name="Batch_DAO_Factor">#REF!</definedName>
    <definedName name="Batch_VBean_Factor">#REF!</definedName>
    <definedName name="BDlist">#REF!</definedName>
    <definedName name="BillCodes">[5]Lookups!$M$2:$M$81</definedName>
    <definedName name="BillRate">'[6]5. Tasks'!$H$36</definedName>
    <definedName name="BuildPct">#REF!</definedName>
    <definedName name="Category">#REF!</definedName>
    <definedName name="Class_DropDown">#REF!</definedName>
    <definedName name="Class_List">'[7]Standard Rates'!$B$1:$B$44</definedName>
    <definedName name="Count_Online_Panel_Medium">'[8]Mod List'!#REF!</definedName>
    <definedName name="Countries">[5]Lookups!$C$2:$C$4</definedName>
    <definedName name="data64">#REF!</definedName>
    <definedName name="Del_Allocation_DB">#REF!</definedName>
    <definedName name="Dev_Alloc_DB">#REF!</definedName>
    <definedName name="Development_Phase___months">[9]Assumptions!$D$12</definedName>
    <definedName name="dflt4">#REF!</definedName>
    <definedName name="DifAT">#REF!</definedName>
    <definedName name="DifBatch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[5]Lookups!$A$2:$B$171</definedName>
    <definedName name="DS3_Install">[10]LoE!#REF!</definedName>
    <definedName name="DS3_Recurring_Cost">[10]LoE!#REF!</definedName>
    <definedName name="DSL_Install">[10]LoE!#REF!</definedName>
    <definedName name="DSL_Recurring_Cost">[10]LoE!#REF!</definedName>
    <definedName name="EasyAT">#REF!</definedName>
    <definedName name="EasyBatch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hibit_A_DB">#REF!</definedName>
    <definedName name="Form_AT_Factor">#REF!</definedName>
    <definedName name="Form_DAO_Factor">#REF!</definedName>
    <definedName name="FTE_Days_Per_Month">'[11]B Tasks and Deliv''s'!#REF!</definedName>
    <definedName name="Hours_per_month">#REF!</definedName>
    <definedName name="HTML_CodePage" hidden="1">1252</definedName>
    <definedName name="HTML_Control" localSheetId="0" hidden="1">{"'Sheet1'!$B$2:$F$25"}</definedName>
    <definedName name="HTML_Control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0">#REF!</definedName>
    <definedName name="IAPDU">#REF!</definedName>
    <definedName name="ICRECON" localSheetId="0">'[12]Monthly Detail'!#REF!</definedName>
    <definedName name="ICRECON">'[12]Monthly Detail'!#REF!</definedName>
    <definedName name="Implementation_Phase___months">[9]Assumptions!$D$13</definedName>
    <definedName name="INDIRECT">'[12]Monthly Detail'!#REF!</definedName>
    <definedName name="Itemized_Software_Description">[13]Sheet3!$D$1:$D$16</definedName>
    <definedName name="JSP_AT_Factor">#REF!</definedName>
    <definedName name="JSP_Conv_Factor">#REF!</definedName>
    <definedName name="JSP_DAO_Factor">#REF!</definedName>
    <definedName name="JSP_EJB_Factor">#REF!</definedName>
    <definedName name="JSP_VBean_Factor">#REF!</definedName>
    <definedName name="MedAT">#REF!</definedName>
    <definedName name="MedBatch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ONTHSUM">'[12]Monthly Detail'!#REF!</definedName>
    <definedName name="Number_of_users_to_be_supported_during_implementation">[14]Assumptions!$D$11</definedName>
    <definedName name="of_Application_Teams_AD">#REF!</definedName>
    <definedName name="of_Application_Teams_FA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pgnum1">#REF!</definedName>
    <definedName name="pgnum2">#REF!</definedName>
    <definedName name="pgnum3">#REF!</definedName>
    <definedName name="pgnum4">#REF!</definedName>
    <definedName name="_xlnm.Print_Area" localSheetId="0">'CalSAWS Year End Stmt FY19-20'!$A$31:$B$90</definedName>
    <definedName name="Prod">[15]Pricebk!$B$94:$B$400</definedName>
    <definedName name="Prod_Codes">[15]Pricebk!$B$93:$B$399</definedName>
    <definedName name="Prod1">[15]Pricebk!$A$237:$A$271</definedName>
    <definedName name="Product_Codes">[15]Pricebk!$A$236:$A$270</definedName>
    <definedName name="Project_Yr">'[3]Allocation-PY'!$A$13:$M$15</definedName>
    <definedName name="ProjectDiscount">#REF!</definedName>
    <definedName name="prt">[16]!prt</definedName>
    <definedName name="PY_Hours">'[3]Allocation-PY'!$A$13:$M$15</definedName>
    <definedName name="PY_Hours_DB">'[17]Allocation-PY'!$A$13:$M$15</definedName>
    <definedName name="PY_Percent_DB">#REF!</definedName>
    <definedName name="QA_Rate">'[1]Cost Summary'!$M$12</definedName>
    <definedName name="QTRALLOC">#N/A</definedName>
    <definedName name="RateCard">[5]RateCard!$K$21:$T$712</definedName>
    <definedName name="_xlnm.Recorder">[15]Pricebk!$D:$D</definedName>
    <definedName name="RFPRole">[5]Lookups!$AA$2:$AA$24</definedName>
    <definedName name="Rpt_AT_Factor">#REF!</definedName>
    <definedName name="Rule_AT_Factor">#REF!</definedName>
    <definedName name="Rule_DAO_Factor">#REF!</definedName>
    <definedName name="Rule_VBean_Factor">#REF!</definedName>
    <definedName name="sacs">#REF!</definedName>
    <definedName name="Sales_Tax">'[18]J11 - CO-002'!$K$55</definedName>
    <definedName name="Schedule">#REF!</definedName>
    <definedName name="ServicesHours">'[19]Cost Categories'!$C$20</definedName>
    <definedName name="Shipping">'[18]J11 - CO-002'!$K$56</definedName>
    <definedName name="SUPPLIES">'[12]Monthly Detail'!#REF!</definedName>
    <definedName name="SystemTest">#REF!</definedName>
    <definedName name="t_channels">'[20]hw-sw-maintenance'!#REF!</definedName>
    <definedName name="t_seats">'[20]hw-sw-maintenance'!#REF!</definedName>
    <definedName name="T1_Install">[10]LoE!#REF!</definedName>
    <definedName name="T1_Recurring_Cost">[10]LoE!#REF!</definedName>
    <definedName name="Tasks">#REF!</definedName>
    <definedName name="Team">#REF!</definedName>
    <definedName name="TestPct">#REF!</definedName>
    <definedName name="tran1">#REF!</definedName>
    <definedName name="tran2">#REF!</definedName>
    <definedName name="tran3">#REF!</definedName>
    <definedName name="tran4">#REF!</definedName>
    <definedName name="USASourceList">[5]Lookups!$D$2:$D$4</definedName>
    <definedName name="ValidResources">'[21]4.  Resource Totals by Year'!$A$5:$A$20</definedName>
    <definedName name="WorkforceList">[5]Lookups!#REF!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0" i="1" l="1"/>
  <c r="C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C28" i="1"/>
  <c r="C27" i="1"/>
  <c r="C26" i="1"/>
  <c r="C25" i="1"/>
  <c r="C24" i="1"/>
  <c r="C23" i="1"/>
  <c r="C29" i="1" s="1"/>
  <c r="C19" i="1"/>
  <c r="E90" i="1" l="1"/>
  <c r="F32" i="1"/>
  <c r="F90" i="1" s="1"/>
</calcChain>
</file>

<file path=xl/sharedStrings.xml><?xml version="1.0" encoding="utf-8"?>
<sst xmlns="http://schemas.openxmlformats.org/spreadsheetml/2006/main" count="150" uniqueCount="82">
  <si>
    <t>Member Consortium
County JPA Costs</t>
  </si>
  <si>
    <t>Total Projected
Admin Costs
SFY19/20</t>
  </si>
  <si>
    <t>Insurance Services</t>
  </si>
  <si>
    <t>External Financial Audit</t>
  </si>
  <si>
    <t>SOC 1 Internal Audit Services</t>
  </si>
  <si>
    <t>San Bernardino Financial System Data - FTP</t>
  </si>
  <si>
    <t>Consortium Conferences &amp; Fees</t>
  </si>
  <si>
    <t>TOTAL</t>
  </si>
  <si>
    <t>Actual Costs thru 6/30/20</t>
  </si>
  <si>
    <t>Difference</t>
  </si>
  <si>
    <t>REGION</t>
  </si>
  <si>
    <t>SHARE OF ADMINISTRATIVE 
COSTS BY COUNTY</t>
  </si>
  <si>
    <t>Total Prefunded
Admin Costs
SFY19/20</t>
  </si>
  <si>
    <t xml:space="preserve">Past Due </t>
  </si>
  <si>
    <t>Total Actual 
Admin Costs based on $469K</t>
  </si>
  <si>
    <t xml:space="preserve">Year End Adjustment
 for SFY20/21 Invoices </t>
  </si>
  <si>
    <t>1</t>
  </si>
  <si>
    <t>Alameda</t>
  </si>
  <si>
    <t>2</t>
  </si>
  <si>
    <t>Alpine</t>
  </si>
  <si>
    <t>Amador</t>
  </si>
  <si>
    <t>3</t>
  </si>
  <si>
    <t>Butte</t>
  </si>
  <si>
    <t>Calaveras</t>
  </si>
  <si>
    <t>Colusa</t>
  </si>
  <si>
    <t>Contra Costa</t>
  </si>
  <si>
    <t>Del Norte</t>
  </si>
  <si>
    <t>El Dorado</t>
  </si>
  <si>
    <t>4</t>
  </si>
  <si>
    <t>Fresno</t>
  </si>
  <si>
    <t>Glenn</t>
  </si>
  <si>
    <t>Humboldt</t>
  </si>
  <si>
    <t>5</t>
  </si>
  <si>
    <t>Imperial</t>
  </si>
  <si>
    <t>Inyo</t>
  </si>
  <si>
    <t>Kern</t>
  </si>
  <si>
    <t>Kings</t>
  </si>
  <si>
    <t>Lake</t>
  </si>
  <si>
    <t>Lassen</t>
  </si>
  <si>
    <t>6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</si>
  <si>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</si>
  <si>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</si>
  <si>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</si>
  <si>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</si>
  <si>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</si>
  <si>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</si>
  <si>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</si>
  <si>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</si>
  <si>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</si>
  <si>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</si>
  <si>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</si>
  <si>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</si>
  <si>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</si>
  <si>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</si>
  <si>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</si>
  <si>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</si>
  <si>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</si>
  <si>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</si>
  <si>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</si>
  <si>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</si>
  <si>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</si>
  <si>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</si>
  <si>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</si>
  <si>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</si>
  <si>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</si>
  <si>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</si>
  <si>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</si>
  <si>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</si>
  <si>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</si>
  <si>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</si>
  <si>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</si>
  <si>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</si>
  <si>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</si>
  <si>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</si>
  <si>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</si>
  <si>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</si>
  <si>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</si>
  <si>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</si>
  <si>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</si>
  <si>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</si>
  <si>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San Bernardino ATC Accounting Services</t>
  </si>
  <si>
    <t xml:space="preserve">San Bernardino ATC Accounting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</si>
</sst>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FFFF"/>
      <name val="Century Gothic"/>
      <family val="2"/>
    </font>
    <font>
      <sz val="10"/>
      <color theme="1"/>
      <name val="Arial"/>
      <family val="2"/>
    </font>
    <font>
      <i/>
      <sz val="1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i/>
      <sz val="11"/>
      <color rgb="FFFFFFFF"/>
      <name val="Century Gothic"/>
      <family val="2"/>
    </font>
    <font>
      <i/>
      <sz val="11"/>
      <color rgb="FFFF0000"/>
      <name val="Century Gothic"/>
      <family val="2"/>
    </font>
    <font>
      <sz val="11"/>
      <color rgb="FFFF0000"/>
      <name val="Century Gothic"/>
      <family val="2"/>
    </font>
    <font>
      <b/>
      <i/>
      <sz val="11"/>
      <color rgb="FFFF000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1A329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2" applyFont="1"/>
    <xf numFmtId="0" fontId="5" fillId="0" borderId="0" xfId="2" applyFont="1"/>
    <xf numFmtId="164" fontId="5" fillId="0" borderId="6" xfId="2" applyNumberFormat="1" applyFont="1" applyBorder="1"/>
    <xf numFmtId="164" fontId="5" fillId="0" borderId="7" xfId="2" applyNumberFormat="1" applyFont="1" applyBorder="1"/>
    <xf numFmtId="164" fontId="5" fillId="0" borderId="8" xfId="2" applyNumberFormat="1" applyFont="1" applyBorder="1"/>
    <xf numFmtId="165" fontId="4" fillId="0" borderId="0" xfId="2" applyNumberFormat="1" applyFont="1"/>
    <xf numFmtId="6" fontId="6" fillId="3" borderId="9" xfId="2" applyNumberFormat="1" applyFont="1" applyFill="1" applyBorder="1"/>
    <xf numFmtId="6" fontId="6" fillId="3" borderId="10" xfId="2" applyNumberFormat="1" applyFont="1" applyFill="1" applyBorder="1"/>
    <xf numFmtId="165" fontId="5" fillId="0" borderId="0" xfId="1" applyNumberFormat="1" applyFont="1" applyAlignment="1">
      <alignment vertical="center"/>
    </xf>
    <xf numFmtId="0" fontId="5" fillId="0" borderId="3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2" fillId="2" borderId="12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9" fontId="5" fillId="4" borderId="8" xfId="1" applyNumberFormat="1" applyFont="1" applyFill="1" applyBorder="1" applyAlignment="1">
      <alignment horizontal="center"/>
    </xf>
    <xf numFmtId="0" fontId="5" fillId="5" borderId="13" xfId="1" applyFont="1" applyFill="1" applyBorder="1"/>
    <xf numFmtId="164" fontId="5" fillId="5" borderId="13" xfId="2" applyNumberFormat="1" applyFont="1" applyFill="1" applyBorder="1" applyAlignment="1">
      <alignment horizontal="right"/>
    </xf>
    <xf numFmtId="6" fontId="8" fillId="5" borderId="13" xfId="3" applyNumberFormat="1" applyFont="1" applyFill="1" applyBorder="1" applyAlignment="1">
      <alignment horizontal="right"/>
    </xf>
    <xf numFmtId="6" fontId="5" fillId="5" borderId="13" xfId="3" applyNumberFormat="1" applyFont="1" applyFill="1" applyBorder="1" applyAlignment="1">
      <alignment horizontal="right"/>
    </xf>
    <xf numFmtId="6" fontId="9" fillId="5" borderId="13" xfId="3" applyNumberFormat="1" applyFont="1" applyFill="1" applyBorder="1" applyAlignment="1">
      <alignment horizontal="right"/>
    </xf>
    <xf numFmtId="49" fontId="5" fillId="0" borderId="8" xfId="1" applyNumberFormat="1" applyFont="1" applyBorder="1" applyAlignment="1">
      <alignment horizontal="center"/>
    </xf>
    <xf numFmtId="0" fontId="5" fillId="0" borderId="13" xfId="1" applyFont="1" applyBorder="1"/>
    <xf numFmtId="164" fontId="5" fillId="0" borderId="13" xfId="2" applyNumberFormat="1" applyFont="1" applyBorder="1" applyAlignment="1">
      <alignment horizontal="right"/>
    </xf>
    <xf numFmtId="164" fontId="8" fillId="0" borderId="13" xfId="2" applyNumberFormat="1" applyFont="1" applyBorder="1"/>
    <xf numFmtId="164" fontId="5" fillId="0" borderId="13" xfId="2" applyNumberFormat="1" applyFont="1" applyBorder="1"/>
    <xf numFmtId="6" fontId="9" fillId="0" borderId="13" xfId="2" applyNumberFormat="1" applyFont="1" applyBorder="1"/>
    <xf numFmtId="164" fontId="6" fillId="0" borderId="14" xfId="2" applyNumberFormat="1" applyFont="1" applyBorder="1" applyAlignment="1">
      <alignment horizontal="right"/>
    </xf>
    <xf numFmtId="164" fontId="10" fillId="0" borderId="14" xfId="2" applyNumberFormat="1" applyFont="1" applyBorder="1" applyAlignment="1">
      <alignment horizontal="right"/>
    </xf>
    <xf numFmtId="6" fontId="6" fillId="0" borderId="14" xfId="2" applyNumberFormat="1" applyFont="1" applyBorder="1" applyAlignment="1">
      <alignment horizontal="right"/>
    </xf>
    <xf numFmtId="0" fontId="12" fillId="0" borderId="0" xfId="2" applyFont="1"/>
    <xf numFmtId="0" fontId="13" fillId="0" borderId="0" xfId="2" applyFont="1"/>
    <xf numFmtId="0" fontId="12" fillId="0" borderId="0" xfId="2" applyFont="1" applyAlignment="1">
      <alignment horizontal="center"/>
    </xf>
    <xf numFmtId="0" fontId="2" fillId="0" borderId="0" xfId="1" applyFont="1" applyFill="1" applyBorder="1" applyAlignment="1">
      <alignment vertical="center" wrapText="1"/>
    </xf>
    <xf numFmtId="164" fontId="5" fillId="0" borderId="0" xfId="2" applyNumberFormat="1" applyFont="1" applyFill="1" applyBorder="1"/>
    <xf numFmtId="6" fontId="6" fillId="0" borderId="0" xfId="2" applyNumberFormat="1" applyFont="1" applyFill="1" applyBorder="1"/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6" fontId="6" fillId="0" borderId="9" xfId="2" applyNumberFormat="1" applyFont="1" applyBorder="1" applyAlignment="1">
      <alignment horizontal="right"/>
    </xf>
    <xf numFmtId="6" fontId="6" fillId="0" borderId="14" xfId="2" applyNumberFormat="1" applyFont="1" applyBorder="1" applyAlignment="1">
      <alignment horizontal="right"/>
    </xf>
    <xf numFmtId="0" fontId="11" fillId="0" borderId="15" xfId="1" applyFont="1" applyBorder="1" applyAlignment="1">
      <alignment horizontal="left" wrapText="1"/>
    </xf>
  </cellXfs>
  <cellStyles count="4">
    <cellStyle name="Currency 2 16" xfId="3" xr:uid="{D95DD957-6907-41E7-AB36-8A83F949135E}"/>
    <cellStyle name="Normal" xfId="0" builtinId="0"/>
    <cellStyle name="Normal 163 3" xfId="2" xr:uid="{A9CDB115-22AE-468D-BBB0-2E3BED904232}"/>
    <cellStyle name="Normal 2 19" xfId="1" xr:uid="{70B03A13-A5DC-4876-AF8D-584C8F55F5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0%20Legacy%20Data%20Solution\01-29-2009%20For%20Consortium%20Review\CO-040%20-%20LDS%20-%20v3%20with%202011-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APD\June%202010\03-12-2010%20Facilities%20Input%20file\Extension%20Cost%20Pricing%20Schedule%20Amendment%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astersK\Local%20Settings\Temporary%20Internet%20Files\OLK1AC\CMIPS%20II%20and%20IHSS%20SOC%20Estimates%20v5.1%20-%20working%20co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teresa.c.sifre\Desktop\Copy%20of%20Copy%20of%20OH_IE_Staffing_Model_Negotiations_v0%202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egicS\AppData\Local\Microsoft\Windows\Temporary%20Internet%20Files\OLK174A\CMIPS%20II%20and%20IHSS%20SOC%20Estimates%20-%2009-23-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NT\Profiles\elinse\Temporary%20Internet%20Files\OLK7\JACOBI\PeopleSoft\Higher%20Ed\Projects\Vanderbilt\Work%20Plan\JACOBI\Higher%20Ed\Projects\Vanderbilt\AC%20Input\Financials%20WP\FINANCE\PHASE3A\PROJMGT\PH4EST\BUES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CO-047%20Del%20Norte%20POP%20model%20change\05-19-2009%20For%20JPA\Marin-Napa%20CPOP%20v4-client-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Documents%20and%20Settings\llawson\Local%20Settings\Temporary%20Internet%20Files\OLK51\Development%20Cos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WINDOWS\TEMP\Timestudies\TRAN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Change%20Orders\M&amp;O\XXX%20-%20EBT%20Host%20to%20Host\CO-XXX%20-EBT%20Host%20to%20Host%20Interface%20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enture\Contracts\Implementation%20Agreement\Amendments\Amendment%20No.%205\02-09-2010%20Final%20for%20JPA\Accenture%20BAFO%20Cost%20Schedules%20Amendment%20No.%20FIV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lisa.a.salas\Documents\Docs%20to%20Synch\C-IV%20Migration\2013%20SWAG\Migration%20Estimates%20C-IV%20Modernization%20v3%20LA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yan.b.wickham\Local%20Settings\Temporary%20Internet%20Files\OLK55\OMX%20financials%20-%20v3%203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GnesdaJ\Local%20Settings\Temporary%20Internet%20Files\OLK1F3F\07-31-2007%20From%20JG\Be%20Vu%20Estimate%20072607%20from%20J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Director's Summary"/>
      <sheetName val="County Share of M&amp;O"/>
      <sheetName val="M&amp;O Run Rate"/>
      <sheetName val="Consortium 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1"/>
    </sheetNames>
    <definedNames>
      <definedName name="prt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DE9B-F0EC-48C2-BECD-A151A08C3920}">
  <sheetPr>
    <pageSetUpPr fitToPage="1"/>
  </sheetPr>
  <dimension ref="A1:F99"/>
  <sheetViews>
    <sheetView tabSelected="1" zoomScaleNormal="100" workbookViewId="0">
      <selection activeCell="I27" sqref="I27"/>
    </sheetView>
  </sheetViews>
  <sheetFormatPr defaultColWidth="9.1328125" defaultRowHeight="14.25" x14ac:dyDescent="0.4"/>
  <cols>
    <col min="1" max="1" width="6.33203125" style="11" customWidth="1"/>
    <col min="2" max="2" width="47" style="2" customWidth="1"/>
    <col min="3" max="3" width="23.59765625" style="2" customWidth="1"/>
    <col min="4" max="4" width="18.59765625" style="1" customWidth="1"/>
    <col min="5" max="6" width="18.59765625" style="2" customWidth="1"/>
    <col min="7" max="16384" width="9.1328125" style="2"/>
  </cols>
  <sheetData>
    <row r="1" spans="1:4" ht="67.25" customHeight="1" x14ac:dyDescent="0.4">
      <c r="A1" s="34"/>
      <c r="B1" s="37" t="s">
        <v>0</v>
      </c>
      <c r="C1" s="37" t="s">
        <v>1</v>
      </c>
    </row>
    <row r="2" spans="1:4" ht="17.25" customHeight="1" thickBot="1" x14ac:dyDescent="0.45">
      <c r="A2" s="34"/>
      <c r="B2" s="38"/>
      <c r="C2" s="39"/>
    </row>
    <row r="3" spans="1:4" x14ac:dyDescent="0.4">
      <c r="A3" s="35"/>
      <c r="B3" s="3" t="s">
        <v>2</v>
      </c>
      <c r="C3" s="4">
        <v>72600</v>
      </c>
    </row>
    <row r="4" spans="1:4" x14ac:dyDescent="0.4">
      <c r="A4" s="35"/>
      <c r="B4" s="5" t="s">
        <v>3</v>
      </c>
      <c r="C4" s="4">
        <v>26265</v>
      </c>
    </row>
    <row r="5" spans="1:4" x14ac:dyDescent="0.4">
      <c r="A5" s="35"/>
      <c r="B5" s="5" t="s">
        <v>4</v>
      </c>
      <c r="C5" s="4">
        <v>76300</v>
      </c>
      <c r="D5" s="6"/>
    </row>
    <row r="6" spans="1:4" x14ac:dyDescent="0.4">
      <c r="A6" s="35"/>
      <c r="B6" s="5" t="s">
        <v>80</v>
      </c>
      <c r="C6" s="4">
        <v>553118</v>
      </c>
      <c r="D6" s="6"/>
    </row>
    <row r="7" spans="1:4" x14ac:dyDescent="0.4">
      <c r="A7" s="35"/>
      <c r="B7" s="5" t="s">
        <v>5</v>
      </c>
      <c r="C7" s="4">
        <v>5000</v>
      </c>
      <c r="D7" s="6"/>
    </row>
    <row r="8" spans="1:4" x14ac:dyDescent="0.4">
      <c r="A8" s="35"/>
      <c r="B8" s="5" t="s">
        <v>6</v>
      </c>
      <c r="C8" s="4">
        <v>10000</v>
      </c>
      <c r="D8" s="6"/>
    </row>
    <row r="9" spans="1:4" ht="14.65" thickBot="1" x14ac:dyDescent="0.45">
      <c r="A9" s="36"/>
      <c r="B9" s="7" t="s">
        <v>7</v>
      </c>
      <c r="C9" s="8">
        <v>743283</v>
      </c>
    </row>
    <row r="10" spans="1:4" ht="19.25" customHeight="1" thickBot="1" x14ac:dyDescent="0.45">
      <c r="A10" s="40"/>
      <c r="B10" s="41"/>
      <c r="C10" s="9"/>
    </row>
    <row r="11" spans="1:4" ht="67.25" customHeight="1" x14ac:dyDescent="0.4">
      <c r="A11" s="34"/>
      <c r="B11" s="37" t="s">
        <v>0</v>
      </c>
      <c r="C11" s="37" t="s">
        <v>8</v>
      </c>
    </row>
    <row r="12" spans="1:4" ht="17.25" customHeight="1" thickBot="1" x14ac:dyDescent="0.45">
      <c r="A12" s="34"/>
      <c r="B12" s="38"/>
      <c r="C12" s="39"/>
    </row>
    <row r="13" spans="1:4" x14ac:dyDescent="0.4">
      <c r="A13" s="35"/>
      <c r="B13" s="3" t="s">
        <v>2</v>
      </c>
      <c r="C13" s="4">
        <v>40022.080000000002</v>
      </c>
    </row>
    <row r="14" spans="1:4" x14ac:dyDescent="0.4">
      <c r="A14" s="35"/>
      <c r="B14" s="5" t="s">
        <v>3</v>
      </c>
      <c r="C14" s="4">
        <v>26265</v>
      </c>
    </row>
    <row r="15" spans="1:4" x14ac:dyDescent="0.4">
      <c r="A15" s="35"/>
      <c r="B15" s="5" t="s">
        <v>4</v>
      </c>
      <c r="C15" s="4">
        <v>76300</v>
      </c>
      <c r="D15" s="6"/>
    </row>
    <row r="16" spans="1:4" x14ac:dyDescent="0.4">
      <c r="A16" s="35"/>
      <c r="B16" s="5" t="s">
        <v>81</v>
      </c>
      <c r="C16" s="4">
        <v>326757</v>
      </c>
      <c r="D16" s="6"/>
    </row>
    <row r="17" spans="1:6" x14ac:dyDescent="0.4">
      <c r="A17" s="35"/>
      <c r="B17" s="5" t="s">
        <v>5</v>
      </c>
      <c r="C17" s="4">
        <v>0</v>
      </c>
      <c r="D17" s="6"/>
    </row>
    <row r="18" spans="1:6" x14ac:dyDescent="0.4">
      <c r="A18" s="35"/>
      <c r="B18" s="5" t="s">
        <v>6</v>
      </c>
      <c r="C18" s="4">
        <v>653.54</v>
      </c>
      <c r="D18" s="6"/>
    </row>
    <row r="19" spans="1:6" ht="14.65" thickBot="1" x14ac:dyDescent="0.45">
      <c r="A19" s="36"/>
      <c r="B19" s="7" t="s">
        <v>7</v>
      </c>
      <c r="C19" s="8">
        <f>SUM(C13:C18)</f>
        <v>469997.62</v>
      </c>
    </row>
    <row r="20" spans="1:6" ht="19.25" customHeight="1" thickBot="1" x14ac:dyDescent="0.45">
      <c r="A20" s="10"/>
      <c r="B20" s="11"/>
      <c r="C20" s="9"/>
    </row>
    <row r="21" spans="1:6" ht="67.25" customHeight="1" x14ac:dyDescent="0.4">
      <c r="A21" s="34"/>
      <c r="B21" s="37" t="s">
        <v>0</v>
      </c>
      <c r="C21" s="37" t="s">
        <v>9</v>
      </c>
    </row>
    <row r="22" spans="1:6" ht="17.25" customHeight="1" thickBot="1" x14ac:dyDescent="0.45">
      <c r="A22" s="34"/>
      <c r="B22" s="38"/>
      <c r="C22" s="39"/>
    </row>
    <row r="23" spans="1:6" x14ac:dyDescent="0.4">
      <c r="A23" s="35"/>
      <c r="B23" s="3" t="s">
        <v>2</v>
      </c>
      <c r="C23" s="4">
        <f>C3-C13</f>
        <v>32577.919999999998</v>
      </c>
    </row>
    <row r="24" spans="1:6" x14ac:dyDescent="0.4">
      <c r="A24" s="35"/>
      <c r="B24" s="5" t="s">
        <v>3</v>
      </c>
      <c r="C24" s="4">
        <f t="shared" ref="C24:C28" si="0">C4-C14</f>
        <v>0</v>
      </c>
    </row>
    <row r="25" spans="1:6" x14ac:dyDescent="0.4">
      <c r="A25" s="35"/>
      <c r="B25" s="5" t="s">
        <v>4</v>
      </c>
      <c r="C25" s="4">
        <f t="shared" si="0"/>
        <v>0</v>
      </c>
      <c r="D25" s="6"/>
    </row>
    <row r="26" spans="1:6" x14ac:dyDescent="0.4">
      <c r="A26" s="35"/>
      <c r="B26" s="5" t="s">
        <v>81</v>
      </c>
      <c r="C26" s="4">
        <f t="shared" si="0"/>
        <v>226361</v>
      </c>
      <c r="D26" s="6"/>
    </row>
    <row r="27" spans="1:6" x14ac:dyDescent="0.4">
      <c r="A27" s="35"/>
      <c r="B27" s="5" t="s">
        <v>5</v>
      </c>
      <c r="C27" s="4">
        <f t="shared" si="0"/>
        <v>5000</v>
      </c>
      <c r="D27" s="6"/>
    </row>
    <row r="28" spans="1:6" x14ac:dyDescent="0.4">
      <c r="A28" s="35"/>
      <c r="B28" s="5" t="s">
        <v>6</v>
      </c>
      <c r="C28" s="4">
        <f t="shared" si="0"/>
        <v>9346.4599999999991</v>
      </c>
      <c r="D28" s="6"/>
    </row>
    <row r="29" spans="1:6" ht="14.65" thickBot="1" x14ac:dyDescent="0.45">
      <c r="A29" s="36"/>
      <c r="B29" s="7" t="s">
        <v>7</v>
      </c>
      <c r="C29" s="8">
        <f>SUM(C23:C28)</f>
        <v>273285.38</v>
      </c>
    </row>
    <row r="30" spans="1:6" ht="19.25" customHeight="1" thickBot="1" x14ac:dyDescent="0.45">
      <c r="A30" s="10"/>
      <c r="B30" s="11"/>
      <c r="C30" s="9"/>
    </row>
    <row r="31" spans="1:6" ht="84.6" customHeight="1" x14ac:dyDescent="0.4">
      <c r="A31" s="12" t="s">
        <v>10</v>
      </c>
      <c r="B31" s="13" t="s">
        <v>11</v>
      </c>
      <c r="C31" s="14" t="s">
        <v>12</v>
      </c>
      <c r="D31" s="15" t="s">
        <v>13</v>
      </c>
      <c r="E31" s="13" t="s">
        <v>14</v>
      </c>
      <c r="F31" s="13" t="s">
        <v>15</v>
      </c>
    </row>
    <row r="32" spans="1:6" x14ac:dyDescent="0.4">
      <c r="A32" s="16" t="s">
        <v>16</v>
      </c>
      <c r="B32" s="17" t="s">
        <v>17</v>
      </c>
      <c r="C32" s="18">
        <v>13000.042799999999</v>
      </c>
      <c r="D32" s="19"/>
      <c r="E32" s="20">
        <v>7855.5873240000001</v>
      </c>
      <c r="F32" s="21">
        <f>E32-C32</f>
        <v>-5144.4554759999992</v>
      </c>
    </row>
    <row r="33" spans="1:6" x14ac:dyDescent="0.4">
      <c r="A33" s="22" t="s">
        <v>18</v>
      </c>
      <c r="B33" s="23" t="s">
        <v>19</v>
      </c>
      <c r="C33" s="24">
        <v>0</v>
      </c>
      <c r="D33" s="25"/>
      <c r="E33" s="26">
        <v>0</v>
      </c>
      <c r="F33" s="27">
        <f t="shared" ref="F33:F89" si="1">E33-C33</f>
        <v>0</v>
      </c>
    </row>
    <row r="34" spans="1:6" x14ac:dyDescent="0.4">
      <c r="A34" s="22" t="s">
        <v>18</v>
      </c>
      <c r="B34" s="17" t="s">
        <v>20</v>
      </c>
      <c r="C34" s="18">
        <v>647.67610000000002</v>
      </c>
      <c r="D34" s="19"/>
      <c r="E34" s="20">
        <v>414.30996600000003</v>
      </c>
      <c r="F34" s="21">
        <f t="shared" si="1"/>
        <v>-233.36613399999999</v>
      </c>
    </row>
    <row r="35" spans="1:6" x14ac:dyDescent="0.4">
      <c r="A35" s="22" t="s">
        <v>21</v>
      </c>
      <c r="B35" s="23" t="s">
        <v>22</v>
      </c>
      <c r="C35" s="24">
        <v>6158.1692000000003</v>
      </c>
      <c r="D35" s="25"/>
      <c r="E35" s="26">
        <v>3946.4127200000007</v>
      </c>
      <c r="F35" s="27">
        <f t="shared" si="1"/>
        <v>-2211.7564799999996</v>
      </c>
    </row>
    <row r="36" spans="1:6" x14ac:dyDescent="0.4">
      <c r="A36" s="22" t="s">
        <v>18</v>
      </c>
      <c r="B36" s="17" t="s">
        <v>23</v>
      </c>
      <c r="C36" s="18">
        <v>966.19450000000006</v>
      </c>
      <c r="D36" s="19"/>
      <c r="E36" s="20">
        <v>619.29297599999995</v>
      </c>
      <c r="F36" s="21">
        <f t="shared" si="1"/>
        <v>-346.90152400000011</v>
      </c>
    </row>
    <row r="37" spans="1:6" x14ac:dyDescent="0.4">
      <c r="A37" s="22" t="s">
        <v>21</v>
      </c>
      <c r="B37" s="23" t="s">
        <v>24</v>
      </c>
      <c r="C37" s="24">
        <v>647.67610000000002</v>
      </c>
      <c r="D37" s="25"/>
      <c r="E37" s="26">
        <v>414.30996600000003</v>
      </c>
      <c r="F37" s="27">
        <f t="shared" si="1"/>
        <v>-233.36613399999999</v>
      </c>
    </row>
    <row r="38" spans="1:6" x14ac:dyDescent="0.4">
      <c r="A38" s="22" t="s">
        <v>16</v>
      </c>
      <c r="B38" s="17" t="s">
        <v>25</v>
      </c>
      <c r="C38" s="18">
        <v>8156.8895999999995</v>
      </c>
      <c r="D38" s="19"/>
      <c r="E38" s="20">
        <v>4928.9959680000002</v>
      </c>
      <c r="F38" s="21">
        <f t="shared" si="1"/>
        <v>-3227.8936319999993</v>
      </c>
    </row>
    <row r="39" spans="1:6" x14ac:dyDescent="0.4">
      <c r="A39" s="22" t="s">
        <v>21</v>
      </c>
      <c r="B39" s="23" t="s">
        <v>26</v>
      </c>
      <c r="C39" s="24">
        <v>891.86619999999994</v>
      </c>
      <c r="D39" s="25"/>
      <c r="E39" s="26">
        <v>572.29321400000003</v>
      </c>
      <c r="F39" s="27">
        <f t="shared" si="1"/>
        <v>-319.5729859999999</v>
      </c>
    </row>
    <row r="40" spans="1:6" x14ac:dyDescent="0.4">
      <c r="A40" s="22" t="s">
        <v>18</v>
      </c>
      <c r="B40" s="17" t="s">
        <v>27</v>
      </c>
      <c r="C40" s="18">
        <v>2824.2552000000001</v>
      </c>
      <c r="D40" s="19">
        <v>1053</v>
      </c>
      <c r="E40" s="20">
        <v>1810.8791660000002</v>
      </c>
      <c r="F40" s="21">
        <f t="shared" si="1"/>
        <v>-1013.3760339999999</v>
      </c>
    </row>
    <row r="41" spans="1:6" x14ac:dyDescent="0.4">
      <c r="A41" s="22" t="s">
        <v>28</v>
      </c>
      <c r="B41" s="23" t="s">
        <v>29</v>
      </c>
      <c r="C41" s="24">
        <v>17460.841799999998</v>
      </c>
      <c r="D41" s="25"/>
      <c r="E41" s="26">
        <v>10551.131993999999</v>
      </c>
      <c r="F41" s="27">
        <f t="shared" si="1"/>
        <v>-6909.7098059999989</v>
      </c>
    </row>
    <row r="42" spans="1:6" x14ac:dyDescent="0.4">
      <c r="A42" s="22" t="s">
        <v>21</v>
      </c>
      <c r="B42" s="17" t="s">
        <v>30</v>
      </c>
      <c r="C42" s="18">
        <v>891.86619999999994</v>
      </c>
      <c r="D42" s="19"/>
      <c r="E42" s="20">
        <v>572.29321400000003</v>
      </c>
      <c r="F42" s="21">
        <f t="shared" si="1"/>
        <v>-319.5729859999999</v>
      </c>
    </row>
    <row r="43" spans="1:6" x14ac:dyDescent="0.4">
      <c r="A43" s="22" t="s">
        <v>21</v>
      </c>
      <c r="B43" s="23" t="s">
        <v>31</v>
      </c>
      <c r="C43" s="24">
        <v>4225.7802000000001</v>
      </c>
      <c r="D43" s="25">
        <v>1650</v>
      </c>
      <c r="E43" s="26">
        <v>2707.8267680000004</v>
      </c>
      <c r="F43" s="27">
        <f t="shared" si="1"/>
        <v>-1517.9534319999998</v>
      </c>
    </row>
    <row r="44" spans="1:6" x14ac:dyDescent="0.4">
      <c r="A44" s="22" t="s">
        <v>32</v>
      </c>
      <c r="B44" s="17" t="s">
        <v>33</v>
      </c>
      <c r="C44" s="18">
        <v>7485.3659000000007</v>
      </c>
      <c r="D44" s="19"/>
      <c r="E44" s="20">
        <v>4796.360560000001</v>
      </c>
      <c r="F44" s="21">
        <f t="shared" si="1"/>
        <v>-2689.0053399999997</v>
      </c>
    </row>
    <row r="45" spans="1:6" x14ac:dyDescent="0.4">
      <c r="A45" s="22" t="s">
        <v>28</v>
      </c>
      <c r="B45" s="23" t="s">
        <v>34</v>
      </c>
      <c r="C45" s="24">
        <v>467.17500000000001</v>
      </c>
      <c r="D45" s="25"/>
      <c r="E45" s="26">
        <v>298.98253400000004</v>
      </c>
      <c r="F45" s="27">
        <f t="shared" si="1"/>
        <v>-168.19246599999997</v>
      </c>
    </row>
    <row r="46" spans="1:6" x14ac:dyDescent="0.4">
      <c r="A46" s="22" t="s">
        <v>28</v>
      </c>
      <c r="B46" s="17" t="s">
        <v>35</v>
      </c>
      <c r="C46" s="18">
        <v>32287.904500000001</v>
      </c>
      <c r="D46" s="19"/>
      <c r="E46" s="20">
        <v>20692.994926000003</v>
      </c>
      <c r="F46" s="21">
        <f t="shared" si="1"/>
        <v>-11594.909573999998</v>
      </c>
    </row>
    <row r="47" spans="1:6" x14ac:dyDescent="0.4">
      <c r="A47" s="22" t="s">
        <v>28</v>
      </c>
      <c r="B47" s="23" t="s">
        <v>36</v>
      </c>
      <c r="C47" s="24">
        <v>4650.4714000000004</v>
      </c>
      <c r="D47" s="25"/>
      <c r="E47" s="26">
        <v>2981.1374480000004</v>
      </c>
      <c r="F47" s="27">
        <f t="shared" si="1"/>
        <v>-1669.333952</v>
      </c>
    </row>
    <row r="48" spans="1:6" x14ac:dyDescent="0.4">
      <c r="A48" s="22" t="s">
        <v>21</v>
      </c>
      <c r="B48" s="17" t="s">
        <v>37</v>
      </c>
      <c r="C48" s="18">
        <v>2505.7368000000001</v>
      </c>
      <c r="D48" s="19"/>
      <c r="E48" s="20">
        <v>1605.8961560000002</v>
      </c>
      <c r="F48" s="21">
        <f t="shared" si="1"/>
        <v>-899.84064399999988</v>
      </c>
    </row>
    <row r="49" spans="1:6" x14ac:dyDescent="0.4">
      <c r="A49" s="22" t="s">
        <v>21</v>
      </c>
      <c r="B49" s="23" t="s">
        <v>38</v>
      </c>
      <c r="C49" s="24">
        <v>573.34780000000001</v>
      </c>
      <c r="D49" s="25">
        <v>214</v>
      </c>
      <c r="E49" s="26">
        <v>367.310204</v>
      </c>
      <c r="F49" s="27">
        <f t="shared" si="1"/>
        <v>-206.03759600000001</v>
      </c>
    </row>
    <row r="50" spans="1:6" x14ac:dyDescent="0.4">
      <c r="A50" s="22" t="s">
        <v>39</v>
      </c>
      <c r="B50" s="17" t="s">
        <v>40</v>
      </c>
      <c r="C50" s="18">
        <v>275843.39360000001</v>
      </c>
      <c r="D50" s="19"/>
      <c r="E50" s="20">
        <v>176785.23250000001</v>
      </c>
      <c r="F50" s="21">
        <f t="shared" si="1"/>
        <v>-99058.161099999998</v>
      </c>
    </row>
    <row r="51" spans="1:6" x14ac:dyDescent="0.4">
      <c r="A51" s="22" t="s">
        <v>28</v>
      </c>
      <c r="B51" s="23" t="s">
        <v>41</v>
      </c>
      <c r="C51" s="24">
        <v>5616.6659</v>
      </c>
      <c r="D51" s="25"/>
      <c r="E51" s="26">
        <v>3600.4304240000001</v>
      </c>
      <c r="F51" s="27">
        <f t="shared" si="1"/>
        <v>-2016.2354759999998</v>
      </c>
    </row>
    <row r="52" spans="1:6" x14ac:dyDescent="0.4">
      <c r="A52" s="22" t="s">
        <v>16</v>
      </c>
      <c r="B52" s="17" t="s">
        <v>42</v>
      </c>
      <c r="C52" s="18">
        <v>3291.4301999999998</v>
      </c>
      <c r="D52" s="19"/>
      <c r="E52" s="20">
        <v>2109.8616999999999</v>
      </c>
      <c r="F52" s="21">
        <f t="shared" si="1"/>
        <v>-1181.5684999999999</v>
      </c>
    </row>
    <row r="53" spans="1:6" x14ac:dyDescent="0.4">
      <c r="A53" s="22" t="s">
        <v>28</v>
      </c>
      <c r="B53" s="23" t="s">
        <v>43</v>
      </c>
      <c r="C53" s="24">
        <v>392.8467</v>
      </c>
      <c r="D53" s="25"/>
      <c r="E53" s="26">
        <v>251.98277200000001</v>
      </c>
      <c r="F53" s="27">
        <f t="shared" si="1"/>
        <v>-140.86392799999999</v>
      </c>
    </row>
    <row r="54" spans="1:6" x14ac:dyDescent="0.4">
      <c r="A54" s="22" t="s">
        <v>21</v>
      </c>
      <c r="B54" s="17" t="s">
        <v>44</v>
      </c>
      <c r="C54" s="18">
        <v>3079.0846000000001</v>
      </c>
      <c r="D54" s="19"/>
      <c r="E54" s="20">
        <v>1973.2063600000004</v>
      </c>
      <c r="F54" s="21">
        <f t="shared" si="1"/>
        <v>-1105.8782399999998</v>
      </c>
    </row>
    <row r="55" spans="1:6" x14ac:dyDescent="0.4">
      <c r="A55" s="22" t="s">
        <v>28</v>
      </c>
      <c r="B55" s="23" t="s">
        <v>45</v>
      </c>
      <c r="C55" s="24">
        <v>10702.4678</v>
      </c>
      <c r="D55" s="25"/>
      <c r="E55" s="26">
        <v>6859.222498000001</v>
      </c>
      <c r="F55" s="27">
        <f t="shared" si="1"/>
        <v>-3843.2453019999994</v>
      </c>
    </row>
    <row r="56" spans="1:6" x14ac:dyDescent="0.4">
      <c r="A56" s="22" t="s">
        <v>21</v>
      </c>
      <c r="B56" s="17" t="s">
        <v>46</v>
      </c>
      <c r="C56" s="18">
        <v>212.34559999999999</v>
      </c>
      <c r="D56" s="19">
        <v>71</v>
      </c>
      <c r="E56" s="20">
        <v>136.65534000000002</v>
      </c>
      <c r="F56" s="21">
        <f t="shared" si="1"/>
        <v>-75.690259999999967</v>
      </c>
    </row>
    <row r="57" spans="1:6" x14ac:dyDescent="0.4">
      <c r="A57" s="22" t="s">
        <v>18</v>
      </c>
      <c r="B57" s="23" t="s">
        <v>47</v>
      </c>
      <c r="C57" s="24">
        <v>286.6739</v>
      </c>
      <c r="D57" s="25"/>
      <c r="E57" s="26">
        <v>183.655102</v>
      </c>
      <c r="F57" s="27">
        <f t="shared" si="1"/>
        <v>-103.018798</v>
      </c>
    </row>
    <row r="58" spans="1:6" x14ac:dyDescent="0.4">
      <c r="A58" s="22" t="s">
        <v>16</v>
      </c>
      <c r="B58" s="17" t="s">
        <v>48</v>
      </c>
      <c r="C58" s="18">
        <v>13463.034</v>
      </c>
      <c r="D58" s="19">
        <v>5173</v>
      </c>
      <c r="E58" s="20">
        <v>8627.4458480000012</v>
      </c>
      <c r="F58" s="21">
        <f t="shared" si="1"/>
        <v>-4835.5881519999984</v>
      </c>
    </row>
    <row r="59" spans="1:6" x14ac:dyDescent="0.4">
      <c r="A59" s="22" t="s">
        <v>16</v>
      </c>
      <c r="B59" s="23" t="s">
        <v>49</v>
      </c>
      <c r="C59" s="24">
        <v>2187.2183999999997</v>
      </c>
      <c r="D59" s="25">
        <v>808</v>
      </c>
      <c r="E59" s="26">
        <v>1400.9131459999999</v>
      </c>
      <c r="F59" s="27">
        <f t="shared" si="1"/>
        <v>-786.30525399999988</v>
      </c>
    </row>
    <row r="60" spans="1:6" x14ac:dyDescent="0.4">
      <c r="A60" s="22" t="s">
        <v>18</v>
      </c>
      <c r="B60" s="17" t="s">
        <v>50</v>
      </c>
      <c r="C60" s="18">
        <v>1858.0607</v>
      </c>
      <c r="D60" s="19">
        <v>1398</v>
      </c>
      <c r="E60" s="20">
        <v>1191.58619</v>
      </c>
      <c r="F60" s="21">
        <f t="shared" si="1"/>
        <v>-666.47451000000001</v>
      </c>
    </row>
    <row r="61" spans="1:6" x14ac:dyDescent="0.4">
      <c r="A61" s="22" t="s">
        <v>32</v>
      </c>
      <c r="B61" s="23" t="s">
        <v>51</v>
      </c>
      <c r="C61" s="24">
        <v>28124.275599999997</v>
      </c>
      <c r="D61" s="25"/>
      <c r="E61" s="26">
        <v>16994.767347999998</v>
      </c>
      <c r="F61" s="27">
        <f t="shared" si="1"/>
        <v>-11129.508252</v>
      </c>
    </row>
    <row r="62" spans="1:6" x14ac:dyDescent="0.4">
      <c r="A62" s="22" t="s">
        <v>18</v>
      </c>
      <c r="B62" s="17" t="s">
        <v>52</v>
      </c>
      <c r="C62" s="18">
        <v>1911.771</v>
      </c>
      <c r="D62" s="19"/>
      <c r="E62" s="20">
        <v>1155.23343</v>
      </c>
      <c r="F62" s="21">
        <f t="shared" si="1"/>
        <v>-756.53756999999996</v>
      </c>
    </row>
    <row r="63" spans="1:6" x14ac:dyDescent="0.4">
      <c r="A63" s="22" t="s">
        <v>21</v>
      </c>
      <c r="B63" s="23" t="s">
        <v>53</v>
      </c>
      <c r="C63" s="24">
        <v>467.17500000000001</v>
      </c>
      <c r="D63" s="25"/>
      <c r="E63" s="26">
        <v>298.98253400000004</v>
      </c>
      <c r="F63" s="27">
        <f t="shared" si="1"/>
        <v>-168.19246599999997</v>
      </c>
    </row>
    <row r="64" spans="1:6" x14ac:dyDescent="0.4">
      <c r="A64" s="22" t="s">
        <v>32</v>
      </c>
      <c r="B64" s="17" t="s">
        <v>54</v>
      </c>
      <c r="C64" s="18">
        <v>61963.899399999995</v>
      </c>
      <c r="D64" s="19"/>
      <c r="E64" s="20">
        <v>39711.766025999998</v>
      </c>
      <c r="F64" s="21">
        <f t="shared" si="1"/>
        <v>-22252.133373999997</v>
      </c>
    </row>
    <row r="65" spans="1:6" x14ac:dyDescent="0.4">
      <c r="A65" s="22" t="s">
        <v>18</v>
      </c>
      <c r="B65" s="23" t="s">
        <v>55</v>
      </c>
      <c r="C65" s="24">
        <v>17843.196</v>
      </c>
      <c r="D65" s="25"/>
      <c r="E65" s="26">
        <v>10782.178680000001</v>
      </c>
      <c r="F65" s="27">
        <f t="shared" si="1"/>
        <v>-7061.017319999999</v>
      </c>
    </row>
    <row r="66" spans="1:6" x14ac:dyDescent="0.4">
      <c r="A66" s="22" t="s">
        <v>16</v>
      </c>
      <c r="B66" s="17" t="s">
        <v>56</v>
      </c>
      <c r="C66" s="18">
        <v>1359.0411999999999</v>
      </c>
      <c r="D66" s="19">
        <v>1905</v>
      </c>
      <c r="E66" s="20">
        <v>871.27574800000002</v>
      </c>
      <c r="F66" s="21">
        <f t="shared" si="1"/>
        <v>-487.76545199999987</v>
      </c>
    </row>
    <row r="67" spans="1:6" x14ac:dyDescent="0.4">
      <c r="A67" s="22" t="s">
        <v>32</v>
      </c>
      <c r="B67" s="23" t="s">
        <v>57</v>
      </c>
      <c r="C67" s="24">
        <v>68260.085900000005</v>
      </c>
      <c r="D67" s="25"/>
      <c r="E67" s="26">
        <v>43747.83432400001</v>
      </c>
      <c r="F67" s="27">
        <f t="shared" si="1"/>
        <v>-24512.251575999995</v>
      </c>
    </row>
    <row r="68" spans="1:6" x14ac:dyDescent="0.4">
      <c r="A68" s="22" t="s">
        <v>32</v>
      </c>
      <c r="B68" s="17" t="s">
        <v>58</v>
      </c>
      <c r="C68" s="18">
        <v>28506.629800000002</v>
      </c>
      <c r="D68" s="19"/>
      <c r="E68" s="20">
        <v>17225.814034000003</v>
      </c>
      <c r="F68" s="21">
        <f t="shared" si="1"/>
        <v>-11280.815766</v>
      </c>
    </row>
    <row r="69" spans="1:6" x14ac:dyDescent="0.4">
      <c r="A69" s="22" t="s">
        <v>16</v>
      </c>
      <c r="B69" s="23" t="s">
        <v>59</v>
      </c>
      <c r="C69" s="24">
        <v>5990.2157999999999</v>
      </c>
      <c r="D69" s="25"/>
      <c r="E69" s="26">
        <v>3619.7314139999999</v>
      </c>
      <c r="F69" s="27">
        <f t="shared" si="1"/>
        <v>-2370.4843860000001</v>
      </c>
    </row>
    <row r="70" spans="1:6" x14ac:dyDescent="0.4">
      <c r="A70" s="22" t="s">
        <v>28</v>
      </c>
      <c r="B70" s="17" t="s">
        <v>60</v>
      </c>
      <c r="C70" s="18">
        <v>22158.784499999998</v>
      </c>
      <c r="D70" s="19"/>
      <c r="E70" s="20">
        <v>14201.082632</v>
      </c>
      <c r="F70" s="21">
        <f t="shared" si="1"/>
        <v>-7957.7018679999983</v>
      </c>
    </row>
    <row r="71" spans="1:6" x14ac:dyDescent="0.4">
      <c r="A71" s="22" t="s">
        <v>28</v>
      </c>
      <c r="B71" s="23" t="s">
        <v>61</v>
      </c>
      <c r="C71" s="24">
        <v>1911.771</v>
      </c>
      <c r="D71" s="25"/>
      <c r="E71" s="26">
        <v>1155.23343</v>
      </c>
      <c r="F71" s="27">
        <f t="shared" si="1"/>
        <v>-756.53756999999996</v>
      </c>
    </row>
    <row r="72" spans="1:6" x14ac:dyDescent="0.4">
      <c r="A72" s="22" t="s">
        <v>16</v>
      </c>
      <c r="B72" s="17" t="s">
        <v>62</v>
      </c>
      <c r="C72" s="18">
        <v>4375.8314</v>
      </c>
      <c r="D72" s="19"/>
      <c r="E72" s="20">
        <v>2644.2009619999999</v>
      </c>
      <c r="F72" s="21">
        <f t="shared" si="1"/>
        <v>-1731.6304380000001</v>
      </c>
    </row>
    <row r="73" spans="1:6" x14ac:dyDescent="0.4">
      <c r="A73" s="22" t="s">
        <v>32</v>
      </c>
      <c r="B73" s="23" t="s">
        <v>63</v>
      </c>
      <c r="C73" s="24">
        <v>4800.6693999999998</v>
      </c>
      <c r="D73" s="25"/>
      <c r="E73" s="26">
        <v>2900.9195019999997</v>
      </c>
      <c r="F73" s="27">
        <f t="shared" si="1"/>
        <v>-1899.749898</v>
      </c>
    </row>
    <row r="74" spans="1:6" x14ac:dyDescent="0.4">
      <c r="A74" s="22" t="s">
        <v>16</v>
      </c>
      <c r="B74" s="17" t="s">
        <v>64</v>
      </c>
      <c r="C74" s="18">
        <v>12405.2696</v>
      </c>
      <c r="D74" s="19">
        <v>6203</v>
      </c>
      <c r="E74" s="20">
        <v>7496.1813680000005</v>
      </c>
      <c r="F74" s="21">
        <f t="shared" si="1"/>
        <v>-4909.0882319999992</v>
      </c>
    </row>
    <row r="75" spans="1:6" x14ac:dyDescent="0.4">
      <c r="A75" s="22" t="s">
        <v>16</v>
      </c>
      <c r="B75" s="23" t="s">
        <v>65</v>
      </c>
      <c r="C75" s="24">
        <v>2633.9955999999997</v>
      </c>
      <c r="D75" s="25"/>
      <c r="E75" s="26">
        <v>1591.6549480000001</v>
      </c>
      <c r="F75" s="27">
        <f t="shared" si="1"/>
        <v>-1042.3406519999996</v>
      </c>
    </row>
    <row r="76" spans="1:6" x14ac:dyDescent="0.4">
      <c r="A76" s="22" t="s">
        <v>21</v>
      </c>
      <c r="B76" s="17" t="s">
        <v>66</v>
      </c>
      <c r="C76" s="18">
        <v>4544.2986000000001</v>
      </c>
      <c r="D76" s="19"/>
      <c r="E76" s="20">
        <v>2912.8097780000003</v>
      </c>
      <c r="F76" s="21">
        <f t="shared" si="1"/>
        <v>-1631.4888219999998</v>
      </c>
    </row>
    <row r="77" spans="1:6" x14ac:dyDescent="0.4">
      <c r="A77" s="22" t="s">
        <v>18</v>
      </c>
      <c r="B77" s="23" t="s">
        <v>67</v>
      </c>
      <c r="C77" s="24">
        <v>74.328299999999999</v>
      </c>
      <c r="D77" s="25"/>
      <c r="E77" s="26">
        <v>46.999762000000004</v>
      </c>
      <c r="F77" s="27">
        <f t="shared" si="1"/>
        <v>-27.328537999999995</v>
      </c>
    </row>
    <row r="78" spans="1:6" x14ac:dyDescent="0.4">
      <c r="A78" s="22" t="s">
        <v>21</v>
      </c>
      <c r="B78" s="17" t="s">
        <v>68</v>
      </c>
      <c r="C78" s="18">
        <v>1359.0411999999999</v>
      </c>
      <c r="D78" s="19"/>
      <c r="E78" s="20">
        <v>871.27574800000002</v>
      </c>
      <c r="F78" s="21">
        <f t="shared" si="1"/>
        <v>-487.76545199999987</v>
      </c>
    </row>
    <row r="79" spans="1:6" x14ac:dyDescent="0.4">
      <c r="A79" s="22" t="s">
        <v>16</v>
      </c>
      <c r="B79" s="23" t="s">
        <v>69</v>
      </c>
      <c r="C79" s="24">
        <v>3866.0258000000003</v>
      </c>
      <c r="D79" s="25"/>
      <c r="E79" s="26">
        <v>2336.1387140000002</v>
      </c>
      <c r="F79" s="27">
        <f t="shared" si="1"/>
        <v>-1529.8870860000002</v>
      </c>
    </row>
    <row r="80" spans="1:6" x14ac:dyDescent="0.4">
      <c r="A80" s="22" t="s">
        <v>16</v>
      </c>
      <c r="B80" s="17" t="s">
        <v>70</v>
      </c>
      <c r="C80" s="18">
        <v>3908.5095999999999</v>
      </c>
      <c r="D80" s="19"/>
      <c r="E80" s="20">
        <v>2361.8105679999999</v>
      </c>
      <c r="F80" s="21">
        <f t="shared" si="1"/>
        <v>-1546.699032</v>
      </c>
    </row>
    <row r="81" spans="1:6" x14ac:dyDescent="0.4">
      <c r="A81" s="22" t="s">
        <v>28</v>
      </c>
      <c r="B81" s="23" t="s">
        <v>71</v>
      </c>
      <c r="C81" s="24">
        <v>18294.0065</v>
      </c>
      <c r="D81" s="25"/>
      <c r="E81" s="26">
        <v>11723.910727999999</v>
      </c>
      <c r="F81" s="27">
        <f t="shared" si="1"/>
        <v>-6570.0957720000006</v>
      </c>
    </row>
    <row r="82" spans="1:6" x14ac:dyDescent="0.4">
      <c r="A82" s="22" t="s">
        <v>18</v>
      </c>
      <c r="B82" s="17" t="s">
        <v>72</v>
      </c>
      <c r="C82" s="18">
        <v>2972.9117999999999</v>
      </c>
      <c r="D82" s="19"/>
      <c r="E82" s="20">
        <v>1904.87869</v>
      </c>
      <c r="F82" s="21">
        <f t="shared" si="1"/>
        <v>-1068.0331099999999</v>
      </c>
    </row>
    <row r="83" spans="1:6" x14ac:dyDescent="0.4">
      <c r="A83" s="22" t="s">
        <v>21</v>
      </c>
      <c r="B83" s="23" t="s">
        <v>73</v>
      </c>
      <c r="C83" s="24">
        <v>2006.7173</v>
      </c>
      <c r="D83" s="25"/>
      <c r="E83" s="26">
        <v>1285.5857140000001</v>
      </c>
      <c r="F83" s="27">
        <f t="shared" si="1"/>
        <v>-721.13158599999997</v>
      </c>
    </row>
    <row r="84" spans="1:6" x14ac:dyDescent="0.4">
      <c r="A84" s="22" t="s">
        <v>21</v>
      </c>
      <c r="B84" s="17" t="s">
        <v>74</v>
      </c>
      <c r="C84" s="18">
        <v>361.00220000000002</v>
      </c>
      <c r="D84" s="19"/>
      <c r="E84" s="20">
        <v>230.65486400000003</v>
      </c>
      <c r="F84" s="21">
        <f t="shared" si="1"/>
        <v>-130.34733599999998</v>
      </c>
    </row>
    <row r="85" spans="1:6" x14ac:dyDescent="0.4">
      <c r="A85" s="22" t="s">
        <v>28</v>
      </c>
      <c r="B85" s="23" t="s">
        <v>75</v>
      </c>
      <c r="C85" s="24">
        <v>9346.4359999999997</v>
      </c>
      <c r="D85" s="25"/>
      <c r="E85" s="26">
        <v>5647.8078800000003</v>
      </c>
      <c r="F85" s="27">
        <f t="shared" si="1"/>
        <v>-3698.6281199999994</v>
      </c>
    </row>
    <row r="86" spans="1:6" x14ac:dyDescent="0.4">
      <c r="A86" s="22" t="s">
        <v>18</v>
      </c>
      <c r="B86" s="17" t="s">
        <v>76</v>
      </c>
      <c r="C86" s="18">
        <v>998.03899999999999</v>
      </c>
      <c r="D86" s="19"/>
      <c r="E86" s="20">
        <v>640.62088400000005</v>
      </c>
      <c r="F86" s="21">
        <f t="shared" si="1"/>
        <v>-357.41811599999994</v>
      </c>
    </row>
    <row r="87" spans="1:6" x14ac:dyDescent="0.4">
      <c r="A87" s="22" t="s">
        <v>32</v>
      </c>
      <c r="B87" s="23" t="s">
        <v>77</v>
      </c>
      <c r="C87" s="24">
        <v>7647.0839999999998</v>
      </c>
      <c r="D87" s="25"/>
      <c r="E87" s="26">
        <v>4620.93372</v>
      </c>
      <c r="F87" s="27">
        <f t="shared" si="1"/>
        <v>-3026.1502799999998</v>
      </c>
    </row>
    <row r="88" spans="1:6" x14ac:dyDescent="0.4">
      <c r="A88" s="22" t="s">
        <v>18</v>
      </c>
      <c r="B88" s="17" t="s">
        <v>78</v>
      </c>
      <c r="C88" s="18">
        <v>1911.771</v>
      </c>
      <c r="D88" s="19">
        <v>1912</v>
      </c>
      <c r="E88" s="20">
        <v>1155.23343</v>
      </c>
      <c r="F88" s="21">
        <f t="shared" si="1"/>
        <v>-756.53756999999996</v>
      </c>
    </row>
    <row r="89" spans="1:6" x14ac:dyDescent="0.4">
      <c r="A89" s="22" t="s">
        <v>18</v>
      </c>
      <c r="B89" s="23" t="s">
        <v>79</v>
      </c>
      <c r="C89" s="24">
        <v>2505.7368000000001</v>
      </c>
      <c r="D89" s="25"/>
      <c r="E89" s="26">
        <v>1605.8961560000002</v>
      </c>
      <c r="F89" s="27">
        <f t="shared" si="1"/>
        <v>-899.84064399999988</v>
      </c>
    </row>
    <row r="90" spans="1:6" ht="14.65" thickBot="1" x14ac:dyDescent="0.45">
      <c r="A90" s="44" t="s">
        <v>7</v>
      </c>
      <c r="B90" s="45"/>
      <c r="C90" s="28">
        <f>SUM(C32:C89)</f>
        <v>743282.99999999977</v>
      </c>
      <c r="D90" s="29">
        <f>SUM(D32:D89)</f>
        <v>20387</v>
      </c>
      <c r="E90" s="28">
        <f>SUM(E32:E89)</f>
        <v>469997.61999999982</v>
      </c>
      <c r="F90" s="30">
        <f>SUM(F32:F89)</f>
        <v>-273285.38</v>
      </c>
    </row>
    <row r="91" spans="1:6" s="31" customFormat="1" ht="13.15" x14ac:dyDescent="0.35">
      <c r="A91" s="46"/>
      <c r="B91" s="46"/>
      <c r="D91" s="32"/>
    </row>
    <row r="92" spans="1:6" s="31" customFormat="1" ht="13.15" x14ac:dyDescent="0.35">
      <c r="A92" s="43"/>
      <c r="B92" s="43"/>
      <c r="D92" s="32"/>
    </row>
    <row r="93" spans="1:6" s="31" customFormat="1" ht="13.15" x14ac:dyDescent="0.35">
      <c r="A93" s="43"/>
      <c r="B93" s="43"/>
      <c r="D93" s="32"/>
    </row>
    <row r="94" spans="1:6" s="31" customFormat="1" ht="13.15" x14ac:dyDescent="0.35">
      <c r="A94" s="43"/>
      <c r="B94" s="43"/>
      <c r="D94" s="32"/>
    </row>
    <row r="95" spans="1:6" s="31" customFormat="1" ht="13.15" x14ac:dyDescent="0.35">
      <c r="A95" s="43"/>
      <c r="B95" s="43"/>
      <c r="D95" s="32"/>
    </row>
    <row r="96" spans="1:6" s="31" customFormat="1" ht="13.15" x14ac:dyDescent="0.35">
      <c r="A96" s="42"/>
      <c r="B96" s="42"/>
      <c r="D96" s="32"/>
    </row>
    <row r="97" spans="1:4" s="31" customFormat="1" ht="13.15" x14ac:dyDescent="0.35">
      <c r="A97" s="43"/>
      <c r="B97" s="43"/>
      <c r="D97" s="32"/>
    </row>
    <row r="98" spans="1:4" s="31" customFormat="1" ht="13.15" x14ac:dyDescent="0.35">
      <c r="A98" s="33"/>
      <c r="D98" s="32"/>
    </row>
    <row r="99" spans="1:4" s="31" customFormat="1" ht="13.15" x14ac:dyDescent="0.35">
      <c r="A99" s="33"/>
      <c r="D99" s="32"/>
    </row>
  </sheetData>
  <mergeCells count="15">
    <mergeCell ref="A96:B96"/>
    <mergeCell ref="A97:B97"/>
    <mergeCell ref="A90:B90"/>
    <mergeCell ref="A91:B91"/>
    <mergeCell ref="A92:B92"/>
    <mergeCell ref="A93:B93"/>
    <mergeCell ref="A94:B94"/>
    <mergeCell ref="A95:B95"/>
    <mergeCell ref="B21:B22"/>
    <mergeCell ref="C21:C22"/>
    <mergeCell ref="B1:B2"/>
    <mergeCell ref="C1:C2"/>
    <mergeCell ref="A10:B10"/>
    <mergeCell ref="B11:B12"/>
    <mergeCell ref="C11:C12"/>
  </mergeCells>
  <printOptions horizontalCentered="1"/>
  <pageMargins left="0.2" right="0.2" top="0.5" bottom="0.5" header="0.3" footer="0.3"/>
  <pageSetup scale="75" orientation="portrait" r:id="rId1"/>
  <ignoredErrors>
    <ignoredError sqref="A32:F9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3DBDC4A1F08844825DED9DAA805760" ma:contentTypeVersion="10" ma:contentTypeDescription="Create a new document." ma:contentTypeScope="" ma:versionID="06f9752c05b26bed8581ab337d8e5fed">
  <xsd:schema xmlns:xsd="http://www.w3.org/2001/XMLSchema" xmlns:xs="http://www.w3.org/2001/XMLSchema" xmlns:p="http://schemas.microsoft.com/office/2006/metadata/properties" xmlns:ns3="2a990bd1-3db7-4a1a-8fc8-06947b25b2c7" targetNamespace="http://schemas.microsoft.com/office/2006/metadata/properties" ma:root="true" ma:fieldsID="9b5ea027370a1e57925b30827cb843b7" ns3:_="">
    <xsd:import namespace="2a990bd1-3db7-4a1a-8fc8-06947b25b2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90bd1-3db7-4a1a-8fc8-06947b25b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FBA459-2A68-4358-977E-AA0020025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90bd1-3db7-4a1a-8fc8-06947b25b2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ACF3D6-F4FD-4EBC-909E-B49C6B71B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32AEA-37BF-4DDE-87D4-C1672D6FB6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CalSAWS Year End Stmt FY19-20</vt:lpstr>
      <vt:lpstr>'CalSAWS Year End Stmt FY19-20'!Print_Area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Aragon</dc:creator>
  <cp:lastModifiedBy>Faleesha Andrews</cp:lastModifiedBy>
  <dcterms:created xsi:type="dcterms:W3CDTF">2020-08-18T17:59:23Z</dcterms:created>
  <dcterms:modified xsi:type="dcterms:W3CDTF">2020-08-18T20:32:55Z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0x010100523DBDC4A1F08844825DED9DAA805760</vt:lpwstr>
  </property>
</Properties>
</file>