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2-Budgets\JPA Admin Budget\22-23\"/>
    </mc:Choice>
  </mc:AlternateContent>
  <xr:revisionPtr revIDLastSave="0" documentId="14_{485B2ABB-74E7-422E-825E-FB19F672D2F8}" xr6:coauthVersionLast="47" xr6:coauthVersionMax="47" xr10:uidLastSave="{00000000-0000-0000-0000-000000000000}"/>
  <bookViews>
    <workbookView xWindow="-28920" yWindow="5190" windowWidth="29040" windowHeight="15840" xr2:uid="{16623C24-5CFB-463A-BE78-294750320544}"/>
  </bookViews>
  <sheets>
    <sheet name="CalSAWS FY22-23 JPA Budg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lendar">daygrid+[0]!firstdate-WEEKDAY([0]!firstdate)-weekday_option</definedName>
    <definedName name="Category">#REF!</definedName>
    <definedName name="Class_DropDown">#REF!</definedName>
    <definedName name="Class_List">'[7]Standard Rates'!$B$1:$B$44</definedName>
    <definedName name="core_data_key_role_list">[8]core_data!$B$4:$B$21</definedName>
    <definedName name="core_data_key_role_table">[8]core_data!$B$4:$C$22</definedName>
    <definedName name="Count_Online_Panel_Medium">'[9]Mod List'!#REF!</definedName>
    <definedName name="Countries">[5]Lookups!$C$2:$C$4</definedName>
    <definedName name="data64">#REF!</definedName>
    <definedName name="daygrid">days+weeks*7</definedName>
    <definedName name="daypattern">{1,2,3,4,5,6,7}</definedName>
    <definedName name="days">{0,1,2,3,4,5,6}</definedName>
    <definedName name="Del_Allocation_DB">#REF!</definedName>
    <definedName name="Dev_Alloc_DB">#REF!</definedName>
    <definedName name="Development_Phase___months">[10]Assumptions!$D$12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[11]LoE!#REF!</definedName>
    <definedName name="DS3_Recurring_Cost">[11]LoE!#REF!</definedName>
    <definedName name="DSL_Install">[11]LoE!#REF!</definedName>
    <definedName name="DSL_Recurring_Cost">[11]LoE!#REF!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e">#REF!</definedName>
    <definedName name="firstdate">DATE([0]!YearToDisplay,[0]!month,1)</definedName>
    <definedName name="Form_AT_Factor">#REF!</definedName>
    <definedName name="Form_DAO_Factor">#REF!</definedName>
    <definedName name="FTE_Days_Per_Month">'[12]B Tasks and Deliv''s'!#REF!</definedName>
    <definedName name="Hours_per_month">#REF!</definedName>
    <definedName name="HTML_CodePage" hidden="1">1252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'[13]Monthly Detail'!#REF!</definedName>
    <definedName name="Implementation_Phase___months">[10]Assumptions!$D$13</definedName>
    <definedName name="INDIRECT">'[13]Monthly Detail'!#REF!</definedName>
    <definedName name="Itemized_Software_Description">[14]Sheet3!$D$1:$D$16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UM">'[13]Monthly Detail'!#REF!</definedName>
    <definedName name="MonthToDisplayNumber">MATCH([0]!MonthToDisplay,months,0)</definedName>
    <definedName name="Number_of_users_to_be_supported_during_implementation">[15]Assumptions!$D$11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arameters_workstream_table">'[8]Parameter Tables'!$T$6:$T$16</definedName>
    <definedName name="Period">#REF!</definedName>
    <definedName name="pgnum1">#REF!</definedName>
    <definedName name="pgnum2">#REF!</definedName>
    <definedName name="pgnum3">#REF!</definedName>
    <definedName name="pgnum4">#REF!</definedName>
    <definedName name="PM">#REF!</definedName>
    <definedName name="Prod">[16]Pricebk!$B$94:$B$400</definedName>
    <definedName name="Prod_Codes">[16]Pricebk!$B$93:$B$399</definedName>
    <definedName name="Prod1">[16]Pricebk!$A$237:$A$271</definedName>
    <definedName name="Product_Codes">[16]Pricebk!$A$236:$A$270</definedName>
    <definedName name="Project_Yr">'[3]Allocation-PY'!$A$13:$M$15</definedName>
    <definedName name="ProjectDiscount">#REF!</definedName>
    <definedName name="prt">[17]!prt</definedName>
    <definedName name="PY_Hours">'[3]Allocation-PY'!$A$13:$M$15</definedName>
    <definedName name="PY_Hours_DB">'[18]Allocation-PY'!$A$13:$M$15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[16]Pricebk!$D:$D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'[19]J11 - CO-002'!$K$55</definedName>
    <definedName name="Schedule">#REF!</definedName>
    <definedName name="ServicesHours">'[20]Cost Categories'!$C$20</definedName>
    <definedName name="Shipping">'[19]J11 - CO-002'!$K$56</definedName>
    <definedName name="SUPPLIES">'[13]Monthly Detail'!#REF!</definedName>
    <definedName name="SystemTest">#REF!</definedName>
    <definedName name="t_channels">'[21]hw-sw-maintenance'!#REF!</definedName>
    <definedName name="t_seats">'[21]hw-sw-maintenance'!#REF!</definedName>
    <definedName name="T1_Install">[11]LoE!#REF!</definedName>
    <definedName name="T1_Recurring_Cost">[11]LoE!#REF!</definedName>
    <definedName name="table_data_ratetype_range_table">[8]table_data!$AM:$AN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'[22]4.  Resource Totals by Year'!$A$5:$A$20</definedName>
    <definedName name="Ven.Q">#REF!</definedName>
    <definedName name="Ven.Q_collabrio">#REF!</definedName>
    <definedName name="Waves">#REF!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>[5]Lookups!#REF!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" i="1"/>
  <c r="C5" i="1"/>
  <c r="C4" i="1"/>
  <c r="C3" i="1"/>
  <c r="C7" i="1" s="1"/>
  <c r="D65" i="1" l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68" i="1"/>
  <c r="D67" i="1"/>
  <c r="D69" i="1" l="1"/>
</calcChain>
</file>

<file path=xl/sharedStrings.xml><?xml version="1.0" encoding="utf-8"?>
<sst xmlns="http://schemas.openxmlformats.org/spreadsheetml/2006/main" count="129" uniqueCount="75">
  <si>
    <t>Member Consortium
County JPA Costs</t>
  </si>
  <si>
    <t>CalSAWS  
Admin Costs
7/1/22 - 6/30/23</t>
  </si>
  <si>
    <t>58 Member</t>
  </si>
  <si>
    <t>Insurance Services</t>
  </si>
  <si>
    <t>External Financial Audit</t>
  </si>
  <si>
    <t xml:space="preserve">SOC 1 Internal Audit Services </t>
  </si>
  <si>
    <r>
      <t>San Bernardino ATC Accounting Services</t>
    </r>
    <r>
      <rPr>
        <sz val="9"/>
        <rFont val="Century Gothic"/>
        <family val="2"/>
      </rPr>
      <t xml:space="preserve"> </t>
    </r>
  </si>
  <si>
    <t>TOTAL</t>
  </si>
  <si>
    <t>REGION</t>
  </si>
  <si>
    <t>SHARE OF ADMINISTRATIVE 
COSTS BY COUNTY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</si>
  <si>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</si>
  <si>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</si>
  <si>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</si>
  <si>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</si>
  <si>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</si>
  <si>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</si>
  <si>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</si>
  <si>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</si>
  <si>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</si>
  <si>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</si>
  <si>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</si>
  <si>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</si>
  <si>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</si>
  <si>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</si>
  <si>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</si>
  <si>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</si>
  <si>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</si>
  <si>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</si>
  <si>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</si>
  <si>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</si>
  <si>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</si>
  <si>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</si>
  <si>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</si>
  <si>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</si>
  <si>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</si>
  <si>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</si>
  <si>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</si>
  <si>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</si>
  <si>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</si>
  <si>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</si>
  <si>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</si>
  <si>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</si>
  <si>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</si>
  <si>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</si>
  <si>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</si>
  <si>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</si>
  <si>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</si>
  <si>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</si>
  <si>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</si>
  <si>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</si>
  <si>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</si>
  <si>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</si>
  <si>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</si>
  <si>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</si>
  <si>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</si>
  <si>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</si>
  <si>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</si>
  <si>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</si>
  <si>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</si>
  <si>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</si>
  <si>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</si>
  <si>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</si>
  <si>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</si>
  <si>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</si>
  <si>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</si>
  <si>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</si>
  <si>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</si>
  <si>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</si>
  <si>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</si>
  <si>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</si>
  <si>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</si>
  <si>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</si>
  <si>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</si>
  <si>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</si>
  <si>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% Share of Persons Count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</si>
</sst>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2" applyFont="1"/>
    <xf numFmtId="0" fontId="5" fillId="3" borderId="9" xfId="3" applyFont="1" applyFill="1" applyBorder="1"/>
    <xf numFmtId="6" fontId="7" fillId="0" borderId="14" xfId="2" applyNumberFormat="1" applyFont="1" applyBorder="1" applyAlignment="1">
      <alignment horizontal="right"/>
    </xf>
    <xf numFmtId="6" fontId="7" fillId="0" borderId="0" xfId="2" applyNumberFormat="1" applyFont="1" applyAlignment="1">
      <alignment horizontal="right"/>
    </xf>
    <xf numFmtId="0" fontId="3" fillId="2" borderId="15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9" fontId="5" fillId="3" borderId="17" xfId="3" applyNumberFormat="1" applyFont="1" applyFill="1" applyBorder="1" applyAlignment="1">
      <alignment horizontal="center"/>
    </xf>
    <xf numFmtId="0" fontId="5" fillId="3" borderId="18" xfId="3" applyFont="1" applyFill="1" applyBorder="1"/>
    <xf numFmtId="10" fontId="5" fillId="3" borderId="18" xfId="4" applyNumberFormat="1" applyFont="1" applyFill="1" applyBorder="1"/>
    <xf numFmtId="164" fontId="5" fillId="3" borderId="19" xfId="2" applyNumberFormat="1" applyFont="1" applyFill="1" applyBorder="1"/>
    <xf numFmtId="49" fontId="5" fillId="0" borderId="20" xfId="3" applyNumberFormat="1" applyFont="1" applyBorder="1" applyAlignment="1">
      <alignment horizontal="center"/>
    </xf>
    <xf numFmtId="0" fontId="5" fillId="0" borderId="9" xfId="3" applyFont="1" applyBorder="1"/>
    <xf numFmtId="10" fontId="5" fillId="0" borderId="9" xfId="4" applyNumberFormat="1" applyFont="1" applyFill="1" applyBorder="1"/>
    <xf numFmtId="164" fontId="5" fillId="0" borderId="19" xfId="2" applyNumberFormat="1" applyFont="1" applyBorder="1"/>
    <xf numFmtId="49" fontId="5" fillId="3" borderId="20" xfId="3" applyNumberFormat="1" applyFont="1" applyFill="1" applyBorder="1" applyAlignment="1">
      <alignment horizontal="center"/>
    </xf>
    <xf numFmtId="10" fontId="5" fillId="3" borderId="9" xfId="4" applyNumberFormat="1" applyFont="1" applyFill="1" applyBorder="1"/>
    <xf numFmtId="49" fontId="5" fillId="3" borderId="21" xfId="3" applyNumberFormat="1" applyFont="1" applyFill="1" applyBorder="1" applyAlignment="1">
      <alignment horizontal="center"/>
    </xf>
    <xf numFmtId="0" fontId="5" fillId="3" borderId="22" xfId="3" applyFont="1" applyFill="1" applyBorder="1"/>
    <xf numFmtId="10" fontId="5" fillId="3" borderId="22" xfId="4" applyNumberFormat="1" applyFont="1" applyFill="1" applyBorder="1"/>
    <xf numFmtId="164" fontId="5" fillId="3" borderId="23" xfId="2" applyNumberFormat="1" applyFont="1" applyFill="1" applyBorder="1"/>
    <xf numFmtId="49" fontId="5" fillId="0" borderId="24" xfId="3" applyNumberFormat="1" applyFont="1" applyBorder="1" applyAlignment="1">
      <alignment horizontal="center"/>
    </xf>
    <xf numFmtId="0" fontId="5" fillId="0" borderId="24" xfId="3" applyFont="1" applyBorder="1"/>
    <xf numFmtId="10" fontId="5" fillId="0" borderId="24" xfId="4" applyNumberFormat="1" applyFont="1" applyFill="1" applyBorder="1"/>
    <xf numFmtId="164" fontId="5" fillId="0" borderId="24" xfId="2" applyNumberFormat="1" applyFont="1" applyBorder="1"/>
    <xf numFmtId="49" fontId="5" fillId="3" borderId="9" xfId="3" applyNumberFormat="1" applyFont="1" applyFill="1" applyBorder="1" applyAlignment="1">
      <alignment horizontal="center"/>
    </xf>
    <xf numFmtId="164" fontId="5" fillId="3" borderId="9" xfId="2" applyNumberFormat="1" applyFont="1" applyFill="1" applyBorder="1"/>
    <xf numFmtId="9" fontId="7" fillId="4" borderId="27" xfId="2" applyNumberFormat="1" applyFont="1" applyFill="1" applyBorder="1"/>
    <xf numFmtId="164" fontId="7" fillId="4" borderId="27" xfId="2" applyNumberFormat="1" applyFont="1" applyFill="1" applyBorder="1"/>
    <xf numFmtId="0" fontId="8" fillId="0" borderId="0" xfId="2" applyFont="1" applyAlignment="1">
      <alignment horizontal="left"/>
    </xf>
    <xf numFmtId="0" fontId="8" fillId="0" borderId="0" xfId="2" applyFont="1"/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6" fontId="7" fillId="4" borderId="25" xfId="2" applyNumberFormat="1" applyFont="1" applyFill="1" applyBorder="1" applyAlignment="1">
      <alignment horizontal="right"/>
    </xf>
    <xf numFmtId="6" fontId="7" fillId="4" borderId="26" xfId="2" applyNumberFormat="1" applyFont="1" applyFill="1" applyBorder="1" applyAlignment="1">
      <alignment horizontal="right"/>
    </xf>
    <xf numFmtId="0" fontId="8" fillId="0" borderId="0" xfId="2" applyFont="1" applyAlignment="1">
      <alignment horizontal="left" wrapText="1"/>
    </xf>
    <xf numFmtId="164" fontId="5" fillId="3" borderId="9" xfId="2" applyNumberFormat="1" applyFont="1" applyFill="1" applyBorder="1" applyAlignment="1">
      <alignment horizontal="right"/>
    </xf>
    <xf numFmtId="164" fontId="5" fillId="0" borderId="9" xfId="2" applyNumberFormat="1" applyFont="1" applyBorder="1" applyAlignment="1">
      <alignment horizontal="left"/>
    </xf>
    <xf numFmtId="164" fontId="5" fillId="0" borderId="9" xfId="2" applyNumberFormat="1" applyFont="1" applyBorder="1" applyAlignment="1">
      <alignment horizontal="right"/>
    </xf>
    <xf numFmtId="6" fontId="7" fillId="4" borderId="10" xfId="2" applyNumberFormat="1" applyFont="1" applyFill="1" applyBorder="1" applyAlignment="1">
      <alignment horizontal="right"/>
    </xf>
    <xf numFmtId="6" fontId="7" fillId="4" borderId="11" xfId="2" applyNumberFormat="1" applyFont="1" applyFill="1" applyBorder="1" applyAlignment="1">
      <alignment horizontal="right"/>
    </xf>
    <xf numFmtId="6" fontId="7" fillId="4" borderId="12" xfId="2" applyNumberFormat="1" applyFont="1" applyFill="1" applyBorder="1" applyAlignment="1">
      <alignment horizontal="right"/>
    </xf>
    <xf numFmtId="6" fontId="7" fillId="4" borderId="13" xfId="2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5">
    <cellStyle name="Normal" xfId="0" builtinId="0"/>
    <cellStyle name="Normal 163 3" xfId="2" xr:uid="{02A0B324-D82D-4532-835F-7CB6EBC431F4}"/>
    <cellStyle name="Normal 2 19" xfId="1" xr:uid="{60263953-1A01-4FD9-ACE3-AE37EA8CBC30}"/>
    <cellStyle name="Normal 203" xfId="3" xr:uid="{1EDE542C-0C81-4FBB-A1BF-B7625F381562}"/>
    <cellStyle name="Percent 54 4" xfId="4" xr:uid="{B9123E9C-438E-4F60-8264-977765E11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0%20Legacy%20Data%20Solution/01-29-2009%20For%20Consortium%20Review/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APD/June%202010/03-12-2010%20Facilities%20Input%20file/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stersK/Local%20Settings/Temporary%20Internet%20Files/OLK1AC/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.sifre/Desktop/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gicS/AppData/Local/Microsoft/Windows/Temporary%20Internet%20Files/OLK174A/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linse/Temporary%20Internet%20Files/OLK7/JACOBI/PeopleSoft/Higher%20Ed/Projects/Vanderbilt/Work%20Plan/JACOBI/Higher%20Ed/Projects/Vanderbilt/AC%20Input/Financials%20WP/FINANCE/PHASE3A/PROJMGT/PH4EST/BUES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7%20Del%20Norte%20POP%20model%20change/05-19-2009%20For%20JPA/Marin-Napa%20CPOP%20v4-client-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XXX%20-%20EBT%20Host%20to%20Host/CO-XXX%20-EBT%20Host%20to%20Host%20Interface%20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Implementation%20Agreement/Amendments/Amendment%20No.%205/02-09-2010%20Final%20for%20JPA/Accenture%20BAFO%20Cost%20Schedules%20Amendment%20No.%20FIV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C-IV%20Migration/2013%20SWAG/Migration%20Estimates%20C-IV%20Modernization%20v3%20LA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yan.b.wickham/Local%20Settings/Temporary%20Internet%20Files/OLK55/OMX%20financials%20-%20v3%203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nesdaJ/Local%20Settings/Temporary%20Internet%20Files/OLK1F3F/07-31-2007%20From%20JG/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6EA3-0154-456F-8B5E-B38F04370889}">
  <dimension ref="A1:D78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9.1328125" defaultRowHeight="14.25" x14ac:dyDescent="0.4"/>
  <cols>
    <col min="1" max="1" width="6.265625" style="32" customWidth="1"/>
    <col min="2" max="2" width="51.1328125" style="1" customWidth="1"/>
    <col min="3" max="3" width="11.73046875" style="1" customWidth="1"/>
    <col min="4" max="4" width="24.265625" style="1" customWidth="1"/>
    <col min="5" max="16384" width="9.1328125" style="1"/>
  </cols>
  <sheetData>
    <row r="1" spans="1:4" ht="67.349999999999994" customHeight="1" thickBot="1" x14ac:dyDescent="0.45">
      <c r="A1" s="45" t="s">
        <v>0</v>
      </c>
      <c r="B1" s="46"/>
      <c r="C1" s="49" t="s">
        <v>1</v>
      </c>
      <c r="D1" s="50"/>
    </row>
    <row r="2" spans="1:4" ht="17.25" customHeight="1" x14ac:dyDescent="0.4">
      <c r="A2" s="47"/>
      <c r="B2" s="48"/>
      <c r="C2" s="51" t="s">
        <v>2</v>
      </c>
      <c r="D2" s="52"/>
    </row>
    <row r="3" spans="1:4" x14ac:dyDescent="0.4">
      <c r="A3" s="2" t="s">
        <v>3</v>
      </c>
      <c r="B3" s="2"/>
      <c r="C3" s="37">
        <f>52471.45*1.1</f>
        <v>57718.595000000001</v>
      </c>
      <c r="D3" s="37"/>
    </row>
    <row r="4" spans="1:4" x14ac:dyDescent="0.4">
      <c r="A4" s="38" t="s">
        <v>4</v>
      </c>
      <c r="B4" s="38"/>
      <c r="C4" s="39">
        <f>33701*1.05</f>
        <v>35386.050000000003</v>
      </c>
      <c r="D4" s="39"/>
    </row>
    <row r="5" spans="1:4" x14ac:dyDescent="0.4">
      <c r="A5" s="2" t="s">
        <v>5</v>
      </c>
      <c r="B5" s="2"/>
      <c r="C5" s="37">
        <f>75830*1.1</f>
        <v>83413</v>
      </c>
      <c r="D5" s="37"/>
    </row>
    <row r="6" spans="1:4" x14ac:dyDescent="0.4">
      <c r="A6" s="38" t="s">
        <v>6</v>
      </c>
      <c r="B6" s="38"/>
      <c r="C6" s="39">
        <f>SUM(1769*2*135)</f>
        <v>477630</v>
      </c>
      <c r="D6" s="39"/>
    </row>
    <row r="7" spans="1:4" x14ac:dyDescent="0.4">
      <c r="A7" s="40" t="s">
        <v>7</v>
      </c>
      <c r="B7" s="41"/>
      <c r="C7" s="42">
        <f>SUM(C3:D6)</f>
        <v>654147.64500000002</v>
      </c>
      <c r="D7" s="43"/>
    </row>
    <row r="8" spans="1:4" ht="19.350000000000001" customHeight="1" x14ac:dyDescent="0.4">
      <c r="A8" s="3"/>
      <c r="B8" s="4"/>
      <c r="C8" s="4"/>
      <c r="D8" s="4"/>
    </row>
    <row r="9" spans="1:4" ht="15" thickBot="1" x14ac:dyDescent="0.5">
      <c r="A9" s="44"/>
      <c r="B9" s="44"/>
      <c r="C9"/>
      <c r="D9"/>
    </row>
    <row r="10" spans="1:4" ht="67.5" customHeight="1" thickBot="1" x14ac:dyDescent="0.45">
      <c r="A10" s="5" t="s">
        <v>8</v>
      </c>
      <c r="B10" s="6" t="s">
        <v>9</v>
      </c>
      <c r="C10" s="6" t="s">
        <v>74</v>
      </c>
      <c r="D10" s="7" t="s">
        <v>1</v>
      </c>
    </row>
    <row r="11" spans="1:4" x14ac:dyDescent="0.4">
      <c r="A11" s="8" t="s">
        <v>10</v>
      </c>
      <c r="B11" s="9" t="s">
        <v>11</v>
      </c>
      <c r="C11" s="10">
        <v>3.1300000000000001E-2</v>
      </c>
      <c r="D11" s="11">
        <f t="shared" ref="D11:D68" si="0">C11*$C$7</f>
        <v>20474.821288500003</v>
      </c>
    </row>
    <row r="12" spans="1:4" x14ac:dyDescent="0.4">
      <c r="A12" s="12" t="s">
        <v>12</v>
      </c>
      <c r="B12" s="13" t="s">
        <v>13</v>
      </c>
      <c r="C12" s="14">
        <v>0</v>
      </c>
      <c r="D12" s="15">
        <f t="shared" si="0"/>
        <v>0</v>
      </c>
    </row>
    <row r="13" spans="1:4" x14ac:dyDescent="0.4">
      <c r="A13" s="16" t="s">
        <v>12</v>
      </c>
      <c r="B13" s="2" t="s">
        <v>14</v>
      </c>
      <c r="C13" s="17">
        <v>5.9999999999999995E-4</v>
      </c>
      <c r="D13" s="11">
        <f t="shared" si="0"/>
        <v>392.488587</v>
      </c>
    </row>
    <row r="14" spans="1:4" x14ac:dyDescent="0.4">
      <c r="A14" s="12" t="s">
        <v>15</v>
      </c>
      <c r="B14" s="13" t="s">
        <v>16</v>
      </c>
      <c r="C14" s="14">
        <v>5.8999999999999999E-3</v>
      </c>
      <c r="D14" s="15">
        <f t="shared" si="0"/>
        <v>3859.4711054999998</v>
      </c>
    </row>
    <row r="15" spans="1:4" x14ac:dyDescent="0.4">
      <c r="A15" s="16" t="s">
        <v>12</v>
      </c>
      <c r="B15" s="2" t="s">
        <v>17</v>
      </c>
      <c r="C15" s="17">
        <v>1E-3</v>
      </c>
      <c r="D15" s="11">
        <f t="shared" si="0"/>
        <v>654.14764500000001</v>
      </c>
    </row>
    <row r="16" spans="1:4" x14ac:dyDescent="0.4">
      <c r="A16" s="12" t="s">
        <v>15</v>
      </c>
      <c r="B16" s="13" t="s">
        <v>18</v>
      </c>
      <c r="C16" s="14">
        <v>6.9999999999999999E-4</v>
      </c>
      <c r="D16" s="15">
        <f t="shared" si="0"/>
        <v>457.90335149999999</v>
      </c>
    </row>
    <row r="17" spans="1:4" x14ac:dyDescent="0.4">
      <c r="A17" s="16" t="s">
        <v>10</v>
      </c>
      <c r="B17" s="2" t="s">
        <v>19</v>
      </c>
      <c r="C17" s="17">
        <v>1.9900000000000001E-2</v>
      </c>
      <c r="D17" s="11">
        <f t="shared" si="0"/>
        <v>13017.538135500001</v>
      </c>
    </row>
    <row r="18" spans="1:4" x14ac:dyDescent="0.4">
      <c r="A18" s="12" t="s">
        <v>15</v>
      </c>
      <c r="B18" s="13" t="s">
        <v>20</v>
      </c>
      <c r="C18" s="14">
        <v>1E-3</v>
      </c>
      <c r="D18" s="15">
        <f t="shared" si="0"/>
        <v>654.14764500000001</v>
      </c>
    </row>
    <row r="19" spans="1:4" x14ac:dyDescent="0.4">
      <c r="A19" s="16" t="s">
        <v>12</v>
      </c>
      <c r="B19" s="2" t="s">
        <v>21</v>
      </c>
      <c r="C19" s="17">
        <v>2.8E-3</v>
      </c>
      <c r="D19" s="11">
        <f t="shared" si="0"/>
        <v>1831.6134059999999</v>
      </c>
    </row>
    <row r="20" spans="1:4" x14ac:dyDescent="0.4">
      <c r="A20" s="12" t="s">
        <v>22</v>
      </c>
      <c r="B20" s="13" t="s">
        <v>23</v>
      </c>
      <c r="C20" s="14">
        <v>3.9600000000000003E-2</v>
      </c>
      <c r="D20" s="15">
        <f t="shared" si="0"/>
        <v>25904.246742000003</v>
      </c>
    </row>
    <row r="21" spans="1:4" x14ac:dyDescent="0.4">
      <c r="A21" s="16" t="s">
        <v>15</v>
      </c>
      <c r="B21" s="2" t="s">
        <v>24</v>
      </c>
      <c r="C21" s="17">
        <v>8.9999999999999998E-4</v>
      </c>
      <c r="D21" s="11">
        <f t="shared" si="0"/>
        <v>588.73288049999996</v>
      </c>
    </row>
    <row r="22" spans="1:4" x14ac:dyDescent="0.4">
      <c r="A22" s="12" t="s">
        <v>15</v>
      </c>
      <c r="B22" s="13" t="s">
        <v>25</v>
      </c>
      <c r="C22" s="14">
        <v>4.4000000000000003E-3</v>
      </c>
      <c r="D22" s="15">
        <f t="shared" si="0"/>
        <v>2878.2496380000002</v>
      </c>
    </row>
    <row r="23" spans="1:4" x14ac:dyDescent="0.4">
      <c r="A23" s="16" t="s">
        <v>26</v>
      </c>
      <c r="B23" s="2" t="s">
        <v>27</v>
      </c>
      <c r="C23" s="17">
        <v>7.4999999999999997E-3</v>
      </c>
      <c r="D23" s="11">
        <f t="shared" si="0"/>
        <v>4906.1073374999996</v>
      </c>
    </row>
    <row r="24" spans="1:4" x14ac:dyDescent="0.4">
      <c r="A24" s="12" t="s">
        <v>22</v>
      </c>
      <c r="B24" s="13" t="s">
        <v>28</v>
      </c>
      <c r="C24" s="14">
        <v>4.0000000000000002E-4</v>
      </c>
      <c r="D24" s="15">
        <f t="shared" si="0"/>
        <v>261.65905800000002</v>
      </c>
    </row>
    <row r="25" spans="1:4" x14ac:dyDescent="0.4">
      <c r="A25" s="16" t="s">
        <v>22</v>
      </c>
      <c r="B25" s="2" t="s">
        <v>29</v>
      </c>
      <c r="C25" s="17">
        <v>3.3799999999999997E-2</v>
      </c>
      <c r="D25" s="11">
        <f t="shared" si="0"/>
        <v>22110.190401</v>
      </c>
    </row>
    <row r="26" spans="1:4" x14ac:dyDescent="0.4">
      <c r="A26" s="12" t="s">
        <v>22</v>
      </c>
      <c r="B26" s="13" t="s">
        <v>30</v>
      </c>
      <c r="C26" s="14">
        <v>4.8999999999999998E-3</v>
      </c>
      <c r="D26" s="15">
        <f t="shared" si="0"/>
        <v>3205.3234604999998</v>
      </c>
    </row>
    <row r="27" spans="1:4" x14ac:dyDescent="0.4">
      <c r="A27" s="16" t="s">
        <v>15</v>
      </c>
      <c r="B27" s="2" t="s">
        <v>31</v>
      </c>
      <c r="C27" s="17">
        <v>2.5000000000000001E-3</v>
      </c>
      <c r="D27" s="11">
        <f t="shared" si="0"/>
        <v>1635.3691125</v>
      </c>
    </row>
    <row r="28" spans="1:4" x14ac:dyDescent="0.4">
      <c r="A28" s="12" t="s">
        <v>15</v>
      </c>
      <c r="B28" s="13" t="s">
        <v>32</v>
      </c>
      <c r="C28" s="14">
        <v>6.9999999999999999E-4</v>
      </c>
      <c r="D28" s="15">
        <f t="shared" si="0"/>
        <v>457.90335149999999</v>
      </c>
    </row>
    <row r="29" spans="1:4" x14ac:dyDescent="0.4">
      <c r="A29" s="16" t="s">
        <v>33</v>
      </c>
      <c r="B29" s="2" t="s">
        <v>34</v>
      </c>
      <c r="C29" s="17">
        <v>0.29670000000000002</v>
      </c>
      <c r="D29" s="11">
        <f t="shared" si="0"/>
        <v>194085.60627150003</v>
      </c>
    </row>
    <row r="30" spans="1:4" x14ac:dyDescent="0.4">
      <c r="A30" s="12" t="s">
        <v>22</v>
      </c>
      <c r="B30" s="13" t="s">
        <v>35</v>
      </c>
      <c r="C30" s="14">
        <v>5.8999999999999999E-3</v>
      </c>
      <c r="D30" s="15">
        <f t="shared" si="0"/>
        <v>3859.4711054999998</v>
      </c>
    </row>
    <row r="31" spans="1:4" x14ac:dyDescent="0.4">
      <c r="A31" s="16" t="s">
        <v>10</v>
      </c>
      <c r="B31" s="2" t="s">
        <v>36</v>
      </c>
      <c r="C31" s="17">
        <v>3.3999999999999998E-3</v>
      </c>
      <c r="D31" s="11">
        <f t="shared" si="0"/>
        <v>2224.1019929999998</v>
      </c>
    </row>
    <row r="32" spans="1:4" x14ac:dyDescent="0.4">
      <c r="A32" s="12" t="s">
        <v>22</v>
      </c>
      <c r="B32" s="13" t="s">
        <v>37</v>
      </c>
      <c r="C32" s="14">
        <v>4.0000000000000002E-4</v>
      </c>
      <c r="D32" s="15">
        <f t="shared" si="0"/>
        <v>261.65905800000002</v>
      </c>
    </row>
    <row r="33" spans="1:4" x14ac:dyDescent="0.4">
      <c r="A33" s="16" t="s">
        <v>15</v>
      </c>
      <c r="B33" s="2" t="s">
        <v>38</v>
      </c>
      <c r="C33" s="17">
        <v>2.8999999999999998E-3</v>
      </c>
      <c r="D33" s="11">
        <f t="shared" si="0"/>
        <v>1897.0281705</v>
      </c>
    </row>
    <row r="34" spans="1:4" x14ac:dyDescent="0.4">
      <c r="A34" s="12" t="s">
        <v>22</v>
      </c>
      <c r="B34" s="13" t="s">
        <v>39</v>
      </c>
      <c r="C34" s="14">
        <v>1.09E-2</v>
      </c>
      <c r="D34" s="15">
        <f t="shared" si="0"/>
        <v>7130.2093304999999</v>
      </c>
    </row>
    <row r="35" spans="1:4" x14ac:dyDescent="0.4">
      <c r="A35" s="16" t="s">
        <v>15</v>
      </c>
      <c r="B35" s="2" t="s">
        <v>40</v>
      </c>
      <c r="C35" s="17">
        <v>2.9999999999999997E-4</v>
      </c>
      <c r="D35" s="11">
        <f t="shared" si="0"/>
        <v>196.2442935</v>
      </c>
    </row>
    <row r="36" spans="1:4" x14ac:dyDescent="0.4">
      <c r="A36" s="12" t="s">
        <v>12</v>
      </c>
      <c r="B36" s="13" t="s">
        <v>41</v>
      </c>
      <c r="C36" s="14">
        <v>2.0000000000000001E-4</v>
      </c>
      <c r="D36" s="15">
        <f t="shared" si="0"/>
        <v>130.82952900000001</v>
      </c>
    </row>
    <row r="37" spans="1:4" x14ac:dyDescent="0.4">
      <c r="A37" s="16" t="s">
        <v>10</v>
      </c>
      <c r="B37" s="2" t="s">
        <v>42</v>
      </c>
      <c r="C37" s="17">
        <v>1.29E-2</v>
      </c>
      <c r="D37" s="11">
        <f t="shared" si="0"/>
        <v>8438.5046204999999</v>
      </c>
    </row>
    <row r="38" spans="1:4" x14ac:dyDescent="0.4">
      <c r="A38" s="12" t="s">
        <v>10</v>
      </c>
      <c r="B38" s="13" t="s">
        <v>43</v>
      </c>
      <c r="C38" s="14">
        <v>2.3E-3</v>
      </c>
      <c r="D38" s="15">
        <f t="shared" si="0"/>
        <v>1504.5395834999999</v>
      </c>
    </row>
    <row r="39" spans="1:4" ht="14.65" thickBot="1" x14ac:dyDescent="0.45">
      <c r="A39" s="18" t="s">
        <v>12</v>
      </c>
      <c r="B39" s="19" t="s">
        <v>44</v>
      </c>
      <c r="C39" s="20">
        <v>1.9E-3</v>
      </c>
      <c r="D39" s="21">
        <f t="shared" si="0"/>
        <v>1242.8805255</v>
      </c>
    </row>
    <row r="40" spans="1:4" x14ac:dyDescent="0.4">
      <c r="A40" s="22" t="s">
        <v>26</v>
      </c>
      <c r="B40" s="23" t="s">
        <v>45</v>
      </c>
      <c r="C40" s="24">
        <v>6.3100000000000003E-2</v>
      </c>
      <c r="D40" s="25">
        <f t="shared" si="0"/>
        <v>41276.716399500001</v>
      </c>
    </row>
    <row r="41" spans="1:4" x14ac:dyDescent="0.4">
      <c r="A41" s="26" t="s">
        <v>12</v>
      </c>
      <c r="B41" s="2" t="s">
        <v>46</v>
      </c>
      <c r="C41" s="17">
        <v>4.4999999999999997E-3</v>
      </c>
      <c r="D41" s="27">
        <f t="shared" si="0"/>
        <v>2943.6644025000001</v>
      </c>
    </row>
    <row r="42" spans="1:4" x14ac:dyDescent="0.4">
      <c r="A42" s="22" t="s">
        <v>15</v>
      </c>
      <c r="B42" s="23" t="s">
        <v>47</v>
      </c>
      <c r="C42" s="24">
        <v>5.0000000000000001E-4</v>
      </c>
      <c r="D42" s="25">
        <f t="shared" si="0"/>
        <v>327.07382250000001</v>
      </c>
    </row>
    <row r="43" spans="1:4" x14ac:dyDescent="0.4">
      <c r="A43" s="26" t="s">
        <v>26</v>
      </c>
      <c r="B43" s="2" t="s">
        <v>48</v>
      </c>
      <c r="C43" s="17">
        <v>6.3200000000000006E-2</v>
      </c>
      <c r="D43" s="27">
        <f t="shared" si="0"/>
        <v>41342.131164000006</v>
      </c>
    </row>
    <row r="44" spans="1:4" x14ac:dyDescent="0.4">
      <c r="A44" s="22" t="s">
        <v>12</v>
      </c>
      <c r="B44" s="23" t="s">
        <v>49</v>
      </c>
      <c r="C44" s="24">
        <v>4.4400000000000002E-2</v>
      </c>
      <c r="D44" s="25">
        <f t="shared" si="0"/>
        <v>29044.155438000002</v>
      </c>
    </row>
    <row r="45" spans="1:4" x14ac:dyDescent="0.4">
      <c r="A45" s="26" t="s">
        <v>10</v>
      </c>
      <c r="B45" s="2" t="s">
        <v>50</v>
      </c>
      <c r="C45" s="17">
        <v>1.2999999999999999E-3</v>
      </c>
      <c r="D45" s="27">
        <f t="shared" si="0"/>
        <v>850.39193850000004</v>
      </c>
    </row>
    <row r="46" spans="1:4" x14ac:dyDescent="0.4">
      <c r="A46" s="22" t="s">
        <v>26</v>
      </c>
      <c r="B46" s="23" t="s">
        <v>51</v>
      </c>
      <c r="C46" s="24">
        <v>6.7400000000000002E-2</v>
      </c>
      <c r="D46" s="25">
        <f t="shared" si="0"/>
        <v>44089.551273000005</v>
      </c>
    </row>
    <row r="47" spans="1:4" x14ac:dyDescent="0.4">
      <c r="A47" s="26" t="s">
        <v>26</v>
      </c>
      <c r="B47" s="2" t="s">
        <v>52</v>
      </c>
      <c r="C47" s="17">
        <v>6.8900000000000003E-2</v>
      </c>
      <c r="D47" s="27">
        <f t="shared" si="0"/>
        <v>45070.772740500004</v>
      </c>
    </row>
    <row r="48" spans="1:4" x14ac:dyDescent="0.4">
      <c r="A48" s="22" t="s">
        <v>10</v>
      </c>
      <c r="B48" s="23" t="s">
        <v>53</v>
      </c>
      <c r="C48" s="24">
        <v>1.67E-2</v>
      </c>
      <c r="D48" s="25">
        <f t="shared" si="0"/>
        <v>10924.265671499999</v>
      </c>
    </row>
    <row r="49" spans="1:4" x14ac:dyDescent="0.4">
      <c r="A49" s="26" t="s">
        <v>22</v>
      </c>
      <c r="B49" s="2" t="s">
        <v>54</v>
      </c>
      <c r="C49" s="17">
        <v>2.2099999999999998E-2</v>
      </c>
      <c r="D49" s="27">
        <f t="shared" si="0"/>
        <v>14456.6629545</v>
      </c>
    </row>
    <row r="50" spans="1:4" x14ac:dyDescent="0.4">
      <c r="A50" s="22" t="s">
        <v>22</v>
      </c>
      <c r="B50" s="23" t="s">
        <v>55</v>
      </c>
      <c r="C50" s="24">
        <v>4.4000000000000003E-3</v>
      </c>
      <c r="D50" s="25">
        <f t="shared" si="0"/>
        <v>2878.2496380000002</v>
      </c>
    </row>
    <row r="51" spans="1:4" x14ac:dyDescent="0.4">
      <c r="A51" s="26" t="s">
        <v>10</v>
      </c>
      <c r="B51" s="2" t="s">
        <v>56</v>
      </c>
      <c r="C51" s="17">
        <v>9.5999999999999992E-3</v>
      </c>
      <c r="D51" s="27">
        <f t="shared" si="0"/>
        <v>6279.8173919999999</v>
      </c>
    </row>
    <row r="52" spans="1:4" x14ac:dyDescent="0.4">
      <c r="A52" s="22" t="s">
        <v>26</v>
      </c>
      <c r="B52" s="23" t="s">
        <v>57</v>
      </c>
      <c r="C52" s="24">
        <v>1.11E-2</v>
      </c>
      <c r="D52" s="25">
        <f t="shared" si="0"/>
        <v>7261.0388595000004</v>
      </c>
    </row>
    <row r="53" spans="1:4" x14ac:dyDescent="0.4">
      <c r="A53" s="26" t="s">
        <v>10</v>
      </c>
      <c r="B53" s="2" t="s">
        <v>58</v>
      </c>
      <c r="C53" s="17">
        <v>2.8299999999999999E-2</v>
      </c>
      <c r="D53" s="27">
        <f t="shared" si="0"/>
        <v>18512.3783535</v>
      </c>
    </row>
    <row r="54" spans="1:4" x14ac:dyDescent="0.4">
      <c r="A54" s="22" t="s">
        <v>10</v>
      </c>
      <c r="B54" s="23" t="s">
        <v>59</v>
      </c>
      <c r="C54" s="24">
        <v>5.7999999999999996E-3</v>
      </c>
      <c r="D54" s="25">
        <f t="shared" si="0"/>
        <v>3794.056341</v>
      </c>
    </row>
    <row r="55" spans="1:4" x14ac:dyDescent="0.4">
      <c r="A55" s="26" t="s">
        <v>15</v>
      </c>
      <c r="B55" s="2" t="s">
        <v>60</v>
      </c>
      <c r="C55" s="17">
        <v>5.0000000000000001E-3</v>
      </c>
      <c r="D55" s="27">
        <f t="shared" si="0"/>
        <v>3270.7382250000001</v>
      </c>
    </row>
    <row r="56" spans="1:4" x14ac:dyDescent="0.4">
      <c r="A56" s="22" t="s">
        <v>12</v>
      </c>
      <c r="B56" s="23" t="s">
        <v>61</v>
      </c>
      <c r="C56" s="24">
        <v>1E-4</v>
      </c>
      <c r="D56" s="25">
        <f t="shared" si="0"/>
        <v>65.414764500000004</v>
      </c>
    </row>
    <row r="57" spans="1:4" x14ac:dyDescent="0.4">
      <c r="A57" s="26" t="s">
        <v>15</v>
      </c>
      <c r="B57" s="2" t="s">
        <v>62</v>
      </c>
      <c r="C57" s="17">
        <v>1.5E-3</v>
      </c>
      <c r="D57" s="27">
        <f t="shared" si="0"/>
        <v>981.22146750000002</v>
      </c>
    </row>
    <row r="58" spans="1:4" x14ac:dyDescent="0.4">
      <c r="A58" s="22" t="s">
        <v>10</v>
      </c>
      <c r="B58" s="23" t="s">
        <v>63</v>
      </c>
      <c r="C58" s="24">
        <v>9.4000000000000004E-3</v>
      </c>
      <c r="D58" s="25">
        <f t="shared" si="0"/>
        <v>6148.9878630000003</v>
      </c>
    </row>
    <row r="59" spans="1:4" x14ac:dyDescent="0.4">
      <c r="A59" s="26" t="s">
        <v>10</v>
      </c>
      <c r="B59" s="2" t="s">
        <v>64</v>
      </c>
      <c r="C59" s="17">
        <v>8.5000000000000006E-3</v>
      </c>
      <c r="D59" s="27">
        <f t="shared" si="0"/>
        <v>5560.2549825000006</v>
      </c>
    </row>
    <row r="60" spans="1:4" x14ac:dyDescent="0.4">
      <c r="A60" s="22" t="s">
        <v>22</v>
      </c>
      <c r="B60" s="23" t="s">
        <v>65</v>
      </c>
      <c r="C60" s="24">
        <v>1.7600000000000001E-2</v>
      </c>
      <c r="D60" s="25">
        <f t="shared" si="0"/>
        <v>11512.998552000001</v>
      </c>
    </row>
    <row r="61" spans="1:4" x14ac:dyDescent="0.4">
      <c r="A61" s="26" t="s">
        <v>12</v>
      </c>
      <c r="B61" s="2" t="s">
        <v>66</v>
      </c>
      <c r="C61" s="17">
        <v>3.0000000000000001E-3</v>
      </c>
      <c r="D61" s="27">
        <f t="shared" si="0"/>
        <v>1962.442935</v>
      </c>
    </row>
    <row r="62" spans="1:4" x14ac:dyDescent="0.4">
      <c r="A62" s="22" t="s">
        <v>15</v>
      </c>
      <c r="B62" s="23" t="s">
        <v>67</v>
      </c>
      <c r="C62" s="24">
        <v>2.0999999999999999E-3</v>
      </c>
      <c r="D62" s="25">
        <f t="shared" si="0"/>
        <v>1373.7100544999998</v>
      </c>
    </row>
    <row r="63" spans="1:4" x14ac:dyDescent="0.4">
      <c r="A63" s="26" t="s">
        <v>15</v>
      </c>
      <c r="B63" s="2" t="s">
        <v>68</v>
      </c>
      <c r="C63" s="17">
        <v>4.0000000000000002E-4</v>
      </c>
      <c r="D63" s="27">
        <f t="shared" si="0"/>
        <v>261.65905800000002</v>
      </c>
    </row>
    <row r="64" spans="1:4" x14ac:dyDescent="0.4">
      <c r="A64" s="22" t="s">
        <v>22</v>
      </c>
      <c r="B64" s="23" t="s">
        <v>69</v>
      </c>
      <c r="C64" s="24">
        <v>2.07E-2</v>
      </c>
      <c r="D64" s="25">
        <f t="shared" si="0"/>
        <v>13540.856251499999</v>
      </c>
    </row>
    <row r="65" spans="1:4" x14ac:dyDescent="0.4">
      <c r="A65" s="26" t="s">
        <v>12</v>
      </c>
      <c r="B65" s="2" t="s">
        <v>70</v>
      </c>
      <c r="C65" s="17">
        <v>1E-3</v>
      </c>
      <c r="D65" s="27">
        <f t="shared" si="0"/>
        <v>654.14764500000001</v>
      </c>
    </row>
    <row r="66" spans="1:4" x14ac:dyDescent="0.4">
      <c r="A66" s="22" t="s">
        <v>26</v>
      </c>
      <c r="B66" s="23" t="s">
        <v>71</v>
      </c>
      <c r="C66" s="24">
        <v>1.67E-2</v>
      </c>
      <c r="D66" s="25">
        <f t="shared" si="0"/>
        <v>10924.265671499999</v>
      </c>
    </row>
    <row r="67" spans="1:4" x14ac:dyDescent="0.4">
      <c r="A67" s="26" t="s">
        <v>12</v>
      </c>
      <c r="B67" s="2" t="s">
        <v>72</v>
      </c>
      <c r="C67" s="17">
        <v>4.3E-3</v>
      </c>
      <c r="D67" s="27">
        <f t="shared" si="0"/>
        <v>2812.8348735</v>
      </c>
    </row>
    <row r="68" spans="1:4" x14ac:dyDescent="0.4">
      <c r="A68" s="22" t="s">
        <v>12</v>
      </c>
      <c r="B68" s="23" t="s">
        <v>73</v>
      </c>
      <c r="C68" s="24">
        <v>2.7000000000000001E-3</v>
      </c>
      <c r="D68" s="25">
        <f t="shared" si="0"/>
        <v>1766.1986415000001</v>
      </c>
    </row>
    <row r="69" spans="1:4" ht="14.65" thickBot="1" x14ac:dyDescent="0.45">
      <c r="A69" s="34" t="s">
        <v>7</v>
      </c>
      <c r="B69" s="35"/>
      <c r="C69" s="28">
        <f>SUM(C9:C68)</f>
        <v>1</v>
      </c>
      <c r="D69" s="29">
        <f>SUM(D11:D68)</f>
        <v>654147.64500000025</v>
      </c>
    </row>
    <row r="70" spans="1:4" s="31" customFormat="1" ht="13.15" x14ac:dyDescent="0.35">
      <c r="A70" s="30"/>
      <c r="B70" s="30"/>
      <c r="C70" s="30"/>
      <c r="D70" s="30"/>
    </row>
    <row r="71" spans="1:4" s="31" customFormat="1" ht="13.15" customHeight="1" x14ac:dyDescent="0.35">
      <c r="A71" s="36"/>
      <c r="B71" s="36"/>
      <c r="C71" s="36"/>
      <c r="D71" s="36"/>
    </row>
    <row r="72" spans="1:4" s="31" customFormat="1" ht="13.15" customHeight="1" x14ac:dyDescent="0.4">
      <c r="A72" s="32"/>
      <c r="B72" s="1"/>
      <c r="C72" s="1"/>
      <c r="D72" s="1"/>
    </row>
    <row r="73" spans="1:4" s="31" customFormat="1" x14ac:dyDescent="0.4">
      <c r="A73" s="32"/>
      <c r="B73" s="1"/>
      <c r="C73" s="1"/>
      <c r="D73" s="1"/>
    </row>
    <row r="74" spans="1:4" s="31" customFormat="1" x14ac:dyDescent="0.4">
      <c r="A74" s="32"/>
      <c r="B74" s="1"/>
      <c r="C74" s="1"/>
      <c r="D74" s="1"/>
    </row>
    <row r="75" spans="1:4" s="31" customFormat="1" x14ac:dyDescent="0.4">
      <c r="A75" s="32"/>
      <c r="B75" s="1"/>
      <c r="C75" s="1"/>
      <c r="D75" s="1"/>
    </row>
    <row r="76" spans="1:4" s="31" customFormat="1" x14ac:dyDescent="0.4">
      <c r="A76" s="32"/>
      <c r="B76" s="1"/>
      <c r="C76" s="1"/>
      <c r="D76" s="1"/>
    </row>
    <row r="77" spans="1:4" s="31" customFormat="1" ht="13.15" x14ac:dyDescent="0.35">
      <c r="A77" s="33"/>
    </row>
    <row r="78" spans="1:4" s="31" customFormat="1" ht="13.15" x14ac:dyDescent="0.35">
      <c r="A78" s="33"/>
    </row>
  </sheetData>
  <mergeCells count="14">
    <mergeCell ref="A1:B2"/>
    <mergeCell ref="C1:D1"/>
    <mergeCell ref="C2:D2"/>
    <mergeCell ref="C3:D3"/>
    <mergeCell ref="A4:B4"/>
    <mergeCell ref="C4:D4"/>
    <mergeCell ref="A69:B69"/>
    <mergeCell ref="A71:D71"/>
    <mergeCell ref="C5:D5"/>
    <mergeCell ref="A6:B6"/>
    <mergeCell ref="C6:D6"/>
    <mergeCell ref="A7:B7"/>
    <mergeCell ref="C7:D7"/>
    <mergeCell ref="A9:B9"/>
  </mergeCells>
  <pageMargins left="0.7" right="0.7" top="0.75" bottom="0.75" header="0.3" footer="0.3"/>
  <pageSetup orientation="portrait" r:id="rId1"/>
  <ignoredErrors>
    <ignoredError sqref="A11:A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CalSAWS FY22-23 JPA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dcterms:created xsi:type="dcterms:W3CDTF">2022-02-03T20:17:58Z</dcterms:created>
  <dcterms:modified xsi:type="dcterms:W3CDTF">2022-02-03T22:32:51Z</dcterms:modified>
</cp:coreProperties>
</file>