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Z:\FISCAL\FY 2122\Correspondence\Templates-Instructions\SB 1341 Automation\"/>
    </mc:Choice>
  </mc:AlternateContent>
  <xr:revisionPtr revIDLastSave="0" documentId="13_ncr:1_{13CBAE65-6E99-4B78-93BE-F04D322157E9}" xr6:coauthVersionLast="47" xr6:coauthVersionMax="47" xr10:uidLastSave="{00000000-0000-0000-0000-000000000000}"/>
  <bookViews>
    <workbookView xWindow="-120" yWindow="-120" windowWidth="29040" windowHeight="15840" xr2:uid="{00000000-000D-0000-FFFF-FFFF00000000}"/>
  </bookViews>
  <sheets>
    <sheet name="Claim" sheetId="1" r:id="rId1"/>
    <sheet name="SFY 21-22 CAP" sheetId="4" r:id="rId2"/>
    <sheet name="Internal Data" sheetId="6" state="hidden" r:id="rId3"/>
    <sheet name="County List" sheetId="5" state="hidden" r:id="rId4"/>
    <sheet name="Upload Data" sheetId="7" state="hidden" r:id="rId5"/>
  </sheets>
  <definedNames>
    <definedName name="_xlnm._FilterDatabase" localSheetId="0" hidden="1">Claim!$G$1:$H$2</definedName>
    <definedName name="_xlnm._FilterDatabase" localSheetId="4" hidden="1">'Upload Data'!$A$2:$N$2</definedName>
    <definedName name="_xlnm.Print_Area" localSheetId="0">Claim!$A$1:$G$72</definedName>
    <definedName name="_xlnm.Print_Area" localSheetId="1">'SFY 21-22 CAP'!$A$1:$H$45</definedName>
    <definedName name="_xlnm.Print_Titles" localSheetId="1">'SFY 21-22 CAP'!$1:$4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7" l="1"/>
  <c r="M10" i="7"/>
  <c r="M9" i="7"/>
  <c r="M8" i="7"/>
  <c r="M6" i="7"/>
  <c r="M5" i="7"/>
  <c r="A15" i="7"/>
  <c r="B15" i="7"/>
  <c r="C15" i="7"/>
  <c r="D15" i="7"/>
  <c r="E15" i="7"/>
  <c r="F15" i="7"/>
  <c r="G15" i="7"/>
  <c r="I15" i="7"/>
  <c r="J15" i="7"/>
  <c r="M15" i="7"/>
  <c r="M16" i="7"/>
  <c r="A16" i="7"/>
  <c r="B16" i="7"/>
  <c r="C16" i="7"/>
  <c r="D16" i="7"/>
  <c r="E16" i="7"/>
  <c r="F16" i="7"/>
  <c r="G16" i="7"/>
  <c r="I16" i="7"/>
  <c r="J16" i="7"/>
  <c r="M4" i="7"/>
  <c r="M3" i="7"/>
  <c r="M20" i="7"/>
  <c r="M19" i="7"/>
  <c r="M18" i="7"/>
  <c r="M17" i="7"/>
  <c r="M14" i="7"/>
  <c r="M13" i="7"/>
  <c r="M12" i="7"/>
  <c r="M7" i="7"/>
  <c r="J7" i="7"/>
  <c r="J8" i="7"/>
  <c r="J9" i="7"/>
  <c r="J10" i="7"/>
  <c r="J11" i="7"/>
  <c r="J12" i="7"/>
  <c r="J17" i="7"/>
  <c r="J18" i="7"/>
  <c r="J19" i="7"/>
  <c r="J20" i="7"/>
  <c r="I14" i="7"/>
  <c r="I6" i="7"/>
  <c r="I4" i="7"/>
  <c r="I20" i="7"/>
  <c r="I19" i="7"/>
  <c r="I18" i="7"/>
  <c r="I17" i="7"/>
  <c r="J14" i="7"/>
  <c r="J13" i="7"/>
  <c r="I13" i="7"/>
  <c r="I11" i="7"/>
  <c r="I10" i="7"/>
  <c r="I9" i="7"/>
  <c r="I8" i="7"/>
  <c r="I7" i="7"/>
  <c r="J6" i="7"/>
  <c r="I5" i="7"/>
  <c r="J5" i="7"/>
  <c r="J4" i="7"/>
  <c r="J3" i="7"/>
  <c r="I3" i="7"/>
  <c r="I12" i="7"/>
  <c r="D11" i="7"/>
  <c r="E11" i="7"/>
  <c r="F11" i="7"/>
  <c r="G11" i="7"/>
  <c r="D12" i="7"/>
  <c r="E12" i="7"/>
  <c r="F12" i="7"/>
  <c r="G12" i="7"/>
  <c r="D13" i="7"/>
  <c r="E13" i="7"/>
  <c r="F13" i="7"/>
  <c r="G13" i="7"/>
  <c r="D14" i="7"/>
  <c r="E14" i="7"/>
  <c r="F14" i="7"/>
  <c r="G14" i="7"/>
  <c r="D17" i="7"/>
  <c r="E17" i="7"/>
  <c r="F17" i="7"/>
  <c r="G17" i="7"/>
  <c r="D18" i="7"/>
  <c r="E18" i="7"/>
  <c r="F18" i="7"/>
  <c r="G18" i="7"/>
  <c r="D19" i="7"/>
  <c r="E19" i="7"/>
  <c r="F19" i="7"/>
  <c r="G19" i="7"/>
  <c r="D20" i="7"/>
  <c r="E20" i="7"/>
  <c r="F20" i="7"/>
  <c r="G20" i="7"/>
  <c r="C11" i="7"/>
  <c r="C12" i="7"/>
  <c r="C13" i="7"/>
  <c r="C14" i="7"/>
  <c r="C17" i="7"/>
  <c r="C18" i="7"/>
  <c r="C19" i="7"/>
  <c r="C20" i="7"/>
  <c r="B11" i="7"/>
  <c r="B12" i="7"/>
  <c r="B13" i="7"/>
  <c r="B14" i="7"/>
  <c r="B17" i="7"/>
  <c r="B18" i="7"/>
  <c r="B19" i="7"/>
  <c r="B20" i="7"/>
  <c r="A4" i="7"/>
  <c r="A5" i="7"/>
  <c r="A6" i="7"/>
  <c r="A7" i="7"/>
  <c r="A8" i="7"/>
  <c r="A9" i="7"/>
  <c r="A10" i="7"/>
  <c r="A11" i="7"/>
  <c r="A12" i="7"/>
  <c r="A13" i="7"/>
  <c r="A14" i="7"/>
  <c r="A17" i="7"/>
  <c r="A18" i="7"/>
  <c r="A19" i="7"/>
  <c r="A20" i="7"/>
  <c r="G4" i="7"/>
  <c r="G5" i="7"/>
  <c r="G6" i="7"/>
  <c r="G7" i="7"/>
  <c r="G8" i="7"/>
  <c r="G9" i="7"/>
  <c r="G10" i="7"/>
  <c r="G3" i="7"/>
  <c r="F4" i="7"/>
  <c r="F5" i="7"/>
  <c r="F6" i="7"/>
  <c r="F7" i="7"/>
  <c r="F8" i="7"/>
  <c r="F9" i="7"/>
  <c r="F10" i="7"/>
  <c r="F3" i="7"/>
  <c r="E4" i="7"/>
  <c r="E5" i="7"/>
  <c r="E6" i="7"/>
  <c r="E7" i="7"/>
  <c r="E8" i="7"/>
  <c r="E9" i="7"/>
  <c r="E10" i="7"/>
  <c r="E3" i="7"/>
  <c r="D4" i="7"/>
  <c r="D5" i="7"/>
  <c r="D6" i="7"/>
  <c r="D7" i="7"/>
  <c r="D8" i="7"/>
  <c r="D9" i="7"/>
  <c r="D10" i="7"/>
  <c r="D3" i="7"/>
  <c r="C4" i="7"/>
  <c r="C5" i="7"/>
  <c r="C6" i="7"/>
  <c r="C7" i="7"/>
  <c r="C8" i="7"/>
  <c r="C9" i="7"/>
  <c r="C10" i="7"/>
  <c r="C3" i="7"/>
  <c r="B4" i="7"/>
  <c r="B5" i="7"/>
  <c r="B6" i="7"/>
  <c r="B7" i="7"/>
  <c r="B8" i="7"/>
  <c r="B9" i="7"/>
  <c r="B10" i="7"/>
  <c r="B3" i="7"/>
  <c r="A3" i="7"/>
  <c r="G49" i="1" l="1"/>
  <c r="R3" i="6"/>
  <c r="Q3" i="6"/>
  <c r="G32" i="1"/>
  <c r="H3" i="6" l="1"/>
  <c r="G15" i="1"/>
  <c r="Q2" i="6" l="1"/>
  <c r="G3" i="6"/>
  <c r="H2" i="6"/>
  <c r="G2" i="6"/>
  <c r="F3" i="6"/>
  <c r="G46" i="1"/>
  <c r="G56" i="1" s="1"/>
  <c r="G29" i="1"/>
  <c r="G40" i="1" s="1"/>
  <c r="G12" i="1"/>
  <c r="G23" i="1" l="1"/>
  <c r="G60" i="1" s="1"/>
  <c r="AE3" i="6"/>
  <c r="AC3" i="6"/>
  <c r="AB3" i="6"/>
  <c r="AA3" i="6"/>
  <c r="Z3" i="6"/>
  <c r="Y3" i="6"/>
  <c r="X3" i="6"/>
  <c r="W3" i="6"/>
  <c r="V3" i="6"/>
  <c r="AC2" i="6"/>
  <c r="AB2" i="6"/>
  <c r="AA2" i="6"/>
  <c r="Z2" i="6"/>
  <c r="Y2" i="6"/>
  <c r="X2" i="6"/>
  <c r="W2" i="6"/>
  <c r="V2" i="6"/>
  <c r="V1" i="6"/>
  <c r="U3" i="6"/>
  <c r="T3" i="6"/>
  <c r="S3" i="6"/>
  <c r="P3" i="6"/>
  <c r="O3" i="6"/>
  <c r="N3" i="6"/>
  <c r="M3" i="6"/>
  <c r="U2" i="6"/>
  <c r="T2" i="6"/>
  <c r="S2" i="6"/>
  <c r="R2" i="6"/>
  <c r="P2" i="6"/>
  <c r="O2" i="6"/>
  <c r="N2" i="6"/>
  <c r="M2" i="6"/>
  <c r="M1" i="6"/>
  <c r="L3" i="6"/>
  <c r="K3" i="6"/>
  <c r="J3" i="6"/>
  <c r="I3" i="6"/>
  <c r="E3" i="6"/>
  <c r="D3" i="6"/>
  <c r="L2" i="6"/>
  <c r="K2" i="6"/>
  <c r="J2" i="6"/>
  <c r="I2" i="6"/>
  <c r="F2" i="6"/>
  <c r="E2" i="6"/>
  <c r="D2" i="6"/>
  <c r="D1" i="6"/>
  <c r="C3" i="6"/>
  <c r="B3" i="6"/>
  <c r="A3" i="6"/>
  <c r="G62" i="1" l="1"/>
  <c r="B1" i="7"/>
  <c r="B23" i="4"/>
  <c r="AD3" i="6" l="1"/>
  <c r="C23" i="4"/>
  <c r="C24" i="4" s="1"/>
  <c r="H33" i="4"/>
  <c r="B33" i="4"/>
  <c r="C22" i="4" l="1"/>
  <c r="E22" i="4" s="1"/>
  <c r="E23" i="4" s="1"/>
  <c r="H34" i="4"/>
  <c r="E24" i="4" l="1"/>
  <c r="AI3" i="6"/>
  <c r="H22" i="4"/>
  <c r="H23" i="4" s="1"/>
  <c r="C13" i="4"/>
  <c r="G22" i="4"/>
  <c r="G23" i="4" s="1"/>
  <c r="G2" i="4"/>
  <c r="G24" i="4" l="1"/>
  <c r="AJ3" i="6"/>
  <c r="F22" i="4"/>
  <c r="F23" i="4" s="1"/>
  <c r="F24" i="4" s="1"/>
  <c r="H24" i="4"/>
  <c r="B43" i="4"/>
  <c r="F25" i="4" l="1"/>
  <c r="B2" i="4"/>
  <c r="G4" i="4" l="1"/>
  <c r="B13" i="4" l="1"/>
  <c r="C33" i="4" l="1"/>
  <c r="AF3" i="6"/>
  <c r="C32" i="4" l="1"/>
  <c r="E32" i="4" s="1"/>
  <c r="C34" i="4"/>
  <c r="C12" i="4"/>
  <c r="C14" i="4"/>
  <c r="E12" i="4" l="1"/>
  <c r="E42" i="4" s="1"/>
  <c r="C42" i="4"/>
  <c r="E33" i="4"/>
  <c r="F32" i="4"/>
  <c r="F33" i="4" s="1"/>
  <c r="F34" i="4" s="1"/>
  <c r="H12" i="4"/>
  <c r="H42" i="4" s="1"/>
  <c r="E34" i="4" l="1"/>
  <c r="AK3" i="6"/>
  <c r="G32" i="4"/>
  <c r="H13" i="4"/>
  <c r="E13" i="4"/>
  <c r="G12" i="4"/>
  <c r="G33" i="4" l="1"/>
  <c r="E14" i="4"/>
  <c r="AG3" i="6"/>
  <c r="F12" i="4"/>
  <c r="F42" i="4" s="1"/>
  <c r="G42" i="4"/>
  <c r="H14" i="4"/>
  <c r="G13" i="4"/>
  <c r="H43" i="4"/>
  <c r="C43" i="4"/>
  <c r="C44" i="4" s="1"/>
  <c r="E43" i="4"/>
  <c r="G34" i="4" l="1"/>
  <c r="F35" i="4" s="1"/>
  <c r="AL3" i="6"/>
  <c r="E44" i="4"/>
  <c r="AM3" i="6"/>
  <c r="G43" i="4"/>
  <c r="G14" i="4"/>
  <c r="AH3" i="6"/>
  <c r="F13" i="4"/>
  <c r="F14" i="4" s="1"/>
  <c r="H44" i="4"/>
  <c r="F43" i="4"/>
  <c r="F44" i="4" s="1"/>
  <c r="G44" i="4" l="1"/>
  <c r="F45" i="4" s="1"/>
  <c r="AN3" i="6"/>
  <c r="F15" i="4"/>
</calcChain>
</file>

<file path=xl/sharedStrings.xml><?xml version="1.0" encoding="utf-8"?>
<sst xmlns="http://schemas.openxmlformats.org/spreadsheetml/2006/main" count="285" uniqueCount="151">
  <si>
    <t>County:</t>
  </si>
  <si>
    <t>San Diego - 37</t>
  </si>
  <si>
    <t>Month/Year:</t>
  </si>
  <si>
    <t>Contact:</t>
  </si>
  <si>
    <t xml:space="preserve">                    Adjusted</t>
  </si>
  <si>
    <t xml:space="preserve">Version:       </t>
  </si>
  <si>
    <t>Phone:</t>
  </si>
  <si>
    <t>E-mail:</t>
  </si>
  <si>
    <t>Part 1</t>
  </si>
  <si>
    <t>Phase I - Maintenance and Operations</t>
  </si>
  <si>
    <t>SB 1341 Automation - Phase I</t>
  </si>
  <si>
    <t>Subline $</t>
  </si>
  <si>
    <t>Rollup $</t>
  </si>
  <si>
    <t>Consortium Personnel</t>
  </si>
  <si>
    <t>County Consortium Staff</t>
  </si>
  <si>
    <t>Contracted Consortium Staff</t>
  </si>
  <si>
    <t>Contractor Services</t>
  </si>
  <si>
    <t>Application Maintenance</t>
  </si>
  <si>
    <t>Quality Assurance</t>
  </si>
  <si>
    <t>Production and Operations - County Print Cost</t>
  </si>
  <si>
    <t>Facilities</t>
  </si>
  <si>
    <t>Hardware</t>
  </si>
  <si>
    <t>Software</t>
  </si>
  <si>
    <t>Travel</t>
  </si>
  <si>
    <t>Total Phase I - Maintenance and Operations Costs</t>
  </si>
  <si>
    <t>Part 2</t>
  </si>
  <si>
    <t>Phase II - Maintenance and Operations</t>
  </si>
  <si>
    <t>SB 1341 Automation - Phase II</t>
  </si>
  <si>
    <t xml:space="preserve">Production and Operations </t>
  </si>
  <si>
    <t>Total Phase II - Maintenance and Operations Costs</t>
  </si>
  <si>
    <t>Part 3</t>
  </si>
  <si>
    <t>Phase II - Development and Implementation</t>
  </si>
  <si>
    <t>Total Phase II - Development and Implementation Costs</t>
  </si>
  <si>
    <t>TOTAL</t>
  </si>
  <si>
    <t>Total Costs (Phase I M&amp;O plus Phase II M&amp;O plus Phase II D&amp;I)</t>
  </si>
  <si>
    <t xml:space="preserve">Less: CDSS Advance </t>
  </si>
  <si>
    <t>Total Claim</t>
  </si>
  <si>
    <r>
      <rPr>
        <b/>
        <sz val="10"/>
        <rFont val="Arial"/>
        <family val="2"/>
      </rPr>
      <t>COUNTY AUDITOR’S CERTIFICATION</t>
    </r>
    <r>
      <rPr>
        <sz val="10"/>
        <rFont val="Arial"/>
        <family val="2"/>
      </rPr>
      <t xml:space="preserve">
I hereby certify under penalty of perjury, that I am the Official in aforesaid county responsible for the examination and settlement of accounts; that I have not violated any provisions of Sections 1090 to 1096, inclusive, of the Government Code; that the expenditures reported herein have been authorized by the Welfare director; and that warrants therefore have been issued or expenditures otherwise incurred according to law.</t>
    </r>
  </si>
  <si>
    <r>
      <rPr>
        <b/>
        <sz val="10"/>
        <rFont val="Arial"/>
        <family val="2"/>
      </rPr>
      <t>COUNTY WELFARE DIRECTOR’S CERTIFICATION</t>
    </r>
    <r>
      <rPr>
        <sz val="10"/>
        <rFont val="Arial"/>
        <family val="2"/>
      </rPr>
      <t xml:space="preserve">
I hereby certify under penalty of perjury, that I am the Official in aforesaid county responsible for the examination and settlement of accounts; that I have not violated any provisions of Sections 1090 to 1096, inclusive, of the Government Code; that the amounts reported herein have been expended and are properly chargeable as expenditures for administration of the Welfare programs in accordance with all provisions of the Welfare and Institutions Code and the rules and regulations of the State Department of Social Services.</t>
    </r>
  </si>
  <si>
    <t>SIGNATURE OF COUNTY AUDITOR</t>
  </si>
  <si>
    <t>SIGNATURE OF COUNTY WELFARE DIRECTOR</t>
  </si>
  <si>
    <t>DATE</t>
  </si>
  <si>
    <t xml:space="preserve">  Month/Year:</t>
  </si>
  <si>
    <t xml:space="preserve">    Adjusted</t>
  </si>
  <si>
    <t xml:space="preserve">     Version:   </t>
  </si>
  <si>
    <t>SB 1341 AUTOMATION PHASE I MAINTENANCE AND OPERATIONS COSTS</t>
  </si>
  <si>
    <t>SFY 2021-22</t>
  </si>
  <si>
    <t>Funding</t>
  </si>
  <si>
    <t>State</t>
  </si>
  <si>
    <t xml:space="preserve"> </t>
  </si>
  <si>
    <t>Program</t>
  </si>
  <si>
    <t>Ratios</t>
  </si>
  <si>
    <t>Federal</t>
  </si>
  <si>
    <t>Welfare</t>
  </si>
  <si>
    <t>Health</t>
  </si>
  <si>
    <t>County</t>
  </si>
  <si>
    <t>Percent</t>
  </si>
  <si>
    <t>Costs</t>
  </si>
  <si>
    <t>F/SW/SH/C</t>
  </si>
  <si>
    <t>Share</t>
  </si>
  <si>
    <t>Medi-Cal</t>
  </si>
  <si>
    <t>50/0/50/0</t>
  </si>
  <si>
    <t>Sub-Total</t>
  </si>
  <si>
    <t>Total Costs</t>
  </si>
  <si>
    <t>General Fund = State Welfare + State Health</t>
  </si>
  <si>
    <t>SB 1341 AUTOMATION PHASE II MAINTENANCE AND OPERATIONS COSTS</t>
  </si>
  <si>
    <t xml:space="preserve">SB 1341 AUTOMATION PHASE II DEVELOPMENT / IMPLEMENTATION COSTS </t>
  </si>
  <si>
    <t>SB 1341 AUTOMATION PHASE I M&amp;O, PHASE II M&amp;O and PHASE II D&amp;I TOTAL COSTS</t>
  </si>
  <si>
    <t>Sub-Total Costs</t>
  </si>
  <si>
    <t>Phase I M&amp;O Shares</t>
  </si>
  <si>
    <t>Phase II M&amp;O Shares</t>
  </si>
  <si>
    <t>Phase II D&amp;I Shares</t>
  </si>
  <si>
    <t>Grand Total Shares</t>
  </si>
  <si>
    <t>County Name</t>
  </si>
  <si>
    <t>Month</t>
  </si>
  <si>
    <t>Version</t>
  </si>
  <si>
    <t>Federal Share</t>
  </si>
  <si>
    <t>State Health Share</t>
  </si>
  <si>
    <t>Phase II DD&amp;I Shares</t>
  </si>
  <si>
    <t>County List</t>
  </si>
  <si>
    <t>Alameda - 01</t>
  </si>
  <si>
    <t>Alpine - 02</t>
  </si>
  <si>
    <t>Amador - 03</t>
  </si>
  <si>
    <t>Butte - 04</t>
  </si>
  <si>
    <t>Calaveras - 05</t>
  </si>
  <si>
    <t>Colusa - 06</t>
  </si>
  <si>
    <t>Contra Costa - 07</t>
  </si>
  <si>
    <t>Del Norte - 08</t>
  </si>
  <si>
    <t>El Dorado - 09</t>
  </si>
  <si>
    <t>Fresno - 10</t>
  </si>
  <si>
    <t>Glenn - 11</t>
  </si>
  <si>
    <t>Humboldt - 12</t>
  </si>
  <si>
    <t>Imperial - 13</t>
  </si>
  <si>
    <t>Inyo - 14</t>
  </si>
  <si>
    <t>Kern - 15</t>
  </si>
  <si>
    <t>Kings - 16</t>
  </si>
  <si>
    <t>Lake - 17</t>
  </si>
  <si>
    <t>Lassen - 18</t>
  </si>
  <si>
    <t>Los Angeles - 19</t>
  </si>
  <si>
    <t>Madera - 20</t>
  </si>
  <si>
    <t>Marin - 21</t>
  </si>
  <si>
    <t>Mariposa - 22</t>
  </si>
  <si>
    <t>Mendocino - 23</t>
  </si>
  <si>
    <t>Merced - 24</t>
  </si>
  <si>
    <t>Modoc - 25</t>
  </si>
  <si>
    <t>Mono - 26</t>
  </si>
  <si>
    <t>Monterey - 27</t>
  </si>
  <si>
    <t>Napa - 28</t>
  </si>
  <si>
    <t>Nevada - 29</t>
  </si>
  <si>
    <t>Orange - 30</t>
  </si>
  <si>
    <t>Placer - 31</t>
  </si>
  <si>
    <t>Plumas - 32</t>
  </si>
  <si>
    <t>Riverside - 33</t>
  </si>
  <si>
    <t>Sacramento - 34</t>
  </si>
  <si>
    <t>San Benito - 35</t>
  </si>
  <si>
    <t>San Bernardino - 36</t>
  </si>
  <si>
    <t>San Francisco - 38</t>
  </si>
  <si>
    <t>San Joaquin - 39</t>
  </si>
  <si>
    <t>San Luis Obispo - 40</t>
  </si>
  <si>
    <t>San Mateo - 41</t>
  </si>
  <si>
    <t>Santa Barbara - 42</t>
  </si>
  <si>
    <t>Santa Clara - 43</t>
  </si>
  <si>
    <t>Santa Cruz - 44</t>
  </si>
  <si>
    <t>Shasta - 45</t>
  </si>
  <si>
    <t>Sierra - 46</t>
  </si>
  <si>
    <t>Siskiyou - 47</t>
  </si>
  <si>
    <t>Solano - 48</t>
  </si>
  <si>
    <t>Sonoma - 49</t>
  </si>
  <si>
    <t>Stanislaus - 50</t>
  </si>
  <si>
    <t>Sutter - 51</t>
  </si>
  <si>
    <t>Tehama - 52</t>
  </si>
  <si>
    <t>Trinity - 53</t>
  </si>
  <si>
    <t>Tulare - 54</t>
  </si>
  <si>
    <t>Tuolumne - 55</t>
  </si>
  <si>
    <t>Ventura - 56</t>
  </si>
  <si>
    <t>Yolo - 57</t>
  </si>
  <si>
    <t>Yuba - 58</t>
  </si>
  <si>
    <t>Total</t>
  </si>
  <si>
    <t>Contact</t>
  </si>
  <si>
    <t>Phone</t>
  </si>
  <si>
    <t>Email</t>
  </si>
  <si>
    <t>Adjusted</t>
  </si>
  <si>
    <t>Cap Block</t>
  </si>
  <si>
    <t>Budget Line</t>
  </si>
  <si>
    <t>Budget Sub Line</t>
  </si>
  <si>
    <t>Budget Line Cross Walk</t>
  </si>
  <si>
    <t>Budget Subline Cross Walk</t>
  </si>
  <si>
    <t>Claim amount</t>
  </si>
  <si>
    <t>Medi-Cal Automation (SB 1341) - Phase I M&amp;O</t>
  </si>
  <si>
    <t>Medi-Cal Automation (SB 1341) - Phase II M&amp;O</t>
  </si>
  <si>
    <t>Medi-Cal Automation (SB 1341) - Phase II D&amp;I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</si>
</sst>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43" formatCode="_(* #,##0.00_);_(* \(#,##0.00\);_(* &quot;-&quot;??_);_(@_)"/>
    <numFmt numFmtId="164" formatCode="###\-###\-####"/>
  </numFmts>
  <fonts count="37">
    <font>
      <sz val="10"/>
      <name val="Arial"/>
    </font>
    <font>
      <sz val="10"/>
      <name val="Arial"/>
      <family val="2"/>
    </font>
    <font>
      <b/>
      <sz val="11"/>
      <name val="Arial"/>
      <family val="2"/>
    </font>
    <font>
      <sz val="12"/>
      <name val="Arial"/>
      <family val="2"/>
    </font>
    <font>
      <sz val="11"/>
      <name val="Arial"/>
      <family val="2"/>
    </font>
    <font>
      <b/>
      <sz val="12"/>
      <name val="Arial"/>
      <family val="2"/>
    </font>
    <font>
      <sz val="8"/>
      <name val="Arial"/>
      <family val="2"/>
    </font>
    <font>
      <u/>
      <sz val="10"/>
      <color indexed="12"/>
      <name val="Arial"/>
      <family val="2"/>
    </font>
    <font>
      <sz val="11"/>
      <name val="Arial"/>
      <family val="2"/>
    </font>
    <font>
      <sz val="12"/>
      <name val="Arial MT"/>
    </font>
    <font>
      <b/>
      <sz val="10"/>
      <name val="Arial"/>
      <family val="2"/>
    </font>
    <font>
      <sz val="10"/>
      <color indexed="10"/>
      <name val="Arial"/>
      <family val="2"/>
    </font>
    <font>
      <b/>
      <sz val="8"/>
      <name val="Arial"/>
      <family val="2"/>
    </font>
    <font>
      <sz val="8"/>
      <name val="Arial"/>
      <family val="2"/>
    </font>
    <font>
      <sz val="11"/>
      <color theme="0"/>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Helv"/>
      <family val="2"/>
    </font>
    <font>
      <sz val="10"/>
      <color theme="1"/>
      <name val="Arial"/>
      <family val="2"/>
    </font>
    <font>
      <b/>
      <sz val="10"/>
      <color theme="1"/>
      <name val="Arial"/>
      <family val="2"/>
    </font>
    <font>
      <sz val="11"/>
      <color rgb="FF000000"/>
      <name val="Calibri"/>
      <family val="2"/>
    </font>
  </fonts>
  <fills count="32">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gray06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theme="0" tint="-0.249977111117893"/>
        <bgColor indexed="64"/>
      </patternFill>
    </fill>
    <fill>
      <patternFill patternType="solid">
        <fgColor rgb="FFCCECFF"/>
        <bgColor indexed="64"/>
      </patternFill>
    </fill>
    <fill>
      <patternFill patternType="solid">
        <fgColor theme="9" tint="0.59999389629810485"/>
        <bgColor indexed="64"/>
      </patternFill>
    </fill>
  </fills>
  <borders count="55">
    <border>
      <left/>
      <right/>
      <top/>
      <bottom/>
      <diagonal/>
    </border>
    <border>
      <left style="medium">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9"/>
      </right>
      <top/>
      <bottom style="thin">
        <color indexed="9"/>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ck">
        <color auto="1"/>
      </left>
      <right/>
      <top style="thin">
        <color auto="1"/>
      </top>
      <bottom style="thin">
        <color auto="1"/>
      </bottom>
      <diagonal/>
    </border>
  </borders>
  <cellStyleXfs count="117">
    <xf numFmtId="0" fontId="0" fillId="0" borderId="0"/>
    <xf numFmtId="0" fontId="7" fillId="0" borderId="0" applyNumberFormat="0" applyFill="0" applyBorder="0" applyAlignment="0" applyProtection="0">
      <alignment vertical="top"/>
      <protection locked="0"/>
    </xf>
    <xf numFmtId="0" fontId="3" fillId="0" borderId="0"/>
    <xf numFmtId="0" fontId="9" fillId="0" borderId="0"/>
    <xf numFmtId="9" fontId="1" fillId="0" borderId="0" applyFont="0" applyFill="0" applyBorder="0" applyAlignment="0" applyProtection="0"/>
    <xf numFmtId="0" fontId="1" fillId="0" borderId="0"/>
    <xf numFmtId="0" fontId="1"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3" borderId="0" applyNumberFormat="0" applyBorder="0" applyAlignment="0" applyProtection="0"/>
    <xf numFmtId="0" fontId="18" fillId="7" borderId="0" applyNumberFormat="0" applyBorder="0" applyAlignment="0" applyProtection="0"/>
    <xf numFmtId="0" fontId="19" fillId="24" borderId="36" applyNumberFormat="0" applyAlignment="0" applyProtection="0"/>
    <xf numFmtId="0" fontId="20" fillId="25" borderId="37" applyNumberFormat="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0" borderId="38" applyNumberFormat="0" applyFill="0" applyAlignment="0" applyProtection="0"/>
    <xf numFmtId="0" fontId="24" fillId="0" borderId="39" applyNumberFormat="0" applyFill="0" applyAlignment="0" applyProtection="0"/>
    <xf numFmtId="0" fontId="25" fillId="0" borderId="40" applyNumberFormat="0" applyFill="0" applyAlignment="0" applyProtection="0"/>
    <xf numFmtId="0" fontId="25" fillId="0" borderId="0" applyNumberFormat="0" applyFill="0" applyBorder="0" applyAlignment="0" applyProtection="0"/>
    <xf numFmtId="0" fontId="26" fillId="11" borderId="36" applyNumberFormat="0" applyAlignment="0" applyProtection="0"/>
    <xf numFmtId="0" fontId="27" fillId="0" borderId="41" applyNumberFormat="0" applyFill="0" applyAlignment="0" applyProtection="0"/>
    <xf numFmtId="0" fontId="28" fillId="26" borderId="0" applyNumberFormat="0" applyBorder="0" applyAlignment="0" applyProtection="0"/>
    <xf numFmtId="0" fontId="1" fillId="27" borderId="42" applyNumberFormat="0" applyFont="0" applyAlignment="0" applyProtection="0"/>
    <xf numFmtId="0" fontId="29" fillId="24" borderId="43" applyNumberFormat="0" applyAlignment="0" applyProtection="0"/>
    <xf numFmtId="0" fontId="30" fillId="0" borderId="0" applyNumberFormat="0" applyFill="0" applyBorder="0" applyAlignment="0" applyProtection="0"/>
    <xf numFmtId="0" fontId="31" fillId="0" borderId="44" applyNumberFormat="0" applyFill="0" applyAlignment="0" applyProtection="0"/>
    <xf numFmtId="0" fontId="32" fillId="0" borderId="0" applyNumberFormat="0" applyFill="0" applyBorder="0" applyAlignment="0" applyProtection="0"/>
    <xf numFmtId="0" fontId="1" fillId="0" borderId="0"/>
    <xf numFmtId="0" fontId="33"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8" fillId="7"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7" fillId="19" borderId="0" applyNumberFormat="0" applyBorder="0" applyAlignment="0" applyProtection="0"/>
    <xf numFmtId="0" fontId="17" fillId="18"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4" borderId="0" applyNumberFormat="0" applyBorder="0" applyAlignment="0" applyProtection="0"/>
    <xf numFmtId="0" fontId="16"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10" borderId="0" applyNumberFormat="0" applyBorder="0" applyAlignment="0" applyProtection="0"/>
    <xf numFmtId="0" fontId="16" fillId="9" borderId="0" applyNumberFormat="0" applyBorder="0" applyAlignment="0" applyProtection="0"/>
    <xf numFmtId="0" fontId="16" fillId="8" borderId="0" applyNumberFormat="0" applyBorder="0" applyAlignment="0" applyProtection="0"/>
    <xf numFmtId="0" fontId="16" fillId="7" borderId="0" applyNumberFormat="0" applyBorder="0" applyAlignment="0" applyProtection="0"/>
    <xf numFmtId="0" fontId="16" fillId="6" borderId="0" applyNumberFormat="0" applyBorder="0" applyAlignment="0" applyProtection="0"/>
    <xf numFmtId="3" fontId="3" fillId="28" borderId="0"/>
    <xf numFmtId="2" fontId="3" fillId="28" borderId="0"/>
    <xf numFmtId="0" fontId="3" fillId="28" borderId="0"/>
    <xf numFmtId="0" fontId="7" fillId="0" borderId="0" applyNumberFormat="0" applyFill="0" applyBorder="0" applyAlignment="0" applyProtection="0">
      <alignment vertical="top"/>
      <protection locked="0"/>
    </xf>
    <xf numFmtId="3" fontId="3" fillId="28" borderId="0"/>
    <xf numFmtId="5" fontId="3" fillId="28" borderId="0"/>
    <xf numFmtId="2" fontId="3" fillId="28" borderId="0"/>
    <xf numFmtId="0" fontId="3" fillId="28" borderId="0"/>
    <xf numFmtId="0" fontId="1" fillId="0" borderId="0"/>
    <xf numFmtId="43" fontId="1" fillId="0" borderId="0" applyFont="0" applyFill="0" applyBorder="0" applyAlignment="0" applyProtection="0"/>
    <xf numFmtId="0" fontId="9" fillId="0" borderId="0"/>
    <xf numFmtId="5" fontId="3" fillId="28" borderId="0"/>
    <xf numFmtId="0" fontId="19" fillId="24" borderId="36" applyNumberFormat="0" applyAlignment="0" applyProtection="0"/>
    <xf numFmtId="0" fontId="20" fillId="25" borderId="37" applyNumberFormat="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0" borderId="38" applyNumberFormat="0" applyFill="0" applyAlignment="0" applyProtection="0"/>
    <xf numFmtId="0" fontId="24" fillId="0" borderId="39" applyNumberFormat="0" applyFill="0" applyAlignment="0" applyProtection="0"/>
    <xf numFmtId="0" fontId="25" fillId="0" borderId="40" applyNumberFormat="0" applyFill="0" applyAlignment="0" applyProtection="0"/>
    <xf numFmtId="0" fontId="25" fillId="0" borderId="0" applyNumberFormat="0" applyFill="0" applyBorder="0" applyAlignment="0" applyProtection="0"/>
    <xf numFmtId="0" fontId="26" fillId="11" borderId="36" applyNumberFormat="0" applyAlignment="0" applyProtection="0"/>
    <xf numFmtId="0" fontId="27" fillId="0" borderId="41" applyNumberFormat="0" applyFill="0" applyAlignment="0" applyProtection="0"/>
    <xf numFmtId="0" fontId="28" fillId="26" borderId="0" applyNumberFormat="0" applyBorder="0" applyAlignment="0" applyProtection="0"/>
    <xf numFmtId="0" fontId="1" fillId="27" borderId="42" applyNumberFormat="0" applyFont="0" applyAlignment="0" applyProtection="0"/>
    <xf numFmtId="0" fontId="29" fillId="24" borderId="43" applyNumberFormat="0" applyAlignment="0" applyProtection="0"/>
    <xf numFmtId="0" fontId="30" fillId="0" borderId="0" applyNumberFormat="0" applyFill="0" applyBorder="0" applyAlignment="0" applyProtection="0"/>
    <xf numFmtId="0" fontId="31" fillId="0" borderId="44" applyNumberFormat="0" applyFill="0" applyAlignment="0" applyProtection="0"/>
    <xf numFmtId="0" fontId="32" fillId="0" borderId="0" applyNumberFormat="0" applyFill="0" applyBorder="0" applyAlignment="0" applyProtection="0"/>
    <xf numFmtId="9" fontId="1" fillId="0" borderId="0" applyFont="0" applyFill="0" applyBorder="0" applyAlignment="0" applyProtection="0"/>
    <xf numFmtId="0" fontId="34" fillId="0" borderId="0"/>
    <xf numFmtId="9" fontId="34" fillId="0" borderId="0" applyFont="0" applyFill="0" applyBorder="0" applyAlignment="0" applyProtection="0"/>
    <xf numFmtId="0" fontId="1" fillId="0" borderId="0"/>
  </cellStyleXfs>
  <cellXfs count="218">
    <xf numFmtId="0" fontId="0" fillId="0" borderId="0" xfId="0"/>
    <xf numFmtId="0" fontId="4" fillId="2" borderId="0" xfId="2" applyFont="1" applyFill="1"/>
    <xf numFmtId="0" fontId="4" fillId="2" borderId="1" xfId="2" applyFont="1" applyFill="1" applyBorder="1"/>
    <xf numFmtId="0" fontId="4" fillId="2" borderId="2" xfId="2" applyFont="1" applyFill="1" applyBorder="1"/>
    <xf numFmtId="0" fontId="4" fillId="2" borderId="3" xfId="2" applyFont="1" applyFill="1" applyBorder="1"/>
    <xf numFmtId="0" fontId="4" fillId="2" borderId="4" xfId="2" applyFont="1" applyFill="1" applyBorder="1"/>
    <xf numFmtId="3" fontId="4" fillId="0" borderId="5" xfId="2" applyNumberFormat="1" applyFont="1" applyBorder="1"/>
    <xf numFmtId="0" fontId="2" fillId="2" borderId="8" xfId="2" applyFont="1" applyFill="1" applyBorder="1"/>
    <xf numFmtId="0" fontId="2" fillId="2" borderId="4" xfId="2" applyFont="1" applyFill="1" applyBorder="1"/>
    <xf numFmtId="3" fontId="4" fillId="3" borderId="5" xfId="2" applyNumberFormat="1" applyFont="1" applyFill="1" applyBorder="1"/>
    <xf numFmtId="0" fontId="4" fillId="2" borderId="11" xfId="2" applyFont="1" applyFill="1" applyBorder="1"/>
    <xf numFmtId="0" fontId="4" fillId="2" borderId="13" xfId="2" applyFont="1" applyFill="1" applyBorder="1" applyAlignment="1">
      <alignment horizontal="center"/>
    </xf>
    <xf numFmtId="0" fontId="2" fillId="2" borderId="14" xfId="0" applyFont="1" applyFill="1" applyBorder="1" applyAlignment="1">
      <alignment horizontal="left"/>
    </xf>
    <xf numFmtId="0" fontId="2" fillId="2" borderId="11" xfId="0" applyFont="1" applyFill="1" applyBorder="1" applyAlignment="1">
      <alignment horizontal="left"/>
    </xf>
    <xf numFmtId="0" fontId="4" fillId="2" borderId="15" xfId="2" applyFont="1" applyFill="1" applyBorder="1" applyAlignment="1">
      <alignment horizontal="center"/>
    </xf>
    <xf numFmtId="0" fontId="2" fillId="2" borderId="14" xfId="2" applyFont="1" applyFill="1" applyBorder="1"/>
    <xf numFmtId="0" fontId="2" fillId="2" borderId="11" xfId="2" applyFont="1" applyFill="1" applyBorder="1"/>
    <xf numFmtId="3" fontId="4" fillId="0" borderId="12" xfId="2" applyNumberFormat="1" applyFont="1" applyBorder="1"/>
    <xf numFmtId="3" fontId="2" fillId="3" borderId="15" xfId="2" applyNumberFormat="1" applyFont="1" applyFill="1" applyBorder="1"/>
    <xf numFmtId="3" fontId="2" fillId="4" borderId="16" xfId="2" applyNumberFormat="1" applyFont="1" applyFill="1" applyBorder="1"/>
    <xf numFmtId="0" fontId="4" fillId="2" borderId="1" xfId="2" applyFont="1" applyFill="1" applyBorder="1" applyAlignment="1">
      <alignment horizontal="left" indent="1"/>
    </xf>
    <xf numFmtId="0" fontId="10" fillId="5" borderId="0" xfId="2" applyFont="1" applyFill="1" applyAlignment="1">
      <alignment horizontal="centerContinuous"/>
    </xf>
    <xf numFmtId="0" fontId="10" fillId="5" borderId="0" xfId="2" applyFont="1" applyFill="1" applyAlignment="1">
      <alignment horizontal="left"/>
    </xf>
    <xf numFmtId="0" fontId="10" fillId="5" borderId="0" xfId="2" applyFont="1" applyFill="1" applyAlignment="1">
      <alignment horizontal="center"/>
    </xf>
    <xf numFmtId="17" fontId="10" fillId="5" borderId="0" xfId="2" applyNumberFormat="1" applyFont="1" applyFill="1" applyAlignment="1">
      <alignment horizontal="center"/>
    </xf>
    <xf numFmtId="0" fontId="10" fillId="5" borderId="0" xfId="0" applyFont="1" applyFill="1"/>
    <xf numFmtId="0" fontId="10" fillId="5" borderId="0" xfId="2" applyFont="1" applyFill="1" applyAlignment="1">
      <alignment horizontal="right"/>
    </xf>
    <xf numFmtId="0" fontId="12" fillId="2" borderId="0" xfId="2" applyFont="1" applyFill="1"/>
    <xf numFmtId="3" fontId="12" fillId="0" borderId="0" xfId="2" applyNumberFormat="1" applyFont="1"/>
    <xf numFmtId="0" fontId="2" fillId="2" borderId="0" xfId="0" applyFont="1" applyFill="1" applyAlignment="1">
      <alignment horizontal="centerContinuous"/>
    </xf>
    <xf numFmtId="0" fontId="4" fillId="2" borderId="0" xfId="0" applyFont="1" applyFill="1" applyAlignment="1">
      <alignment horizontal="centerContinuous"/>
    </xf>
    <xf numFmtId="0" fontId="4" fillId="0" borderId="19" xfId="0" applyFont="1" applyBorder="1" applyAlignment="1">
      <alignment horizontal="centerContinuous"/>
    </xf>
    <xf numFmtId="0" fontId="8" fillId="0" borderId="0" xfId="0" applyFont="1"/>
    <xf numFmtId="0" fontId="2" fillId="2" borderId="0" xfId="0" applyFont="1" applyFill="1" applyAlignment="1">
      <alignment horizontal="left"/>
    </xf>
    <xf numFmtId="0" fontId="0" fillId="2" borderId="0" xfId="0" applyFill="1"/>
    <xf numFmtId="0" fontId="4" fillId="2" borderId="0" xfId="0" applyFont="1" applyFill="1" applyAlignment="1">
      <alignment horizontal="left"/>
    </xf>
    <xf numFmtId="0" fontId="2" fillId="2" borderId="0" xfId="0" applyFont="1" applyFill="1" applyAlignment="1">
      <alignment horizontal="right"/>
    </xf>
    <xf numFmtId="17" fontId="4" fillId="2" borderId="0" xfId="0" applyNumberFormat="1" applyFont="1" applyFill="1" applyAlignment="1">
      <alignment horizontal="left"/>
    </xf>
    <xf numFmtId="0" fontId="2" fillId="2" borderId="0" xfId="0" applyFont="1" applyFill="1"/>
    <xf numFmtId="0" fontId="4" fillId="2" borderId="0" xfId="0" applyFont="1" applyFill="1"/>
    <xf numFmtId="38" fontId="2" fillId="4" borderId="18" xfId="2" applyNumberFormat="1" applyFont="1" applyFill="1" applyBorder="1"/>
    <xf numFmtId="0" fontId="13" fillId="0" borderId="0" xfId="0" applyFont="1"/>
    <xf numFmtId="38" fontId="2" fillId="4" borderId="13" xfId="2" applyNumberFormat="1" applyFont="1" applyFill="1" applyBorder="1"/>
    <xf numFmtId="0" fontId="4" fillId="2" borderId="0" xfId="0" applyFont="1" applyFill="1" applyAlignment="1">
      <alignment vertical="top" wrapText="1"/>
    </xf>
    <xf numFmtId="0" fontId="10" fillId="5" borderId="0" xfId="0" applyFont="1" applyFill="1" applyAlignment="1">
      <alignment horizontal="left"/>
    </xf>
    <xf numFmtId="0" fontId="2" fillId="2" borderId="0" xfId="0" applyFont="1" applyFill="1" applyProtection="1">
      <protection locked="0"/>
    </xf>
    <xf numFmtId="0" fontId="14" fillId="0" borderId="0" xfId="0" applyFont="1" applyProtection="1">
      <protection locked="0"/>
    </xf>
    <xf numFmtId="0" fontId="10" fillId="5" borderId="24" xfId="3" applyFont="1" applyFill="1" applyBorder="1" applyAlignment="1">
      <alignment horizontal="center"/>
    </xf>
    <xf numFmtId="0" fontId="10" fillId="5" borderId="25" xfId="3" applyFont="1" applyFill="1" applyBorder="1" applyAlignment="1">
      <alignment horizontal="center"/>
    </xf>
    <xf numFmtId="0" fontId="10" fillId="5" borderId="26" xfId="3" applyFont="1" applyFill="1" applyBorder="1" applyAlignment="1">
      <alignment horizontal="center"/>
    </xf>
    <xf numFmtId="0" fontId="10" fillId="5" borderId="28" xfId="3" applyFont="1" applyFill="1" applyBorder="1" applyAlignment="1">
      <alignment horizontal="center"/>
    </xf>
    <xf numFmtId="0" fontId="10" fillId="5" borderId="30" xfId="3" applyFont="1" applyFill="1" applyBorder="1" applyAlignment="1">
      <alignment wrapText="1"/>
    </xf>
    <xf numFmtId="6" fontId="10" fillId="5" borderId="16" xfId="3" applyNumberFormat="1" applyFont="1" applyFill="1" applyBorder="1"/>
    <xf numFmtId="0" fontId="10" fillId="5" borderId="30" xfId="0" applyFont="1" applyFill="1" applyBorder="1"/>
    <xf numFmtId="0" fontId="10" fillId="5" borderId="33" xfId="3" applyFont="1" applyFill="1" applyBorder="1" applyAlignment="1">
      <alignment horizontal="center"/>
    </xf>
    <xf numFmtId="0" fontId="10" fillId="5" borderId="7" xfId="3" applyFont="1" applyFill="1" applyBorder="1" applyAlignment="1">
      <alignment horizontal="center"/>
    </xf>
    <xf numFmtId="6" fontId="10" fillId="5" borderId="7" xfId="3" applyNumberFormat="1" applyFont="1" applyFill="1" applyBorder="1" applyAlignment="1">
      <alignment horizontal="center"/>
    </xf>
    <xf numFmtId="6" fontId="10" fillId="5" borderId="21" xfId="3" applyNumberFormat="1" applyFont="1" applyFill="1" applyBorder="1" applyAlignment="1">
      <alignment horizontal="center"/>
    </xf>
    <xf numFmtId="0" fontId="10" fillId="5" borderId="30" xfId="3" applyFont="1" applyFill="1" applyBorder="1"/>
    <xf numFmtId="6" fontId="11" fillId="5" borderId="7" xfId="3" applyNumberFormat="1" applyFont="1" applyFill="1" applyBorder="1" applyAlignment="1">
      <alignment horizontal="center"/>
    </xf>
    <xf numFmtId="6" fontId="10" fillId="5" borderId="24" xfId="3" applyNumberFormat="1" applyFont="1" applyFill="1" applyBorder="1" applyAlignment="1">
      <alignment horizontal="center"/>
    </xf>
    <xf numFmtId="6" fontId="10" fillId="5" borderId="29" xfId="3" applyNumberFormat="1" applyFont="1" applyFill="1" applyBorder="1" applyAlignment="1">
      <alignment horizontal="center"/>
    </xf>
    <xf numFmtId="6" fontId="10" fillId="5" borderId="26" xfId="3" applyNumberFormat="1" applyFont="1" applyFill="1" applyBorder="1" applyAlignment="1">
      <alignment horizontal="center"/>
    </xf>
    <xf numFmtId="6" fontId="10" fillId="5" borderId="27" xfId="3" applyNumberFormat="1" applyFont="1" applyFill="1" applyBorder="1" applyAlignment="1">
      <alignment horizontal="center"/>
    </xf>
    <xf numFmtId="164" fontId="4" fillId="2" borderId="0" xfId="0" applyNumberFormat="1" applyFont="1" applyFill="1" applyAlignment="1">
      <alignment horizontal="center"/>
    </xf>
    <xf numFmtId="164" fontId="7" fillId="2" borderId="0" xfId="1" applyNumberFormat="1" applyFill="1" applyBorder="1" applyAlignment="1" applyProtection="1">
      <alignment horizontal="center"/>
    </xf>
    <xf numFmtId="164" fontId="1" fillId="2" borderId="0" xfId="0" applyNumberFormat="1" applyFont="1" applyFill="1" applyAlignment="1">
      <alignment horizontal="center"/>
    </xf>
    <xf numFmtId="0" fontId="15" fillId="0" borderId="0" xfId="6" applyFont="1"/>
    <xf numFmtId="6" fontId="10" fillId="0" borderId="16" xfId="3" applyNumberFormat="1" applyFont="1" applyBorder="1"/>
    <xf numFmtId="0" fontId="2" fillId="2" borderId="2" xfId="0" applyFont="1" applyFill="1" applyBorder="1" applyAlignment="1">
      <alignment horizontal="left"/>
    </xf>
    <xf numFmtId="0" fontId="4" fillId="2" borderId="34" xfId="2" applyFont="1" applyFill="1" applyBorder="1"/>
    <xf numFmtId="0" fontId="4" fillId="2" borderId="34" xfId="2" applyFont="1" applyFill="1" applyBorder="1" applyAlignment="1">
      <alignment horizontal="left" indent="1"/>
    </xf>
    <xf numFmtId="0" fontId="1" fillId="5" borderId="30" xfId="3" applyFont="1" applyFill="1" applyBorder="1"/>
    <xf numFmtId="0" fontId="1" fillId="5" borderId="33" xfId="3" applyFont="1" applyFill="1" applyBorder="1"/>
    <xf numFmtId="0" fontId="4" fillId="29" borderId="20" xfId="2" applyFont="1" applyFill="1" applyBorder="1" applyAlignment="1">
      <alignment horizontal="center"/>
    </xf>
    <xf numFmtId="0" fontId="4" fillId="3" borderId="7" xfId="2" applyFont="1" applyFill="1" applyBorder="1"/>
    <xf numFmtId="3" fontId="2" fillId="3" borderId="5" xfId="2" applyNumberFormat="1" applyFont="1" applyFill="1" applyBorder="1"/>
    <xf numFmtId="0" fontId="4" fillId="3" borderId="16" xfId="2" applyFont="1" applyFill="1" applyBorder="1"/>
    <xf numFmtId="38" fontId="2" fillId="4" borderId="22" xfId="2" applyNumberFormat="1" applyFont="1" applyFill="1" applyBorder="1"/>
    <xf numFmtId="38" fontId="4" fillId="0" borderId="20" xfId="2" applyNumberFormat="1" applyFont="1" applyBorder="1" applyProtection="1">
      <protection locked="0"/>
    </xf>
    <xf numFmtId="17" fontId="4" fillId="0" borderId="2" xfId="0" applyNumberFormat="1" applyFont="1" applyBorder="1" applyAlignment="1" applyProtection="1">
      <alignment horizontal="center"/>
      <protection locked="0"/>
    </xf>
    <xf numFmtId="0" fontId="4" fillId="0" borderId="2" xfId="6" applyFont="1" applyBorder="1" applyAlignment="1" applyProtection="1">
      <alignment horizontal="center"/>
      <protection locked="0"/>
    </xf>
    <xf numFmtId="0" fontId="4" fillId="2" borderId="2" xfId="6" applyFont="1" applyFill="1" applyBorder="1" applyAlignment="1">
      <alignment horizontal="center"/>
    </xf>
    <xf numFmtId="164" fontId="4" fillId="2" borderId="2" xfId="6" applyNumberFormat="1" applyFont="1" applyFill="1" applyBorder="1" applyAlignment="1">
      <alignment horizontal="center"/>
    </xf>
    <xf numFmtId="0" fontId="2" fillId="2" borderId="0" xfId="2" applyFont="1" applyFill="1"/>
    <xf numFmtId="3" fontId="4" fillId="0" borderId="0" xfId="2" applyNumberFormat="1" applyFont="1"/>
    <xf numFmtId="0" fontId="4" fillId="0" borderId="0" xfId="0" applyFont="1"/>
    <xf numFmtId="3" fontId="2" fillId="0" borderId="0" xfId="2" applyNumberFormat="1" applyFont="1"/>
    <xf numFmtId="38" fontId="2" fillId="0" borderId="0" xfId="2" applyNumberFormat="1" applyFont="1"/>
    <xf numFmtId="1" fontId="10" fillId="5" borderId="0" xfId="2" applyNumberFormat="1" applyFont="1" applyFill="1" applyAlignment="1">
      <alignment horizontal="center"/>
    </xf>
    <xf numFmtId="0" fontId="10" fillId="0" borderId="0" xfId="6" applyFont="1"/>
    <xf numFmtId="0" fontId="1" fillId="0" borderId="0" xfId="6"/>
    <xf numFmtId="0" fontId="4" fillId="2" borderId="1" xfId="2" applyFont="1" applyFill="1" applyBorder="1" applyAlignment="1">
      <alignment horizontal="left"/>
    </xf>
    <xf numFmtId="0" fontId="10" fillId="0" borderId="9" xfId="0" applyFont="1" applyBorder="1" applyAlignment="1">
      <alignment wrapText="1"/>
    </xf>
    <xf numFmtId="0" fontId="10" fillId="0" borderId="10" xfId="0" applyFont="1" applyBorder="1" applyAlignment="1">
      <alignment horizontal="center" wrapText="1"/>
    </xf>
    <xf numFmtId="0" fontId="10" fillId="30" borderId="30" xfId="0" applyFont="1" applyFill="1" applyBorder="1" applyAlignment="1">
      <alignment horizontal="center" wrapText="1"/>
    </xf>
    <xf numFmtId="0" fontId="10" fillId="30" borderId="16" xfId="0" applyFont="1" applyFill="1" applyBorder="1" applyAlignment="1">
      <alignment horizontal="center" wrapText="1"/>
    </xf>
    <xf numFmtId="3" fontId="0" fillId="0" borderId="16" xfId="0" applyNumberFormat="1" applyBorder="1" applyAlignment="1">
      <alignment horizontal="right"/>
    </xf>
    <xf numFmtId="3" fontId="0" fillId="0" borderId="47" xfId="0" applyNumberFormat="1" applyBorder="1" applyAlignment="1">
      <alignment horizontal="right"/>
    </xf>
    <xf numFmtId="3" fontId="0" fillId="0" borderId="48" xfId="0" applyNumberFormat="1" applyBorder="1" applyAlignment="1">
      <alignment horizontal="right"/>
    </xf>
    <xf numFmtId="0" fontId="4" fillId="2" borderId="49" xfId="2" applyFont="1" applyFill="1" applyBorder="1"/>
    <xf numFmtId="0" fontId="10" fillId="30" borderId="50" xfId="0" applyFont="1" applyFill="1" applyBorder="1" applyAlignment="1">
      <alignment horizontal="center" wrapText="1"/>
    </xf>
    <xf numFmtId="0" fontId="4" fillId="3" borderId="50" xfId="2" applyFont="1" applyFill="1" applyBorder="1"/>
    <xf numFmtId="38" fontId="4" fillId="0" borderId="6" xfId="2" applyNumberFormat="1" applyFont="1" applyBorder="1"/>
    <xf numFmtId="38" fontId="4" fillId="0" borderId="20" xfId="2" applyNumberFormat="1" applyFont="1" applyBorder="1"/>
    <xf numFmtId="38" fontId="4" fillId="0" borderId="35" xfId="2" applyNumberFormat="1" applyFont="1" applyBorder="1"/>
    <xf numFmtId="38" fontId="4" fillId="2" borderId="16" xfId="2" applyNumberFormat="1" applyFont="1" applyFill="1" applyBorder="1"/>
    <xf numFmtId="3" fontId="4" fillId="2" borderId="0" xfId="2" applyNumberFormat="1" applyFont="1" applyFill="1"/>
    <xf numFmtId="38" fontId="2" fillId="2" borderId="0" xfId="2" applyNumberFormat="1" applyFont="1" applyFill="1"/>
    <xf numFmtId="0" fontId="8" fillId="2" borderId="0" xfId="0" applyFont="1" applyFill="1"/>
    <xf numFmtId="38" fontId="4" fillId="0" borderId="50" xfId="2" applyNumberFormat="1" applyFont="1" applyBorder="1"/>
    <xf numFmtId="0" fontId="4" fillId="2" borderId="51" xfId="2" applyFont="1" applyFill="1" applyBorder="1"/>
    <xf numFmtId="38" fontId="4" fillId="29" borderId="50" xfId="2" applyNumberFormat="1" applyFont="1" applyFill="1" applyBorder="1"/>
    <xf numFmtId="0" fontId="4" fillId="2" borderId="52" xfId="2" applyFont="1" applyFill="1" applyBorder="1"/>
    <xf numFmtId="0" fontId="4" fillId="2" borderId="53" xfId="2" applyFont="1" applyFill="1" applyBorder="1"/>
    <xf numFmtId="0" fontId="6" fillId="2" borderId="0" xfId="2" applyFont="1" applyFill="1"/>
    <xf numFmtId="3" fontId="6" fillId="0" borderId="0" xfId="2" applyNumberFormat="1" applyFont="1"/>
    <xf numFmtId="0" fontId="6" fillId="0" borderId="0" xfId="0" applyFont="1"/>
    <xf numFmtId="3" fontId="4" fillId="0" borderId="51" xfId="2" applyNumberFormat="1" applyFont="1" applyBorder="1"/>
    <xf numFmtId="3" fontId="4" fillId="3" borderId="50" xfId="2" applyNumberFormat="1" applyFont="1" applyFill="1" applyBorder="1"/>
    <xf numFmtId="0" fontId="1" fillId="2" borderId="0" xfId="2" applyFont="1" applyFill="1" applyAlignment="1">
      <alignment horizontal="left" vertical="top" wrapText="1"/>
    </xf>
    <xf numFmtId="0" fontId="1" fillId="2" borderId="2" xfId="0" applyFont="1" applyFill="1" applyBorder="1"/>
    <xf numFmtId="0" fontId="1" fillId="2" borderId="0" xfId="0" applyFont="1" applyFill="1"/>
    <xf numFmtId="14" fontId="1" fillId="2" borderId="0" xfId="0" applyNumberFormat="1" applyFont="1" applyFill="1" applyAlignment="1">
      <alignment horizontal="left"/>
    </xf>
    <xf numFmtId="0" fontId="1" fillId="5" borderId="0" xfId="2" applyFont="1" applyFill="1" applyAlignment="1">
      <alignment horizontal="left"/>
    </xf>
    <xf numFmtId="17" fontId="1" fillId="5" borderId="0" xfId="2" applyNumberFormat="1" applyFont="1" applyFill="1" applyAlignment="1">
      <alignment horizontal="left"/>
    </xf>
    <xf numFmtId="0" fontId="1" fillId="5" borderId="0" xfId="0" applyFont="1" applyFill="1"/>
    <xf numFmtId="0" fontId="1" fillId="0" borderId="0" xfId="0" quotePrefix="1" applyFont="1"/>
    <xf numFmtId="0" fontId="1" fillId="0" borderId="0" xfId="0" applyFont="1"/>
    <xf numFmtId="10" fontId="1" fillId="5" borderId="50" xfId="3" applyNumberFormat="1" applyFont="1" applyFill="1" applyBorder="1"/>
    <xf numFmtId="6" fontId="1" fillId="5" borderId="50" xfId="3" applyNumberFormat="1" applyFont="1" applyFill="1" applyBorder="1"/>
    <xf numFmtId="6" fontId="11" fillId="5" borderId="50" xfId="3" applyNumberFormat="1" applyFont="1" applyFill="1" applyBorder="1" applyAlignment="1">
      <alignment horizontal="center"/>
    </xf>
    <xf numFmtId="6" fontId="1" fillId="5" borderId="16" xfId="3" applyNumberFormat="1" applyFont="1" applyFill="1" applyBorder="1"/>
    <xf numFmtId="10" fontId="10" fillId="5" borderId="50" xfId="4" applyNumberFormat="1" applyFont="1" applyFill="1" applyBorder="1"/>
    <xf numFmtId="6" fontId="10" fillId="5" borderId="50" xfId="3" applyNumberFormat="1" applyFont="1" applyFill="1" applyBorder="1"/>
    <xf numFmtId="10" fontId="3" fillId="5" borderId="50" xfId="4" applyNumberFormat="1" applyFont="1" applyFill="1" applyBorder="1"/>
    <xf numFmtId="0" fontId="1" fillId="5" borderId="31" xfId="0" applyFont="1" applyFill="1" applyBorder="1"/>
    <xf numFmtId="10" fontId="1" fillId="5" borderId="32" xfId="3" applyNumberFormat="1" applyFont="1" applyFill="1" applyBorder="1"/>
    <xf numFmtId="6" fontId="3" fillId="5" borderId="32" xfId="0" applyNumberFormat="1" applyFont="1" applyFill="1" applyBorder="1"/>
    <xf numFmtId="38" fontId="3" fillId="5" borderId="32" xfId="0" applyNumberFormat="1" applyFont="1" applyFill="1" applyBorder="1" applyAlignment="1">
      <alignment horizontal="center"/>
    </xf>
    <xf numFmtId="38" fontId="3" fillId="5" borderId="22" xfId="0" applyNumberFormat="1" applyFont="1" applyFill="1" applyBorder="1" applyAlignment="1">
      <alignment horizontal="center"/>
    </xf>
    <xf numFmtId="10" fontId="1" fillId="5" borderId="0" xfId="3" applyNumberFormat="1" applyFont="1" applyFill="1"/>
    <xf numFmtId="6" fontId="3" fillId="5" borderId="0" xfId="0" applyNumberFormat="1" applyFont="1" applyFill="1"/>
    <xf numFmtId="38" fontId="3" fillId="5" borderId="0" xfId="0" applyNumberFormat="1" applyFont="1" applyFill="1" applyAlignment="1">
      <alignment horizontal="center"/>
    </xf>
    <xf numFmtId="6" fontId="1" fillId="5" borderId="0" xfId="3" applyNumberFormat="1" applyFont="1" applyFill="1" applyAlignment="1">
      <alignment horizontal="center"/>
    </xf>
    <xf numFmtId="0" fontId="1" fillId="5" borderId="0" xfId="3" applyFont="1" applyFill="1"/>
    <xf numFmtId="0" fontId="1" fillId="5" borderId="45" xfId="3" applyFont="1" applyFill="1" applyBorder="1"/>
    <xf numFmtId="10" fontId="1" fillId="5" borderId="7" xfId="3" applyNumberFormat="1" applyFont="1" applyFill="1" applyBorder="1"/>
    <xf numFmtId="6" fontId="1" fillId="5" borderId="7" xfId="3" applyNumberFormat="1" applyFont="1" applyFill="1" applyBorder="1"/>
    <xf numFmtId="6" fontId="1" fillId="5" borderId="21" xfId="3" applyNumberFormat="1" applyFont="1" applyFill="1" applyBorder="1"/>
    <xf numFmtId="10" fontId="1" fillId="0" borderId="50" xfId="4" applyNumberFormat="1" applyFont="1" applyFill="1" applyBorder="1"/>
    <xf numFmtId="6" fontId="10" fillId="0" borderId="50" xfId="3" applyNumberFormat="1" applyFont="1" applyBorder="1"/>
    <xf numFmtId="3" fontId="10" fillId="0" borderId="50" xfId="0" applyNumberFormat="1" applyFont="1" applyBorder="1"/>
    <xf numFmtId="0" fontId="10" fillId="30" borderId="49" xfId="0" applyFont="1" applyFill="1" applyBorder="1" applyAlignment="1">
      <alignment horizontal="center" wrapText="1"/>
    </xf>
    <xf numFmtId="0" fontId="10" fillId="30" borderId="53" xfId="0" applyFont="1" applyFill="1" applyBorder="1" applyAlignment="1">
      <alignment horizontal="center" wrapText="1"/>
    </xf>
    <xf numFmtId="38" fontId="10" fillId="30" borderId="52" xfId="0" applyNumberFormat="1" applyFont="1" applyFill="1" applyBorder="1" applyAlignment="1">
      <alignment horizontal="center" wrapText="1"/>
    </xf>
    <xf numFmtId="38" fontId="10" fillId="30" borderId="50" xfId="0" applyNumberFormat="1" applyFont="1" applyFill="1" applyBorder="1" applyAlignment="1">
      <alignment horizontal="center" wrapText="1"/>
    </xf>
    <xf numFmtId="0" fontId="1" fillId="0" borderId="50" xfId="0" applyFont="1" applyBorder="1" applyAlignment="1">
      <alignment horizontal="center"/>
    </xf>
    <xf numFmtId="17" fontId="1" fillId="0" borderId="50" xfId="0" applyNumberFormat="1" applyFont="1" applyBorder="1" applyAlignment="1">
      <alignment horizontal="center"/>
    </xf>
    <xf numFmtId="3" fontId="0" fillId="0" borderId="50" xfId="0" applyNumberFormat="1" applyBorder="1" applyAlignment="1">
      <alignment horizontal="right"/>
    </xf>
    <xf numFmtId="3" fontId="0" fillId="0" borderId="49" xfId="0" applyNumberFormat="1" applyBorder="1" applyAlignment="1">
      <alignment horizontal="right"/>
    </xf>
    <xf numFmtId="3" fontId="0" fillId="0" borderId="54" xfId="0" applyNumberFormat="1" applyBorder="1" applyAlignment="1">
      <alignment horizontal="right"/>
    </xf>
    <xf numFmtId="0" fontId="1" fillId="0" borderId="2" xfId="0" applyFont="1" applyBorder="1" applyAlignment="1" applyProtection="1">
      <alignment horizontal="center"/>
      <protection locked="0"/>
    </xf>
    <xf numFmtId="1" fontId="1" fillId="0" borderId="0" xfId="6" applyNumberFormat="1"/>
    <xf numFmtId="38" fontId="0" fillId="0" borderId="0" xfId="0" applyNumberFormat="1"/>
    <xf numFmtId="0" fontId="1" fillId="2" borderId="0" xfId="0" applyFont="1" applyFill="1" applyAlignment="1">
      <alignment horizontal="left" vertical="top" wrapText="1"/>
    </xf>
    <xf numFmtId="0" fontId="5" fillId="0" borderId="0" xfId="6" applyFont="1" applyAlignment="1">
      <alignment horizontal="center"/>
    </xf>
    <xf numFmtId="0" fontId="36" fillId="0" borderId="0" xfId="0" applyFont="1"/>
    <xf numFmtId="0" fontId="0" fillId="31" borderId="0" xfId="0" applyFill="1"/>
    <xf numFmtId="0" fontId="1" fillId="2" borderId="0" xfId="0" applyFont="1" applyFill="1" applyAlignment="1">
      <alignment horizontal="left" vertical="top" wrapText="1"/>
    </xf>
    <xf numFmtId="0" fontId="2" fillId="2" borderId="0" xfId="2" applyFont="1" applyFill="1" applyAlignment="1">
      <alignment horizontal="center"/>
    </xf>
    <xf numFmtId="164" fontId="7" fillId="2" borderId="2" xfId="1" applyNumberFormat="1" applyFill="1" applyBorder="1" applyAlignment="1" applyProtection="1">
      <alignment horizontal="center"/>
      <protection locked="0"/>
    </xf>
    <xf numFmtId="0" fontId="5" fillId="0" borderId="0" xfId="6" applyFont="1" applyAlignment="1">
      <alignment horizontal="center"/>
    </xf>
    <xf numFmtId="0" fontId="1" fillId="0" borderId="0" xfId="6" applyAlignment="1">
      <alignment horizontal="center"/>
    </xf>
    <xf numFmtId="0" fontId="10" fillId="0" borderId="0" xfId="6" applyFont="1" applyAlignment="1">
      <alignment horizontal="center"/>
    </xf>
    <xf numFmtId="17" fontId="10" fillId="5" borderId="2" xfId="2" applyNumberFormat="1" applyFont="1" applyFill="1" applyBorder="1" applyAlignment="1">
      <alignment horizontal="center"/>
    </xf>
    <xf numFmtId="0" fontId="10" fillId="5" borderId="2" xfId="2" applyFont="1" applyFill="1" applyBorder="1" applyAlignment="1">
      <alignment horizontal="center"/>
    </xf>
    <xf numFmtId="1" fontId="10" fillId="5" borderId="2" xfId="2" applyNumberFormat="1" applyFont="1" applyFill="1" applyBorder="1" applyAlignment="1">
      <alignment horizontal="center"/>
    </xf>
    <xf numFmtId="6" fontId="1" fillId="5" borderId="32" xfId="3" applyNumberFormat="1" applyFont="1" applyFill="1" applyBorder="1" applyAlignment="1">
      <alignment horizontal="center"/>
    </xf>
    <xf numFmtId="0" fontId="10" fillId="5" borderId="9" xfId="3" applyFont="1" applyFill="1" applyBorder="1" applyAlignment="1">
      <alignment horizontal="center"/>
    </xf>
    <xf numFmtId="0" fontId="10" fillId="5" borderId="10" xfId="3" applyFont="1" applyFill="1" applyBorder="1" applyAlignment="1">
      <alignment horizontal="center"/>
    </xf>
    <xf numFmtId="0" fontId="10" fillId="5" borderId="23" xfId="3" applyFont="1" applyFill="1" applyBorder="1" applyAlignment="1">
      <alignment horizontal="center"/>
    </xf>
    <xf numFmtId="0" fontId="1" fillId="5" borderId="10" xfId="0" applyFont="1" applyFill="1" applyBorder="1" applyAlignment="1">
      <alignment horizontal="center"/>
    </xf>
    <xf numFmtId="0" fontId="1" fillId="5" borderId="23" xfId="0" applyFont="1" applyFill="1" applyBorder="1" applyAlignment="1">
      <alignment horizontal="center"/>
    </xf>
    <xf numFmtId="0" fontId="10" fillId="5" borderId="17" xfId="3" applyFont="1" applyFill="1" applyBorder="1" applyAlignment="1">
      <alignment horizontal="center"/>
    </xf>
    <xf numFmtId="0" fontId="10" fillId="5" borderId="3" xfId="3" applyFont="1" applyFill="1" applyBorder="1" applyAlignment="1">
      <alignment horizontal="center"/>
    </xf>
    <xf numFmtId="0" fontId="10" fillId="5" borderId="18" xfId="3" applyFont="1" applyFill="1" applyBorder="1" applyAlignment="1">
      <alignment horizontal="center"/>
    </xf>
    <xf numFmtId="0" fontId="35" fillId="30" borderId="14" xfId="0" applyFont="1" applyFill="1" applyBorder="1" applyAlignment="1">
      <alignment horizontal="center"/>
    </xf>
    <xf numFmtId="0" fontId="35" fillId="30" borderId="11" xfId="0" applyFont="1" applyFill="1" applyBorder="1" applyAlignment="1">
      <alignment horizontal="center"/>
    </xf>
    <xf numFmtId="0" fontId="35" fillId="30" borderId="13" xfId="0" applyFont="1" applyFill="1" applyBorder="1" applyAlignment="1">
      <alignment horizontal="center"/>
    </xf>
    <xf numFmtId="0" fontId="10" fillId="30" borderId="46" xfId="0" applyFont="1" applyFill="1" applyBorder="1" applyAlignment="1">
      <alignment horizontal="center"/>
    </xf>
    <xf numFmtId="0" fontId="10" fillId="30" borderId="20" xfId="0" applyFont="1" applyFill="1" applyBorder="1" applyAlignment="1">
      <alignment horizontal="center"/>
    </xf>
    <xf numFmtId="0" fontId="10" fillId="30" borderId="34" xfId="0" applyFont="1" applyFill="1" applyBorder="1" applyAlignment="1">
      <alignment horizontal="center"/>
    </xf>
    <xf numFmtId="0" fontId="10" fillId="30" borderId="2" xfId="0" applyFont="1" applyFill="1" applyBorder="1" applyAlignment="1">
      <alignment horizontal="center"/>
    </xf>
    <xf numFmtId="38" fontId="4" fillId="0" borderId="50" xfId="2" applyNumberFormat="1" applyFont="1" applyBorder="1" applyProtection="1"/>
    <xf numFmtId="0" fontId="2" fillId="2" borderId="14" xfId="0" applyFont="1" applyFill="1" applyBorder="1" applyAlignment="1" applyProtection="1">
      <alignment horizontal="left"/>
    </xf>
    <xf numFmtId="0" fontId="2" fillId="2" borderId="11" xfId="0" applyFont="1" applyFill="1" applyBorder="1" applyAlignment="1" applyProtection="1">
      <alignment horizontal="left"/>
    </xf>
    <xf numFmtId="0" fontId="4" fillId="2" borderId="15" xfId="2" applyFont="1" applyFill="1" applyBorder="1" applyAlignment="1" applyProtection="1">
      <alignment horizontal="center"/>
    </xf>
    <xf numFmtId="0" fontId="4" fillId="2" borderId="34" xfId="2" applyFont="1" applyFill="1" applyBorder="1" applyProtection="1"/>
    <xf numFmtId="0" fontId="4" fillId="2" borderId="2" xfId="2" applyFont="1" applyFill="1" applyBorder="1" applyProtection="1"/>
    <xf numFmtId="0" fontId="2" fillId="2" borderId="2" xfId="0" applyFont="1" applyFill="1" applyBorder="1" applyAlignment="1" applyProtection="1">
      <alignment horizontal="left"/>
    </xf>
    <xf numFmtId="0" fontId="4" fillId="3" borderId="7" xfId="2" applyFont="1" applyFill="1" applyBorder="1" applyProtection="1"/>
    <xf numFmtId="0" fontId="4" fillId="2" borderId="34" xfId="2" applyFont="1" applyFill="1" applyBorder="1" applyAlignment="1" applyProtection="1">
      <alignment horizontal="left" indent="1"/>
    </xf>
    <xf numFmtId="0" fontId="4" fillId="2" borderId="1" xfId="2" applyFont="1" applyFill="1" applyBorder="1" applyProtection="1"/>
    <xf numFmtId="0" fontId="4" fillId="2" borderId="49" xfId="2" applyFont="1" applyFill="1" applyBorder="1" applyProtection="1"/>
    <xf numFmtId="0" fontId="4" fillId="2" borderId="51" xfId="2" applyFont="1" applyFill="1" applyBorder="1" applyProtection="1"/>
    <xf numFmtId="0" fontId="4" fillId="3" borderId="50" xfId="2" applyFont="1" applyFill="1" applyBorder="1" applyProtection="1"/>
    <xf numFmtId="0" fontId="4" fillId="2" borderId="1" xfId="2" applyFont="1" applyFill="1" applyBorder="1" applyAlignment="1" applyProtection="1">
      <alignment horizontal="left" indent="1"/>
    </xf>
    <xf numFmtId="38" fontId="4" fillId="0" borderId="6" xfId="2" applyNumberFormat="1" applyFont="1" applyBorder="1" applyProtection="1"/>
    <xf numFmtId="0" fontId="4" fillId="2" borderId="1" xfId="2" applyFont="1" applyFill="1" applyBorder="1" applyAlignment="1" applyProtection="1">
      <alignment horizontal="left"/>
    </xf>
    <xf numFmtId="38" fontId="4" fillId="29" borderId="50" xfId="2" applyNumberFormat="1" applyFont="1" applyFill="1" applyBorder="1" applyProtection="1"/>
    <xf numFmtId="0" fontId="4" fillId="2" borderId="52" xfId="2" applyFont="1" applyFill="1" applyBorder="1" applyProtection="1"/>
    <xf numFmtId="0" fontId="4" fillId="2" borderId="53" xfId="2" applyFont="1" applyFill="1" applyBorder="1" applyProtection="1"/>
    <xf numFmtId="0" fontId="2" fillId="2" borderId="8" xfId="2" applyFont="1" applyFill="1" applyBorder="1" applyProtection="1"/>
    <xf numFmtId="0" fontId="2" fillId="2" borderId="4" xfId="2" applyFont="1" applyFill="1" applyBorder="1" applyProtection="1"/>
    <xf numFmtId="0" fontId="4" fillId="2" borderId="4" xfId="2" applyFont="1" applyFill="1" applyBorder="1" applyProtection="1"/>
    <xf numFmtId="3" fontId="4" fillId="0" borderId="5" xfId="2" applyNumberFormat="1" applyFont="1" applyBorder="1" applyProtection="1"/>
    <xf numFmtId="3" fontId="2" fillId="3" borderId="5" xfId="2" applyNumberFormat="1" applyFont="1" applyFill="1" applyBorder="1" applyProtection="1"/>
  </cellXfs>
  <cellStyles count="117">
    <cellStyle name="20% - Accent1 2" xfId="84" xr:uid="{00000000-0005-0000-0000-000000000000}"/>
    <cellStyle name="20% - Accent1 3" xfId="7" xr:uid="{00000000-0005-0000-0000-000001000000}"/>
    <cellStyle name="20% - Accent2 2" xfId="83" xr:uid="{00000000-0005-0000-0000-000002000000}"/>
    <cellStyle name="20% - Accent2 3" xfId="8" xr:uid="{00000000-0005-0000-0000-000003000000}"/>
    <cellStyle name="20% - Accent3 2" xfId="82" xr:uid="{00000000-0005-0000-0000-000004000000}"/>
    <cellStyle name="20% - Accent3 3" xfId="9" xr:uid="{00000000-0005-0000-0000-000005000000}"/>
    <cellStyle name="20% - Accent4 2" xfId="81" xr:uid="{00000000-0005-0000-0000-000006000000}"/>
    <cellStyle name="20% - Accent4 3" xfId="10" xr:uid="{00000000-0005-0000-0000-000007000000}"/>
    <cellStyle name="20% - Accent5 2" xfId="80" xr:uid="{00000000-0005-0000-0000-000008000000}"/>
    <cellStyle name="20% - Accent5 3" xfId="11" xr:uid="{00000000-0005-0000-0000-000009000000}"/>
    <cellStyle name="20% - Accent6 2" xfId="79" xr:uid="{00000000-0005-0000-0000-00000A000000}"/>
    <cellStyle name="20% - Accent6 3" xfId="12" xr:uid="{00000000-0005-0000-0000-00000B000000}"/>
    <cellStyle name="40% - Accent1 2" xfId="78" xr:uid="{00000000-0005-0000-0000-00000C000000}"/>
    <cellStyle name="40% - Accent1 3" xfId="13" xr:uid="{00000000-0005-0000-0000-00000D000000}"/>
    <cellStyle name="40% - Accent2 2" xfId="77" xr:uid="{00000000-0005-0000-0000-00000E000000}"/>
    <cellStyle name="40% - Accent2 3" xfId="14" xr:uid="{00000000-0005-0000-0000-00000F000000}"/>
    <cellStyle name="40% - Accent3 2" xfId="76" xr:uid="{00000000-0005-0000-0000-000010000000}"/>
    <cellStyle name="40% - Accent3 3" xfId="15" xr:uid="{00000000-0005-0000-0000-000011000000}"/>
    <cellStyle name="40% - Accent4 2" xfId="75" xr:uid="{00000000-0005-0000-0000-000012000000}"/>
    <cellStyle name="40% - Accent4 3" xfId="16" xr:uid="{00000000-0005-0000-0000-000013000000}"/>
    <cellStyle name="40% - Accent5 2" xfId="74" xr:uid="{00000000-0005-0000-0000-000014000000}"/>
    <cellStyle name="40% - Accent5 3" xfId="17" xr:uid="{00000000-0005-0000-0000-000015000000}"/>
    <cellStyle name="40% - Accent6 2" xfId="73" xr:uid="{00000000-0005-0000-0000-000016000000}"/>
    <cellStyle name="40% - Accent6 3" xfId="18" xr:uid="{00000000-0005-0000-0000-000017000000}"/>
    <cellStyle name="60% - Accent1 2" xfId="72" xr:uid="{00000000-0005-0000-0000-000018000000}"/>
    <cellStyle name="60% - Accent1 3" xfId="19" xr:uid="{00000000-0005-0000-0000-000019000000}"/>
    <cellStyle name="60% - Accent2 2" xfId="71" xr:uid="{00000000-0005-0000-0000-00001A000000}"/>
    <cellStyle name="60% - Accent2 3" xfId="20" xr:uid="{00000000-0005-0000-0000-00001B000000}"/>
    <cellStyle name="60% - Accent3 2" xfId="70" xr:uid="{00000000-0005-0000-0000-00001C000000}"/>
    <cellStyle name="60% - Accent3 3" xfId="21" xr:uid="{00000000-0005-0000-0000-00001D000000}"/>
    <cellStyle name="60% - Accent4 2" xfId="69" xr:uid="{00000000-0005-0000-0000-00001E000000}"/>
    <cellStyle name="60% - Accent4 3" xfId="22" xr:uid="{00000000-0005-0000-0000-00001F000000}"/>
    <cellStyle name="60% - Accent5 2" xfId="68" xr:uid="{00000000-0005-0000-0000-000020000000}"/>
    <cellStyle name="60% - Accent5 3" xfId="23" xr:uid="{00000000-0005-0000-0000-000021000000}"/>
    <cellStyle name="60% - Accent6 2" xfId="67" xr:uid="{00000000-0005-0000-0000-000022000000}"/>
    <cellStyle name="60% - Accent6 3" xfId="24" xr:uid="{00000000-0005-0000-0000-000023000000}"/>
    <cellStyle name="Accent1 2" xfId="66" xr:uid="{00000000-0005-0000-0000-000024000000}"/>
    <cellStyle name="Accent1 3" xfId="25" xr:uid="{00000000-0005-0000-0000-000025000000}"/>
    <cellStyle name="Accent2 2" xfId="65" xr:uid="{00000000-0005-0000-0000-000026000000}"/>
    <cellStyle name="Accent2 3" xfId="26" xr:uid="{00000000-0005-0000-0000-000027000000}"/>
    <cellStyle name="Accent3 2" xfId="64" xr:uid="{00000000-0005-0000-0000-000028000000}"/>
    <cellStyle name="Accent3 3" xfId="27" xr:uid="{00000000-0005-0000-0000-000029000000}"/>
    <cellStyle name="Accent4 2" xfId="63" xr:uid="{00000000-0005-0000-0000-00002A000000}"/>
    <cellStyle name="Accent4 3" xfId="28" xr:uid="{00000000-0005-0000-0000-00002B000000}"/>
    <cellStyle name="Accent5 2" xfId="62" xr:uid="{00000000-0005-0000-0000-00002C000000}"/>
    <cellStyle name="Accent5 3" xfId="29" xr:uid="{00000000-0005-0000-0000-00002D000000}"/>
    <cellStyle name="Accent6 2" xfId="61" xr:uid="{00000000-0005-0000-0000-00002E000000}"/>
    <cellStyle name="Accent6 3" xfId="30" xr:uid="{00000000-0005-0000-0000-00002F000000}"/>
    <cellStyle name="Bad 2" xfId="60" xr:uid="{00000000-0005-0000-0000-000030000000}"/>
    <cellStyle name="Bad 3" xfId="31" xr:uid="{00000000-0005-0000-0000-000031000000}"/>
    <cellStyle name="Calculation 2" xfId="97" xr:uid="{00000000-0005-0000-0000-000032000000}"/>
    <cellStyle name="Calculation 3" xfId="32" xr:uid="{00000000-0005-0000-0000-000033000000}"/>
    <cellStyle name="Check Cell 2" xfId="98" xr:uid="{00000000-0005-0000-0000-000034000000}"/>
    <cellStyle name="Check Cell 3" xfId="33" xr:uid="{00000000-0005-0000-0000-000035000000}"/>
    <cellStyle name="Comma 2" xfId="50" xr:uid="{00000000-0005-0000-0000-000037000000}"/>
    <cellStyle name="Comma 2 2" xfId="55" xr:uid="{00000000-0005-0000-0000-000038000000}"/>
    <cellStyle name="Comma 3" xfId="94" xr:uid="{00000000-0005-0000-0000-000039000000}"/>
    <cellStyle name="Comma0" xfId="89" xr:uid="{00000000-0005-0000-0000-00003A000000}"/>
    <cellStyle name="Comma0 2" xfId="85" xr:uid="{00000000-0005-0000-0000-00003B000000}"/>
    <cellStyle name="Currency 2" xfId="59" xr:uid="{00000000-0005-0000-0000-00003C000000}"/>
    <cellStyle name="Currency 3" xfId="58" xr:uid="{00000000-0005-0000-0000-00003D000000}"/>
    <cellStyle name="Currency0" xfId="96" xr:uid="{00000000-0005-0000-0000-00003E000000}"/>
    <cellStyle name="Currency0 2" xfId="90" xr:uid="{00000000-0005-0000-0000-00003F000000}"/>
    <cellStyle name="Date" xfId="87" xr:uid="{00000000-0005-0000-0000-000040000000}"/>
    <cellStyle name="Date 2" xfId="92" xr:uid="{00000000-0005-0000-0000-000041000000}"/>
    <cellStyle name="Explanatory Text 2" xfId="99" xr:uid="{00000000-0005-0000-0000-000042000000}"/>
    <cellStyle name="Explanatory Text 3" xfId="34" xr:uid="{00000000-0005-0000-0000-000043000000}"/>
    <cellStyle name="Fixed" xfId="86" xr:uid="{00000000-0005-0000-0000-000044000000}"/>
    <cellStyle name="Fixed 2" xfId="91" xr:uid="{00000000-0005-0000-0000-000045000000}"/>
    <cellStyle name="Good 2" xfId="100" xr:uid="{00000000-0005-0000-0000-000046000000}"/>
    <cellStyle name="Good 3" xfId="35" xr:uid="{00000000-0005-0000-0000-000047000000}"/>
    <cellStyle name="Heading 1 2" xfId="101" xr:uid="{00000000-0005-0000-0000-000048000000}"/>
    <cellStyle name="Heading 1 3" xfId="36" xr:uid="{00000000-0005-0000-0000-000049000000}"/>
    <cellStyle name="Heading 2 2" xfId="102" xr:uid="{00000000-0005-0000-0000-00004A000000}"/>
    <cellStyle name="Heading 2 3" xfId="37" xr:uid="{00000000-0005-0000-0000-00004B000000}"/>
    <cellStyle name="Heading 3 2" xfId="103" xr:uid="{00000000-0005-0000-0000-00004C000000}"/>
    <cellStyle name="Heading 3 3" xfId="38" xr:uid="{00000000-0005-0000-0000-00004D000000}"/>
    <cellStyle name="Heading 4 2" xfId="104" xr:uid="{00000000-0005-0000-0000-00004E000000}"/>
    <cellStyle name="Heading 4 3" xfId="39" xr:uid="{00000000-0005-0000-0000-00004F000000}"/>
    <cellStyle name="Hyperlink" xfId="1" builtinId="8"/>
    <cellStyle name="Hyperlink 2" xfId="88" xr:uid="{00000000-0005-0000-0000-000051000000}"/>
    <cellStyle name="Input 2" xfId="105" xr:uid="{00000000-0005-0000-0000-000052000000}"/>
    <cellStyle name="Input 3" xfId="40" xr:uid="{00000000-0005-0000-0000-000053000000}"/>
    <cellStyle name="Linked Cell 2" xfId="106" xr:uid="{00000000-0005-0000-0000-000054000000}"/>
    <cellStyle name="Linked Cell 3" xfId="41" xr:uid="{00000000-0005-0000-0000-000055000000}"/>
    <cellStyle name="Neutral 2" xfId="107" xr:uid="{00000000-0005-0000-0000-000056000000}"/>
    <cellStyle name="Neutral 3" xfId="42" xr:uid="{00000000-0005-0000-0000-000057000000}"/>
    <cellStyle name="Normal" xfId="0" builtinId="0"/>
    <cellStyle name="Normal 2" xfId="6" xr:uid="{00000000-0005-0000-0000-000059000000}"/>
    <cellStyle name="Normal 2 2" xfId="53" xr:uid="{00000000-0005-0000-0000-00005A000000}"/>
    <cellStyle name="Normal 2 3" xfId="93" xr:uid="{00000000-0005-0000-0000-00005B000000}"/>
    <cellStyle name="Normal 2 4" xfId="95" xr:uid="{00000000-0005-0000-0000-00005C000000}"/>
    <cellStyle name="Normal 3" xfId="5" xr:uid="{00000000-0005-0000-0000-00005D000000}"/>
    <cellStyle name="Normal 4" xfId="48" xr:uid="{00000000-0005-0000-0000-00005E000000}"/>
    <cellStyle name="Normal 5" xfId="114" xr:uid="{00000000-0005-0000-0000-00005F000000}"/>
    <cellStyle name="Normal 5 2" xfId="116" xr:uid="{00000000-0005-0000-0000-000060000000}"/>
    <cellStyle name="Normal_C-IV Implementation Claim Form-Revised 2" xfId="2" xr:uid="{00000000-0005-0000-0000-000061000000}"/>
    <cellStyle name="Normal_Copy of SFY 07-08 M&amp;O CAP Updated w06-07 Persons Counts v3" xfId="3" xr:uid="{00000000-0005-0000-0000-000062000000}"/>
    <cellStyle name="Note 2" xfId="108" xr:uid="{00000000-0005-0000-0000-000063000000}"/>
    <cellStyle name="Note 3" xfId="43" xr:uid="{00000000-0005-0000-0000-000064000000}"/>
    <cellStyle name="Output 2" xfId="109" xr:uid="{00000000-0005-0000-0000-000065000000}"/>
    <cellStyle name="Output 3" xfId="44" xr:uid="{00000000-0005-0000-0000-000066000000}"/>
    <cellStyle name="Percent" xfId="4" builtinId="5"/>
    <cellStyle name="Percent 2" xfId="51" xr:uid="{00000000-0005-0000-0000-000068000000}"/>
    <cellStyle name="Percent 2 2" xfId="56" xr:uid="{00000000-0005-0000-0000-000069000000}"/>
    <cellStyle name="Percent 3" xfId="52" xr:uid="{00000000-0005-0000-0000-00006A000000}"/>
    <cellStyle name="Percent 4" xfId="54" xr:uid="{00000000-0005-0000-0000-00006B000000}"/>
    <cellStyle name="Percent 4 2" xfId="57" xr:uid="{00000000-0005-0000-0000-00006C000000}"/>
    <cellStyle name="Percent 5" xfId="113" xr:uid="{00000000-0005-0000-0000-00006D000000}"/>
    <cellStyle name="Percent 6" xfId="115" xr:uid="{00000000-0005-0000-0000-00006E000000}"/>
    <cellStyle name="Style 1" xfId="49" xr:uid="{00000000-0005-0000-0000-00006F000000}"/>
    <cellStyle name="Title 2" xfId="110" xr:uid="{00000000-0005-0000-0000-000070000000}"/>
    <cellStyle name="Title 3" xfId="45" xr:uid="{00000000-0005-0000-0000-000071000000}"/>
    <cellStyle name="Total 2" xfId="111" xr:uid="{00000000-0005-0000-0000-000072000000}"/>
    <cellStyle name="Total 3" xfId="46" xr:uid="{00000000-0005-0000-0000-000073000000}"/>
    <cellStyle name="Warning Text 2" xfId="112" xr:uid="{00000000-0005-0000-0000-000074000000}"/>
    <cellStyle name="Warning Text 3" xfId="47" xr:uid="{00000000-0005-0000-0000-00007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laim!$H$1" lockText="1" noThreeD="1"/>
</file>

<file path=xl/ctrlProps/ctrlProp2.xml><?xml version="1.0" encoding="utf-8"?>
<formControlPr xmlns="http://schemas.microsoft.com/office/spreadsheetml/2009/9/main" objectType="CheckBox" fmlaLink="Claim!$H$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781050</xdr:colOff>
          <xdr:row>2</xdr:row>
          <xdr:rowOff>114300</xdr:rowOff>
        </xdr:from>
        <xdr:to>
          <xdr:col>4</xdr:col>
          <xdr:colOff>1476375</xdr:colOff>
          <xdr:row>4</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790575</xdr:colOff>
          <xdr:row>2</xdr:row>
          <xdr:rowOff>95250</xdr:rowOff>
        </xdr:from>
        <xdr:to>
          <xdr:col>5</xdr:col>
          <xdr:colOff>171450</xdr:colOff>
          <xdr:row>4</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75"/>
  <sheetViews>
    <sheetView showGridLines="0" tabSelected="1" zoomScaleNormal="100" workbookViewId="0">
      <selection activeCell="G61" sqref="G61"/>
    </sheetView>
  </sheetViews>
  <sheetFormatPr defaultColWidth="9.28515625" defaultRowHeight="14.25"/>
  <cols>
    <col min="1" max="1" width="10" style="32" customWidth="1"/>
    <col min="2" max="2" width="38.28515625" style="32" customWidth="1"/>
    <col min="3" max="3" width="8" style="32" customWidth="1"/>
    <col min="4" max="4" width="1.7109375" style="32" customWidth="1"/>
    <col min="5" max="5" width="25.28515625" style="32" customWidth="1"/>
    <col min="6" max="7" width="18.42578125" style="32" customWidth="1"/>
    <col min="8" max="8" width="10.42578125" style="32" customWidth="1"/>
    <col min="9" max="9" width="18.7109375" style="32" customWidth="1"/>
    <col min="10" max="16384" width="9.28515625" style="32"/>
  </cols>
  <sheetData>
    <row r="1" spans="1:8" ht="15">
      <c r="A1" s="29"/>
      <c r="B1" s="29"/>
      <c r="C1" s="29"/>
      <c r="D1" s="29"/>
      <c r="E1" s="29"/>
      <c r="F1" s="30"/>
      <c r="G1" s="31"/>
      <c r="H1" s="46" t="b">
        <v>0</v>
      </c>
    </row>
    <row r="2" spans="1:8" ht="15">
      <c r="A2" s="33" t="s">
        <v>0</v>
      </c>
      <c r="B2" s="81"/>
      <c r="C2" s="29"/>
      <c r="D2" s="29"/>
      <c r="E2" s="33" t="s">
        <v>2</v>
      </c>
      <c r="F2" s="34"/>
      <c r="G2" s="80"/>
      <c r="H2" s="86"/>
    </row>
    <row r="3" spans="1:8" ht="15">
      <c r="A3" s="33"/>
      <c r="B3" s="35"/>
      <c r="C3" s="33"/>
      <c r="D3" s="29"/>
      <c r="E3" s="29"/>
      <c r="F3" s="36"/>
      <c r="G3" s="37"/>
      <c r="H3" s="86"/>
    </row>
    <row r="4" spans="1:8" ht="15">
      <c r="A4" s="38" t="s">
        <v>3</v>
      </c>
      <c r="B4" s="82"/>
      <c r="C4" s="29"/>
      <c r="D4" s="29" t="s">
        <v>4</v>
      </c>
      <c r="E4" s="45"/>
      <c r="F4" s="38" t="s">
        <v>5</v>
      </c>
      <c r="G4" s="162"/>
      <c r="H4" s="86"/>
    </row>
    <row r="5" spans="1:8">
      <c r="A5" s="39"/>
      <c r="B5" s="39"/>
      <c r="C5" s="39"/>
      <c r="D5" s="39"/>
      <c r="E5" s="39"/>
      <c r="F5" s="39"/>
      <c r="G5" s="39"/>
      <c r="H5" s="86"/>
    </row>
    <row r="6" spans="1:8" ht="15">
      <c r="A6" s="33" t="s">
        <v>6</v>
      </c>
      <c r="B6" s="83"/>
      <c r="C6" s="39"/>
      <c r="D6" s="39"/>
      <c r="E6" s="33" t="s">
        <v>7</v>
      </c>
      <c r="F6" s="171"/>
      <c r="G6" s="171"/>
      <c r="H6" s="86"/>
    </row>
    <row r="7" spans="1:8" ht="21.75" customHeight="1">
      <c r="A7" s="33"/>
      <c r="B7" s="64"/>
      <c r="C7" s="39"/>
      <c r="D7" s="39"/>
      <c r="E7" s="33"/>
      <c r="F7" s="65"/>
      <c r="G7" s="66"/>
      <c r="H7" s="86"/>
    </row>
    <row r="8" spans="1:8" ht="15">
      <c r="A8" s="170" t="s">
        <v>8</v>
      </c>
      <c r="B8" s="173"/>
      <c r="C8" s="173"/>
      <c r="D8" s="173"/>
      <c r="E8" s="173"/>
      <c r="F8" s="173"/>
      <c r="G8" s="173"/>
      <c r="H8" s="86"/>
    </row>
    <row r="9" spans="1:8" ht="15.75">
      <c r="A9" s="172" t="s">
        <v>9</v>
      </c>
      <c r="B9" s="172"/>
      <c r="C9" s="172"/>
      <c r="D9" s="172"/>
      <c r="E9" s="172"/>
      <c r="F9" s="172"/>
      <c r="G9" s="172"/>
    </row>
    <row r="10" spans="1:8" ht="5.25" customHeight="1" thickBot="1">
      <c r="A10" s="166"/>
      <c r="B10" s="166"/>
      <c r="C10" s="166"/>
      <c r="D10" s="166"/>
      <c r="E10" s="166"/>
      <c r="F10" s="166"/>
      <c r="G10" s="166"/>
      <c r="H10" s="86"/>
    </row>
    <row r="11" spans="1:8" ht="15">
      <c r="A11" s="195" t="s">
        <v>10</v>
      </c>
      <c r="B11" s="196"/>
      <c r="C11" s="196"/>
      <c r="D11" s="196"/>
      <c r="E11" s="196"/>
      <c r="F11" s="197" t="s">
        <v>11</v>
      </c>
      <c r="G11" s="11" t="s">
        <v>12</v>
      </c>
      <c r="H11" s="167"/>
    </row>
    <row r="12" spans="1:8" ht="15">
      <c r="A12" s="198" t="s">
        <v>13</v>
      </c>
      <c r="B12" s="199"/>
      <c r="C12" s="200"/>
      <c r="D12" s="200"/>
      <c r="E12" s="200"/>
      <c r="F12" s="201"/>
      <c r="G12" s="19">
        <f>SUM(F13:F14)</f>
        <v>0</v>
      </c>
    </row>
    <row r="13" spans="1:8" ht="15">
      <c r="A13" s="202" t="s">
        <v>14</v>
      </c>
      <c r="B13" s="199"/>
      <c r="C13" s="200"/>
      <c r="D13" s="200"/>
      <c r="E13" s="200"/>
      <c r="F13" s="194"/>
      <c r="G13" s="74"/>
    </row>
    <row r="14" spans="1:8" ht="15">
      <c r="A14" s="202" t="s">
        <v>15</v>
      </c>
      <c r="B14" s="199"/>
      <c r="C14" s="200"/>
      <c r="D14" s="200"/>
      <c r="E14" s="200"/>
      <c r="F14" s="194"/>
      <c r="G14" s="74"/>
    </row>
    <row r="15" spans="1:8" ht="15">
      <c r="A15" s="203" t="s">
        <v>16</v>
      </c>
      <c r="B15" s="204"/>
      <c r="C15" s="204"/>
      <c r="D15" s="204"/>
      <c r="E15" s="205"/>
      <c r="F15" s="206"/>
      <c r="G15" s="19">
        <f>SUM(F16:F17)</f>
        <v>0</v>
      </c>
    </row>
    <row r="16" spans="1:8">
      <c r="A16" s="207" t="s">
        <v>17</v>
      </c>
      <c r="B16" s="204"/>
      <c r="C16" s="204"/>
      <c r="D16" s="204"/>
      <c r="E16" s="205"/>
      <c r="F16" s="208"/>
      <c r="G16" s="77"/>
    </row>
    <row r="17" spans="1:7">
      <c r="A17" s="207" t="s">
        <v>18</v>
      </c>
      <c r="B17" s="204"/>
      <c r="C17" s="204"/>
      <c r="D17" s="204"/>
      <c r="E17" s="204"/>
      <c r="F17" s="194"/>
      <c r="G17" s="77"/>
    </row>
    <row r="18" spans="1:7">
      <c r="A18" s="209" t="s">
        <v>19</v>
      </c>
      <c r="B18" s="204"/>
      <c r="C18" s="204"/>
      <c r="D18" s="204"/>
      <c r="E18" s="204"/>
      <c r="F18" s="206"/>
      <c r="G18" s="79"/>
    </row>
    <row r="19" spans="1:7">
      <c r="A19" s="203" t="s">
        <v>20</v>
      </c>
      <c r="B19" s="204"/>
      <c r="C19" s="204"/>
      <c r="D19" s="204"/>
      <c r="E19" s="204"/>
      <c r="F19" s="210"/>
      <c r="G19" s="104"/>
    </row>
    <row r="20" spans="1:7">
      <c r="A20" s="203" t="s">
        <v>21</v>
      </c>
      <c r="B20" s="204"/>
      <c r="C20" s="204"/>
      <c r="D20" s="204"/>
      <c r="E20" s="204"/>
      <c r="F20" s="206"/>
      <c r="G20" s="104"/>
    </row>
    <row r="21" spans="1:7">
      <c r="A21" s="203" t="s">
        <v>22</v>
      </c>
      <c r="B21" s="204"/>
      <c r="C21" s="204"/>
      <c r="D21" s="204"/>
      <c r="E21" s="204"/>
      <c r="F21" s="206"/>
      <c r="G21" s="104"/>
    </row>
    <row r="22" spans="1:7">
      <c r="A22" s="211" t="s">
        <v>23</v>
      </c>
      <c r="B22" s="212"/>
      <c r="C22" s="212"/>
      <c r="D22" s="212"/>
      <c r="E22" s="212"/>
      <c r="F22" s="206"/>
      <c r="G22" s="105"/>
    </row>
    <row r="23" spans="1:7" ht="15.75" thickBot="1">
      <c r="A23" s="213" t="s">
        <v>24</v>
      </c>
      <c r="B23" s="214"/>
      <c r="C23" s="214"/>
      <c r="D23" s="215"/>
      <c r="E23" s="216"/>
      <c r="F23" s="217"/>
      <c r="G23" s="78">
        <f>SUM(G12:G22)</f>
        <v>0</v>
      </c>
    </row>
    <row r="24" spans="1:7" ht="15">
      <c r="A24" s="33"/>
      <c r="B24" s="64"/>
      <c r="C24" s="39"/>
      <c r="D24" s="39"/>
      <c r="E24" s="33"/>
      <c r="F24" s="65"/>
      <c r="G24" s="66"/>
    </row>
    <row r="25" spans="1:7" ht="15">
      <c r="A25" s="170" t="s">
        <v>25</v>
      </c>
      <c r="B25" s="173"/>
      <c r="C25" s="173"/>
      <c r="D25" s="173"/>
      <c r="E25" s="173"/>
      <c r="F25" s="173"/>
      <c r="G25" s="173"/>
    </row>
    <row r="26" spans="1:7" ht="15.75">
      <c r="A26" s="172" t="s">
        <v>26</v>
      </c>
      <c r="B26" s="172"/>
      <c r="C26" s="172"/>
      <c r="D26" s="172"/>
      <c r="E26" s="172"/>
      <c r="F26" s="172"/>
      <c r="G26" s="172"/>
    </row>
    <row r="27" spans="1:7" ht="4.5" customHeight="1" thickBot="1">
      <c r="A27" s="166"/>
      <c r="B27" s="166"/>
      <c r="C27" s="166"/>
      <c r="D27" s="166"/>
      <c r="E27" s="166"/>
      <c r="F27" s="166"/>
      <c r="G27" s="166"/>
    </row>
    <row r="28" spans="1:7" ht="15">
      <c r="A28" s="12" t="s">
        <v>27</v>
      </c>
      <c r="B28" s="13"/>
      <c r="C28" s="13"/>
      <c r="D28" s="13"/>
      <c r="E28" s="13"/>
      <c r="F28" s="14" t="s">
        <v>11</v>
      </c>
      <c r="G28" s="11" t="s">
        <v>12</v>
      </c>
    </row>
    <row r="29" spans="1:7" ht="15">
      <c r="A29" s="70" t="s">
        <v>13</v>
      </c>
      <c r="B29" s="3"/>
      <c r="C29" s="69"/>
      <c r="D29" s="69"/>
      <c r="E29" s="69"/>
      <c r="F29" s="75"/>
      <c r="G29" s="19">
        <f>SUM(F30:F31)</f>
        <v>0</v>
      </c>
    </row>
    <row r="30" spans="1:7" ht="15">
      <c r="A30" s="71" t="s">
        <v>14</v>
      </c>
      <c r="B30" s="3"/>
      <c r="C30" s="69"/>
      <c r="D30" s="69"/>
      <c r="E30" s="69"/>
      <c r="F30" s="110"/>
      <c r="G30" s="74"/>
    </row>
    <row r="31" spans="1:7" ht="15">
      <c r="A31" s="71" t="s">
        <v>15</v>
      </c>
      <c r="B31" s="3"/>
      <c r="C31" s="69"/>
      <c r="D31" s="69"/>
      <c r="E31" s="69"/>
      <c r="F31" s="110"/>
      <c r="G31" s="74"/>
    </row>
    <row r="32" spans="1:7" ht="15">
      <c r="A32" s="2" t="s">
        <v>16</v>
      </c>
      <c r="B32" s="100"/>
      <c r="C32" s="100"/>
      <c r="D32" s="100"/>
      <c r="E32" s="111"/>
      <c r="F32" s="102"/>
      <c r="G32" s="19">
        <f>SUM(F33:F34)</f>
        <v>0</v>
      </c>
    </row>
    <row r="33" spans="1:8">
      <c r="A33" s="20" t="s">
        <v>17</v>
      </c>
      <c r="B33" s="100"/>
      <c r="C33" s="100"/>
      <c r="D33" s="100"/>
      <c r="E33" s="111"/>
      <c r="F33" s="103"/>
      <c r="G33" s="77"/>
    </row>
    <row r="34" spans="1:8">
      <c r="A34" s="20" t="s">
        <v>18</v>
      </c>
      <c r="B34" s="100"/>
      <c r="C34" s="100"/>
      <c r="D34" s="100"/>
      <c r="E34" s="100"/>
      <c r="F34" s="110"/>
      <c r="G34" s="77"/>
    </row>
    <row r="35" spans="1:8">
      <c r="A35" s="92" t="s">
        <v>28</v>
      </c>
      <c r="B35" s="100"/>
      <c r="C35" s="100"/>
      <c r="D35" s="100"/>
      <c r="E35" s="100"/>
      <c r="F35" s="102"/>
      <c r="G35" s="104"/>
    </row>
    <row r="36" spans="1:8">
      <c r="A36" s="2" t="s">
        <v>20</v>
      </c>
      <c r="B36" s="100"/>
      <c r="C36" s="100"/>
      <c r="D36" s="100"/>
      <c r="E36" s="100"/>
      <c r="F36" s="112"/>
      <c r="G36" s="104"/>
    </row>
    <row r="37" spans="1:8">
      <c r="A37" s="2" t="s">
        <v>21</v>
      </c>
      <c r="B37" s="100"/>
      <c r="C37" s="100"/>
      <c r="D37" s="100"/>
      <c r="E37" s="100"/>
      <c r="F37" s="102"/>
      <c r="G37" s="104"/>
    </row>
    <row r="38" spans="1:8">
      <c r="A38" s="2" t="s">
        <v>22</v>
      </c>
      <c r="B38" s="100"/>
      <c r="C38" s="100"/>
      <c r="D38" s="100"/>
      <c r="E38" s="100"/>
      <c r="F38" s="102"/>
      <c r="G38" s="104"/>
    </row>
    <row r="39" spans="1:8" s="86" customFormat="1">
      <c r="A39" s="113" t="s">
        <v>23</v>
      </c>
      <c r="B39" s="114"/>
      <c r="C39" s="114"/>
      <c r="D39" s="114"/>
      <c r="E39" s="114"/>
      <c r="F39" s="102"/>
      <c r="G39" s="105"/>
      <c r="H39" s="32"/>
    </row>
    <row r="40" spans="1:8" s="86" customFormat="1" ht="15.75" thickBot="1">
      <c r="A40" s="7" t="s">
        <v>29</v>
      </c>
      <c r="B40" s="8"/>
      <c r="C40" s="8"/>
      <c r="D40" s="5"/>
      <c r="E40" s="6"/>
      <c r="F40" s="76"/>
      <c r="G40" s="78">
        <f>SUM(G29:G39)</f>
        <v>0</v>
      </c>
      <c r="H40" s="32"/>
    </row>
    <row r="41" spans="1:8" s="86" customFormat="1" ht="15">
      <c r="A41" s="84"/>
      <c r="B41" s="84"/>
      <c r="C41" s="84"/>
      <c r="D41" s="1"/>
      <c r="E41" s="85"/>
      <c r="F41" s="87"/>
      <c r="G41" s="88"/>
      <c r="H41" s="32"/>
    </row>
    <row r="42" spans="1:8" s="86" customFormat="1" ht="15">
      <c r="A42" s="170" t="s">
        <v>30</v>
      </c>
      <c r="B42" s="174"/>
      <c r="C42" s="174"/>
      <c r="D42" s="174"/>
      <c r="E42" s="174"/>
      <c r="F42" s="174"/>
      <c r="G42" s="174"/>
      <c r="H42" s="32"/>
    </row>
    <row r="43" spans="1:8" ht="15.75">
      <c r="A43" s="172" t="s">
        <v>31</v>
      </c>
      <c r="B43" s="172"/>
      <c r="C43" s="172"/>
      <c r="D43" s="172"/>
      <c r="E43" s="172"/>
      <c r="F43" s="172"/>
      <c r="G43" s="172"/>
    </row>
    <row r="44" spans="1:8" ht="4.5" customHeight="1" thickBot="1">
      <c r="A44" s="166"/>
      <c r="B44" s="166"/>
      <c r="C44" s="166"/>
      <c r="D44" s="166"/>
      <c r="E44" s="166"/>
      <c r="F44" s="166"/>
      <c r="G44" s="166"/>
    </row>
    <row r="45" spans="1:8" ht="16.149999999999999" customHeight="1">
      <c r="A45" s="12" t="s">
        <v>27</v>
      </c>
      <c r="B45" s="13"/>
      <c r="C45" s="13"/>
      <c r="D45" s="13"/>
      <c r="E45" s="13"/>
      <c r="F45" s="14" t="s">
        <v>11</v>
      </c>
      <c r="G45" s="11" t="s">
        <v>12</v>
      </c>
    </row>
    <row r="46" spans="1:8" ht="16.149999999999999" customHeight="1">
      <c r="A46" s="70" t="s">
        <v>13</v>
      </c>
      <c r="B46" s="3"/>
      <c r="C46" s="69"/>
      <c r="D46" s="69"/>
      <c r="E46" s="69"/>
      <c r="F46" s="75"/>
      <c r="G46" s="19">
        <f>SUM(F47:F48)</f>
        <v>0</v>
      </c>
    </row>
    <row r="47" spans="1:8" ht="16.149999999999999" customHeight="1">
      <c r="A47" s="71" t="s">
        <v>14</v>
      </c>
      <c r="B47" s="3"/>
      <c r="C47" s="69"/>
      <c r="D47" s="69"/>
      <c r="E47" s="69"/>
      <c r="F47" s="110"/>
      <c r="G47" s="74"/>
    </row>
    <row r="48" spans="1:8" ht="16.149999999999999" customHeight="1">
      <c r="A48" s="71" t="s">
        <v>15</v>
      </c>
      <c r="B48" s="3"/>
      <c r="C48" s="69"/>
      <c r="D48" s="69"/>
      <c r="E48" s="69"/>
      <c r="F48" s="110"/>
      <c r="G48" s="74"/>
    </row>
    <row r="49" spans="1:19" ht="16.149999999999999" customHeight="1">
      <c r="A49" s="2" t="s">
        <v>16</v>
      </c>
      <c r="B49" s="100"/>
      <c r="C49" s="100"/>
      <c r="D49" s="100"/>
      <c r="E49" s="111"/>
      <c r="F49" s="102"/>
      <c r="G49" s="19">
        <f>SUM(F50:F51)</f>
        <v>0</v>
      </c>
      <c r="I49" s="86"/>
      <c r="J49" s="86"/>
      <c r="K49" s="86"/>
      <c r="L49" s="86"/>
      <c r="M49" s="86"/>
      <c r="N49" s="86"/>
      <c r="O49" s="86"/>
      <c r="P49" s="86"/>
      <c r="Q49" s="86"/>
      <c r="R49" s="86"/>
      <c r="S49" s="86"/>
    </row>
    <row r="50" spans="1:19" ht="16.149999999999999" customHeight="1">
      <c r="A50" s="20" t="s">
        <v>17</v>
      </c>
      <c r="B50" s="100"/>
      <c r="C50" s="100"/>
      <c r="D50" s="100"/>
      <c r="E50" s="111"/>
      <c r="F50" s="103"/>
      <c r="G50" s="77"/>
      <c r="I50" s="86"/>
      <c r="J50" s="86"/>
      <c r="K50" s="86"/>
      <c r="L50" s="86"/>
      <c r="M50" s="86"/>
      <c r="N50" s="86"/>
      <c r="O50" s="86"/>
      <c r="P50" s="86"/>
      <c r="Q50" s="86"/>
      <c r="R50" s="86"/>
      <c r="S50" s="86"/>
    </row>
    <row r="51" spans="1:19" ht="16.149999999999999" customHeight="1">
      <c r="A51" s="20" t="s">
        <v>18</v>
      </c>
      <c r="B51" s="100"/>
      <c r="C51" s="100"/>
      <c r="D51" s="100"/>
      <c r="E51" s="100"/>
      <c r="F51" s="110"/>
      <c r="G51" s="77"/>
      <c r="I51" s="86"/>
      <c r="J51" s="86"/>
      <c r="K51" s="86"/>
      <c r="L51" s="86"/>
      <c r="M51" s="86"/>
      <c r="N51" s="86"/>
      <c r="O51" s="86"/>
      <c r="P51" s="86"/>
      <c r="Q51" s="86"/>
      <c r="R51" s="86"/>
      <c r="S51" s="86"/>
    </row>
    <row r="52" spans="1:19" ht="16.149999999999999" customHeight="1">
      <c r="A52" s="2" t="s">
        <v>20</v>
      </c>
      <c r="B52" s="100"/>
      <c r="C52" s="100"/>
      <c r="D52" s="100"/>
      <c r="E52" s="100"/>
      <c r="F52" s="112"/>
      <c r="G52" s="104"/>
      <c r="I52" s="86"/>
      <c r="J52" s="86"/>
      <c r="K52" s="86"/>
      <c r="L52" s="86"/>
      <c r="M52" s="86"/>
      <c r="N52" s="86"/>
      <c r="O52" s="86"/>
      <c r="P52" s="86"/>
      <c r="Q52" s="86"/>
      <c r="R52" s="86"/>
      <c r="S52" s="86"/>
    </row>
    <row r="53" spans="1:19" ht="16.149999999999999" customHeight="1">
      <c r="A53" s="2" t="s">
        <v>21</v>
      </c>
      <c r="B53" s="100"/>
      <c r="C53" s="100"/>
      <c r="D53" s="100"/>
      <c r="E53" s="100"/>
      <c r="F53" s="102"/>
      <c r="G53" s="104"/>
      <c r="I53" s="86"/>
      <c r="J53" s="86"/>
      <c r="K53" s="86"/>
      <c r="L53" s="86"/>
      <c r="M53" s="86"/>
      <c r="N53" s="86"/>
      <c r="O53" s="86"/>
      <c r="P53" s="86"/>
      <c r="Q53" s="86"/>
      <c r="R53" s="86"/>
      <c r="S53" s="86"/>
    </row>
    <row r="54" spans="1:19" ht="16.149999999999999" customHeight="1">
      <c r="A54" s="2" t="s">
        <v>22</v>
      </c>
      <c r="B54" s="100"/>
      <c r="C54" s="100"/>
      <c r="D54" s="100"/>
      <c r="E54" s="100"/>
      <c r="F54" s="102"/>
      <c r="G54" s="104"/>
      <c r="I54" s="86"/>
      <c r="J54" s="86"/>
      <c r="K54" s="86"/>
      <c r="L54" s="86"/>
      <c r="M54" s="86"/>
      <c r="N54" s="86"/>
      <c r="O54" s="86"/>
      <c r="P54" s="86"/>
      <c r="Q54" s="86"/>
      <c r="R54" s="86"/>
      <c r="S54" s="86"/>
    </row>
    <row r="55" spans="1:19" ht="16.149999999999999" customHeight="1">
      <c r="A55" s="113" t="s">
        <v>23</v>
      </c>
      <c r="B55" s="114"/>
      <c r="C55" s="114"/>
      <c r="D55" s="114"/>
      <c r="E55" s="114"/>
      <c r="F55" s="102"/>
      <c r="G55" s="105"/>
      <c r="I55" s="86"/>
      <c r="J55" s="86"/>
      <c r="K55" s="86"/>
      <c r="L55" s="86"/>
      <c r="M55" s="86"/>
      <c r="N55" s="86"/>
      <c r="O55" s="86"/>
      <c r="P55" s="86"/>
      <c r="Q55" s="86"/>
      <c r="R55" s="86"/>
      <c r="S55" s="86"/>
    </row>
    <row r="56" spans="1:19" ht="16.149999999999999" customHeight="1" thickBot="1">
      <c r="A56" s="7" t="s">
        <v>32</v>
      </c>
      <c r="B56" s="8"/>
      <c r="C56" s="8"/>
      <c r="D56" s="5"/>
      <c r="E56" s="6"/>
      <c r="F56" s="76"/>
      <c r="G56" s="78">
        <f>SUM(G46:G55)</f>
        <v>0</v>
      </c>
      <c r="I56" s="86"/>
      <c r="J56" s="86"/>
      <c r="K56" s="86"/>
      <c r="L56" s="86"/>
      <c r="M56" s="86"/>
      <c r="N56" s="86"/>
      <c r="O56" s="86"/>
      <c r="P56" s="86"/>
      <c r="Q56" s="86"/>
      <c r="R56" s="86"/>
      <c r="S56" s="86"/>
    </row>
    <row r="57" spans="1:19" s="109" customFormat="1" ht="16.149999999999999" customHeight="1">
      <c r="A57" s="84"/>
      <c r="B57" s="84"/>
      <c r="C57" s="84"/>
      <c r="D57" s="1"/>
      <c r="E57" s="107"/>
      <c r="F57" s="107"/>
      <c r="G57" s="108"/>
      <c r="H57" s="39"/>
      <c r="I57" s="39"/>
      <c r="J57" s="39"/>
      <c r="K57" s="39"/>
      <c r="L57" s="39"/>
      <c r="M57" s="39"/>
      <c r="N57" s="39"/>
      <c r="O57" s="39"/>
      <c r="P57" s="39"/>
      <c r="Q57" s="39"/>
      <c r="R57" s="39"/>
      <c r="S57" s="39"/>
    </row>
    <row r="58" spans="1:19" ht="15">
      <c r="A58" s="170" t="s">
        <v>33</v>
      </c>
      <c r="B58" s="170"/>
      <c r="C58" s="170"/>
      <c r="D58" s="170"/>
      <c r="E58" s="170"/>
      <c r="F58" s="170"/>
      <c r="G58" s="170"/>
      <c r="H58" s="86"/>
      <c r="I58" s="86"/>
      <c r="J58" s="86"/>
      <c r="K58" s="86"/>
      <c r="L58" s="86"/>
      <c r="M58" s="86"/>
      <c r="N58" s="86"/>
      <c r="O58" s="86"/>
      <c r="P58" s="86"/>
      <c r="Q58" s="86"/>
      <c r="R58" s="86"/>
      <c r="S58" s="86"/>
    </row>
    <row r="59" spans="1:19" s="41" customFormat="1" ht="12" thickBot="1">
      <c r="A59" s="27"/>
      <c r="B59" s="115"/>
      <c r="C59" s="115"/>
      <c r="D59" s="115"/>
      <c r="E59" s="116"/>
      <c r="F59" s="116"/>
      <c r="G59" s="28"/>
      <c r="H59" s="117"/>
      <c r="I59" s="117"/>
      <c r="J59" s="117"/>
      <c r="K59" s="117"/>
      <c r="L59" s="117"/>
      <c r="M59" s="117"/>
      <c r="N59" s="117"/>
      <c r="O59" s="117"/>
      <c r="P59" s="117"/>
      <c r="Q59" s="117"/>
      <c r="R59" s="117"/>
      <c r="S59" s="117"/>
    </row>
    <row r="60" spans="1:19" ht="15">
      <c r="A60" s="15" t="s">
        <v>34</v>
      </c>
      <c r="B60" s="16"/>
      <c r="C60" s="16"/>
      <c r="D60" s="10"/>
      <c r="E60" s="17"/>
      <c r="F60" s="18"/>
      <c r="G60" s="42">
        <f>G56+G40+G23</f>
        <v>0</v>
      </c>
      <c r="H60" s="86"/>
      <c r="I60" s="86"/>
      <c r="J60" s="86"/>
      <c r="K60" s="86"/>
      <c r="L60" s="86"/>
      <c r="M60" s="86"/>
      <c r="N60" s="86"/>
      <c r="O60" s="86"/>
      <c r="P60" s="86"/>
      <c r="Q60" s="86"/>
      <c r="R60" s="86"/>
      <c r="S60" s="86"/>
    </row>
    <row r="61" spans="1:19">
      <c r="A61" s="20" t="s">
        <v>35</v>
      </c>
      <c r="B61" s="100"/>
      <c r="C61" s="3"/>
      <c r="D61" s="100"/>
      <c r="E61" s="118"/>
      <c r="F61" s="119"/>
      <c r="G61" s="106"/>
      <c r="H61" s="86"/>
      <c r="I61" s="86"/>
      <c r="J61" s="86"/>
      <c r="K61" s="86"/>
      <c r="L61" s="86"/>
      <c r="M61" s="86"/>
      <c r="N61" s="86"/>
      <c r="O61" s="86"/>
      <c r="P61" s="86"/>
      <c r="Q61" s="86"/>
      <c r="R61" s="86"/>
      <c r="S61" s="86"/>
    </row>
    <row r="62" spans="1:19" ht="15.75" thickBot="1">
      <c r="A62" s="7" t="s">
        <v>36</v>
      </c>
      <c r="B62" s="5"/>
      <c r="C62" s="4"/>
      <c r="D62" s="5"/>
      <c r="E62" s="6"/>
      <c r="F62" s="9"/>
      <c r="G62" s="40">
        <f>G60-G61</f>
        <v>0</v>
      </c>
      <c r="H62" s="86"/>
      <c r="I62" s="86"/>
      <c r="J62" s="86"/>
      <c r="K62" s="86"/>
      <c r="L62" s="86"/>
      <c r="M62" s="86"/>
      <c r="N62" s="86"/>
      <c r="O62" s="86"/>
      <c r="P62" s="86"/>
      <c r="Q62" s="86"/>
      <c r="R62" s="86"/>
      <c r="S62" s="86"/>
    </row>
    <row r="63" spans="1:19">
      <c r="A63" s="1"/>
      <c r="B63" s="1"/>
      <c r="C63" s="1"/>
      <c r="D63" s="1"/>
      <c r="E63" s="1"/>
      <c r="F63" s="1"/>
      <c r="G63" s="1"/>
      <c r="H63" s="86"/>
      <c r="I63" s="86"/>
      <c r="J63" s="86"/>
      <c r="K63" s="86"/>
      <c r="L63" s="86"/>
      <c r="M63" s="86"/>
      <c r="N63" s="86"/>
      <c r="O63" s="86"/>
      <c r="P63" s="86"/>
      <c r="Q63" s="86"/>
      <c r="R63" s="86"/>
      <c r="S63" s="86"/>
    </row>
    <row r="64" spans="1:19" ht="136.5" customHeight="1">
      <c r="A64" s="169" t="s">
        <v>37</v>
      </c>
      <c r="B64" s="169"/>
      <c r="C64" s="120"/>
      <c r="D64" s="169" t="s">
        <v>38</v>
      </c>
      <c r="E64" s="169"/>
      <c r="F64" s="169"/>
      <c r="G64" s="169"/>
      <c r="H64" s="43"/>
      <c r="I64" s="86"/>
      <c r="J64" s="86"/>
      <c r="K64" s="86"/>
      <c r="L64" s="86"/>
      <c r="M64" s="86"/>
      <c r="N64" s="86"/>
      <c r="O64" s="86"/>
      <c r="P64" s="86"/>
      <c r="Q64" s="86"/>
      <c r="R64" s="86"/>
      <c r="S64" s="86"/>
    </row>
    <row r="65" spans="1:9" ht="14.25" customHeight="1">
      <c r="A65" s="165"/>
      <c r="B65" s="165"/>
      <c r="C65" s="120"/>
      <c r="D65" s="169"/>
      <c r="E65" s="169"/>
      <c r="F65" s="169"/>
      <c r="G65" s="169"/>
      <c r="H65" s="43"/>
      <c r="I65" s="86"/>
    </row>
    <row r="66" spans="1:9" ht="14.25" customHeight="1">
      <c r="A66" s="165"/>
      <c r="B66" s="165"/>
      <c r="C66" s="120"/>
      <c r="D66" s="165"/>
      <c r="E66" s="165"/>
      <c r="F66" s="165"/>
      <c r="G66" s="165"/>
      <c r="H66" s="43"/>
      <c r="I66" s="86"/>
    </row>
    <row r="67" spans="1:9" ht="14.25" customHeight="1">
      <c r="A67" s="165"/>
      <c r="B67" s="165"/>
      <c r="C67" s="120"/>
      <c r="D67" s="165"/>
      <c r="E67" s="165"/>
      <c r="F67" s="165"/>
      <c r="G67" s="165"/>
      <c r="H67" s="43"/>
      <c r="I67" s="86"/>
    </row>
    <row r="68" spans="1:9" ht="14.25" customHeight="1">
      <c r="A68" s="165"/>
      <c r="B68" s="165"/>
      <c r="C68" s="120"/>
      <c r="D68" s="165"/>
      <c r="E68" s="165"/>
      <c r="F68" s="165"/>
      <c r="G68" s="165"/>
      <c r="H68" s="43"/>
      <c r="I68" s="86"/>
    </row>
    <row r="69" spans="1:9">
      <c r="A69" s="121"/>
      <c r="B69" s="121"/>
      <c r="C69" s="122"/>
      <c r="D69" s="122"/>
      <c r="E69" s="121"/>
      <c r="F69" s="121"/>
      <c r="G69" s="121"/>
      <c r="H69" s="86"/>
      <c r="I69" s="86"/>
    </row>
    <row r="70" spans="1:9">
      <c r="A70" s="122" t="s">
        <v>39</v>
      </c>
      <c r="B70" s="122"/>
      <c r="C70" s="122"/>
      <c r="D70" s="122"/>
      <c r="E70" s="122" t="s">
        <v>40</v>
      </c>
      <c r="F70" s="122"/>
      <c r="G70" s="122"/>
      <c r="H70" s="86"/>
      <c r="I70" s="86"/>
    </row>
    <row r="71" spans="1:9" ht="29.25" customHeight="1">
      <c r="A71" s="121"/>
      <c r="B71" s="121"/>
      <c r="C71" s="122"/>
      <c r="D71" s="122"/>
      <c r="E71" s="121"/>
      <c r="F71" s="121"/>
      <c r="G71" s="121"/>
      <c r="H71" s="86"/>
      <c r="I71" s="86"/>
    </row>
    <row r="72" spans="1:9">
      <c r="A72" s="122" t="s">
        <v>41</v>
      </c>
      <c r="B72" s="123"/>
      <c r="C72" s="122"/>
      <c r="D72" s="122"/>
      <c r="E72" s="122" t="s">
        <v>41</v>
      </c>
      <c r="F72" s="123"/>
      <c r="G72" s="122"/>
      <c r="H72" s="86"/>
      <c r="I72" s="86"/>
    </row>
    <row r="73" spans="1:9">
      <c r="A73" s="1"/>
      <c r="B73" s="1"/>
      <c r="C73" s="1"/>
      <c r="D73" s="1"/>
      <c r="E73" s="1"/>
      <c r="F73" s="1"/>
      <c r="G73" s="1"/>
      <c r="H73" s="86"/>
      <c r="I73" s="86"/>
    </row>
    <row r="74" spans="1:9">
      <c r="A74" s="1"/>
      <c r="B74" s="1"/>
      <c r="C74" s="1"/>
      <c r="D74" s="1"/>
      <c r="E74" s="1"/>
      <c r="F74" s="1"/>
      <c r="G74" s="1"/>
      <c r="H74" s="86"/>
      <c r="I74" s="86"/>
    </row>
    <row r="75" spans="1:9">
      <c r="A75" s="1"/>
      <c r="B75" s="1"/>
      <c r="C75" s="1"/>
      <c r="D75" s="1"/>
      <c r="E75" s="1"/>
      <c r="F75" s="1"/>
      <c r="G75" s="1"/>
      <c r="H75" s="86"/>
      <c r="I75" s="86"/>
    </row>
  </sheetData>
  <sheetProtection algorithmName="SHA-512" hashValue="XwPhHh+aQUeznn/alQI5J7HI5DYD69V4FgfKaOzla8HOVUsqICI0F1a61J90FuM+g55WwQOKe1+zCqIgnieOYg==" saltValue="UMsmeQV/G/GAjeq1n80tsg==" spinCount="100000" sheet="1" objects="1" scenarios="1"/>
  <protectedRanges>
    <protectedRange sqref="B2" name="All Counties_1"/>
    <protectedRange sqref="B4" name="All Counties_3"/>
    <protectedRange sqref="B6" name="All Counties_4"/>
  </protectedRanges>
  <mergeCells count="10">
    <mergeCell ref="A64:B64"/>
    <mergeCell ref="D64:G65"/>
    <mergeCell ref="A58:G58"/>
    <mergeCell ref="F6:G6"/>
    <mergeCell ref="A9:G9"/>
    <mergeCell ref="A8:G8"/>
    <mergeCell ref="A42:G42"/>
    <mergeCell ref="A43:G43"/>
    <mergeCell ref="A25:G25"/>
    <mergeCell ref="A26:G26"/>
  </mergeCells>
  <phoneticPr fontId="6" type="noConversion"/>
  <dataValidations xWindow="884" yWindow="284" count="29">
    <dataValidation type="custom" operator="greaterThanOrEqual" showInputMessage="1" showErrorMessage="1" errorTitle="Invalid Field" error="This is not a valid field to enter data.  " sqref="G56:G57 G40 G29 G12 G46 G23 G49" xr:uid="{C756935E-2E68-45E4-9E3E-0213C3875E2A}">
      <formula1>"xxx"</formula1>
    </dataValidation>
    <dataValidation type="custom" showInputMessage="1" showErrorMessage="1" errorTitle="Invalid Field" error="This is not a valid field to enter data.  " sqref="G62" xr:uid="{5167EDCE-46CC-4ACC-95BA-93865690DFE9}">
      <formula1>"xxx"</formula1>
    </dataValidation>
    <dataValidation type="whole" operator="greaterThanOrEqual" allowBlank="1" showInputMessage="1" showErrorMessage="1" errorTitle="Whole number" error="Value must be a whole number." sqref="G20:G22 F16:F17 G37:G39 G53:G55 F50:F51 F33:F35" xr:uid="{0061C856-491C-4C26-8405-93709D024431}">
      <formula1>-1000000000000</formula1>
    </dataValidation>
    <dataValidation type="date" operator="greaterThan" allowBlank="1" showInputMessage="1" showErrorMessage="1" error="Date must be entered using numeric values and date must be 7/1/2021 or later. This Claim Form may only be used for SFY 2021/22." prompt="Date must be entered using numeric values and date must be 7/1/2021 or later. This Claim Form may only be used for SFY 2021/22." sqref="G2" xr:uid="{1606E983-07F8-450D-975E-CF05B3A2536B}">
      <formula1>44377</formula1>
    </dataValidation>
    <dataValidation type="whole" operator="greaterThan" allowBlank="1" showErrorMessage="1" error="Costs must be entered in whole dollars." sqref="G61" xr:uid="{3C9775AC-3E8B-4388-9388-1C11C0888BB5}">
      <formula1>-999999999</formula1>
    </dataValidation>
    <dataValidation allowBlank="1" showInputMessage="1" showErrorMessage="1" prompt="Click the &quot;Adusted&quot; box for adjusted claims - do not check for original claims. " sqref="E4" xr:uid="{18285340-2A68-49B1-86E5-7BB9E94D352E}"/>
    <dataValidation allowBlank="1" showInputMessage="1" showErrorMessage="1" prompt="If this is an adjusted claim - enter the adjustment number. Example: 1, 2, 3" sqref="G4" xr:uid="{50D77D56-4200-4041-91CE-EB163CAD9AE9}"/>
    <dataValidation type="custom" allowBlank="1" showInputMessage="1" showErrorMessage="1" error="No entry should be made to this line item" sqref="F41" xr:uid="{AE4E18B6-7794-4FF6-BC78-4C04BCDBFE40}">
      <formula1>0</formula1>
    </dataValidation>
    <dataValidation type="whole" operator="greaterThanOrEqual" allowBlank="1" showInputMessage="1" showErrorMessage="1" errorTitle="Whole Number" error="Value must be a whole number." sqref="G19 G36" xr:uid="{E7C2197E-1142-4743-9CB6-ED0E3308D120}">
      <formula1>-100000000000</formula1>
    </dataValidation>
    <dataValidation type="whole" operator="greaterThanOrEqual" allowBlank="1" showInputMessage="1" showErrorMessage="1" errorTitle="Whole Number" error="Value must be a whole number." sqref="G52" xr:uid="{3A70CE31-6DB4-47ED-B17C-03F75AFF2F95}">
      <formula1>-10000000000000</formula1>
    </dataValidation>
    <dataValidation type="custom" operator="greaterThanOrEqual" allowBlank="1" showInputMessage="1" showErrorMessage="1" error="This is not a valid field to enter data.  " sqref="F36" xr:uid="{9B5ACF58-3FE8-4E34-BDFC-A555FF54D64B}">
      <formula1>0</formula1>
    </dataValidation>
    <dataValidation type="custom" operator="greaterThanOrEqual" allowBlank="1" showInputMessage="1" showErrorMessage="1" errorTitle="Invalid Field" error="This is not a valid field to enter data.  " sqref="F52" xr:uid="{F78A9F3C-A981-476F-9C1A-7576EB859B28}">
      <formula1>"xxxx"</formula1>
    </dataValidation>
    <dataValidation type="whole" operator="greaterThanOrEqual" allowBlank="1" showInputMessage="1" showErrorMessage="1" errorTitle="Whole Number" error="Value must be a whole number." sqref="F30:F31 F13:F14" xr:uid="{5A3FED37-DD49-454F-961E-66E431A315E8}">
      <formula1>-100000000000000</formula1>
    </dataValidation>
    <dataValidation type="whole" operator="greaterThanOrEqual" allowBlank="1" showInputMessage="1" showErrorMessage="1" errorTitle="Whole Number" error="Value must be a whole number." sqref="F47" xr:uid="{E6CCF07E-8BED-4BA5-AE61-1969EB58BB12}">
      <formula1>-1000000000000</formula1>
    </dataValidation>
    <dataValidation type="custom" allowBlank="1" showInputMessage="1" showErrorMessage="1" errorTitle="Invalid Field" error="This is not a valid field to enter data.  " sqref="G60 G13:G14 F29 F49 G48 F12 G30:G31" xr:uid="{136B9F18-8145-4E7C-AA2E-8C813BB34A54}">
      <formula1>"xxx"</formula1>
    </dataValidation>
    <dataValidation type="custom" allowBlank="1" showInputMessage="1" showErrorMessage="1" errorTitle="Invalid Field" error="This is not a valid field to enter data.  " sqref="G16 F15 G33 F20:F23" xr:uid="{158E9B74-87A4-41FC-AC9E-116B64DBFCEA}">
      <formula1>0</formula1>
    </dataValidation>
    <dataValidation type="custom" allowBlank="1" showInputMessage="1" showErrorMessage="1" error="This is not a valid field to enter data.  " sqref="G17 F32 F37:F40 G50 F60:F62 G34" xr:uid="{3A13B29A-A575-4344-9023-881D3F26FBB6}">
      <formula1>0</formula1>
    </dataValidation>
    <dataValidation type="custom" allowBlank="1" showInputMessage="1" showErrorMessage="1" errorTitle="Invalid Entry" error="This is not a valid field to enter data.  " sqref="F45" xr:uid="{4C713D85-577E-4CB6-A659-642C7FCC837E}">
      <formula1>"xxx"</formula1>
    </dataValidation>
    <dataValidation type="whole" operator="greaterThanOrEqual" allowBlank="1" showInputMessage="1" showErrorMessage="1" errorTitle="Whole Number" error="Value must be a whole number." sqref="F48" xr:uid="{9E83BB9B-5B3C-4AD5-B0D9-942F73E204D1}">
      <formula1>-10000000000000000</formula1>
    </dataValidation>
    <dataValidation type="custom" operator="greaterThanOrEqual" showInputMessage="1" showErrorMessage="1" errorTitle="Invalid Entry" error="This is not a valid field to enter data.  " sqref="G41" xr:uid="{DC2B5B9D-53AC-4814-BE64-02A8A64ACC83}">
      <formula1>SUM(G30:G39)</formula1>
    </dataValidation>
    <dataValidation type="custom" allowBlank="1" showInputMessage="1" showErrorMessage="1" sqref="L23:L44" xr:uid="{69603CAE-4260-49F9-9C83-1A099295D770}">
      <formula1>0</formula1>
    </dataValidation>
    <dataValidation type="custom" operator="greaterThanOrEqual" allowBlank="1" showInputMessage="1" showErrorMessage="1" errorTitle="Invalid Field" error="This is not a valid field to enter data.  " sqref="F19" xr:uid="{E1EF3A55-E8A3-4F12-A76C-2386FB39BE76}">
      <formula1>0</formula1>
    </dataValidation>
    <dataValidation type="custom" allowBlank="1" showInputMessage="1" showErrorMessage="1" errorTitle="Invalid Field" error="This is not a valid field to enter data. " sqref="G15" xr:uid="{D073F070-3021-4A91-9733-116F6134FFF9}">
      <formula1>"xxx"</formula1>
    </dataValidation>
    <dataValidation type="custom" allowBlank="1" showInputMessage="1" showErrorMessage="1" errorTitle="Invalid Field " error="This is not a valid field to enter data.  " sqref="G47 F53" xr:uid="{FD2ADF65-AA99-4943-938D-EA7149304C57}">
      <formula1>"xxx"</formula1>
    </dataValidation>
    <dataValidation type="custom" allowBlank="1" showInputMessage="1" showErrorMessage="1" errorTitle="Invalid Field" error="This is not a valid field to enter data.  " sqref="F46 G51 G32" xr:uid="{07104D85-2A4A-4530-9B3F-12F7AF0DBB6D}">
      <formula1>"xxxx"</formula1>
    </dataValidation>
    <dataValidation type="custom" allowBlank="1" showInputMessage="1" showErrorMessage="1" errorTitle="Invalid Field " error="This is not a valid field to enter data.  " sqref="F54:F56" xr:uid="{2EA5B136-38E4-406E-8E3B-99F190E59F8B}">
      <formula1>"xxxx"</formula1>
    </dataValidation>
    <dataValidation type="whole" operator="greaterThanOrEqual" allowBlank="1" showInputMessage="1" showErrorMessage="1" errorTitle="Invalid Field" error="Value must be a whole number." sqref="G18" xr:uid="{90F5AEF2-EAC7-4543-A7ED-6DD6833E7015}">
      <formula1>-100000000000</formula1>
    </dataValidation>
    <dataValidation type="custom" operator="greaterThanOrEqual" allowBlank="1" showInputMessage="1" showErrorMessage="1" errorTitle="Invalid Field " error="This is not a valid field to enter data.  " sqref="F18" xr:uid="{9D66C513-5BF9-45DF-B626-95A28B3BF8BA}">
      <formula1>"xxxx"</formula1>
    </dataValidation>
    <dataValidation type="whole" operator="greaterThanOrEqual" allowBlank="1" showInputMessage="1" showErrorMessage="1" errorTitle="Whole Number" error="Value must be a whole number." sqref="G35" xr:uid="{0808D61A-B4A4-4CAD-AB79-DB9994F96311}">
      <formula1>-1000000000</formula1>
    </dataValidation>
  </dataValidations>
  <printOptions horizontalCentered="1"/>
  <pageMargins left="0.25" right="0.25" top="0.90625" bottom="0.39" header="0.42" footer="0.5"/>
  <pageSetup scale="75" fitToHeight="2" orientation="portrait" r:id="rId1"/>
  <headerFooter alignWithMargins="0">
    <oddHeader>&amp;C&amp;"Arial,Bold"&amp;11SAWS
SB 1341 Automation Monthly Expenditure Claim 
SFY 2021-22</oddHeader>
    <oddFooter>&amp;F</oddFooter>
  </headerFooter>
  <rowBreaks count="1" manualBreakCount="1">
    <brk id="5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4</xdr:col>
                    <xdr:colOff>781050</xdr:colOff>
                    <xdr:row>2</xdr:row>
                    <xdr:rowOff>114300</xdr:rowOff>
                  </from>
                  <to>
                    <xdr:col>4</xdr:col>
                    <xdr:colOff>1476375</xdr:colOff>
                    <xdr:row>4</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84" yWindow="284" count="1">
        <x14:dataValidation type="list" allowBlank="1" showInputMessage="1" showErrorMessage="1" prompt="Enter County Name and Number (e.g., Alpine - 01)" xr:uid="{9B86DCF3-9D7C-412F-9A83-0E6D9FDCF73F}">
          <x14:formula1>
            <xm:f>'County List'!$A$2:$A$59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45"/>
  <sheetViews>
    <sheetView zoomScaleNormal="100" workbookViewId="0"/>
  </sheetViews>
  <sheetFormatPr defaultRowHeight="12.75"/>
  <cols>
    <col min="1" max="1" width="21.28515625" customWidth="1"/>
    <col min="3" max="3" width="16.28515625" bestFit="1" customWidth="1"/>
    <col min="4" max="4" width="12.5703125" customWidth="1"/>
    <col min="5" max="5" width="16.28515625" bestFit="1" customWidth="1"/>
    <col min="6" max="8" width="14.7109375" customWidth="1"/>
    <col min="10" max="10" width="11.42578125" bestFit="1" customWidth="1"/>
  </cols>
  <sheetData>
    <row r="1" spans="1:13">
      <c r="A1" s="21"/>
      <c r="B1" s="21"/>
      <c r="C1" s="21"/>
      <c r="D1" s="21"/>
      <c r="E1" s="21"/>
      <c r="F1" s="21"/>
      <c r="G1" s="21"/>
      <c r="H1" s="21"/>
    </row>
    <row r="2" spans="1:13">
      <c r="A2" s="22" t="s">
        <v>0</v>
      </c>
      <c r="B2" s="176">
        <f>Claim!B2</f>
        <v>0</v>
      </c>
      <c r="C2" s="176"/>
      <c r="D2" s="21"/>
      <c r="E2" s="21" t="s">
        <v>42</v>
      </c>
      <c r="F2" s="22"/>
      <c r="G2" s="175">
        <f>Claim!G2</f>
        <v>0</v>
      </c>
      <c r="H2" s="176"/>
    </row>
    <row r="3" spans="1:13">
      <c r="A3" s="22"/>
      <c r="B3" s="23"/>
      <c r="C3" s="23"/>
      <c r="D3" s="21"/>
      <c r="E3" s="21"/>
      <c r="F3" s="22"/>
      <c r="G3" s="24"/>
      <c r="H3" s="23"/>
    </row>
    <row r="4" spans="1:13">
      <c r="A4" s="22"/>
      <c r="B4" s="23"/>
      <c r="C4" s="23"/>
      <c r="D4" s="26"/>
      <c r="E4" s="44" t="s">
        <v>43</v>
      </c>
      <c r="F4" s="25" t="s">
        <v>44</v>
      </c>
      <c r="G4" s="177">
        <f>Claim!G4</f>
        <v>0</v>
      </c>
      <c r="H4" s="177"/>
    </row>
    <row r="5" spans="1:13">
      <c r="A5" s="22"/>
      <c r="B5" s="23"/>
      <c r="C5" s="23"/>
      <c r="D5" s="26"/>
      <c r="E5" s="44"/>
      <c r="F5" s="25"/>
      <c r="G5" s="89"/>
      <c r="H5" s="89"/>
    </row>
    <row r="6" spans="1:13" ht="13.5" thickBot="1">
      <c r="A6" s="22"/>
      <c r="B6" s="124"/>
      <c r="C6" s="21"/>
      <c r="D6" s="21"/>
      <c r="E6" s="26"/>
      <c r="F6" s="125"/>
      <c r="G6" s="124"/>
      <c r="H6" s="126"/>
    </row>
    <row r="7" spans="1:13">
      <c r="A7" s="179" t="s">
        <v>45</v>
      </c>
      <c r="B7" s="180"/>
      <c r="C7" s="180"/>
      <c r="D7" s="180"/>
      <c r="E7" s="180"/>
      <c r="F7" s="180"/>
      <c r="G7" s="180"/>
      <c r="H7" s="181"/>
    </row>
    <row r="8" spans="1:13" ht="13.5" thickBot="1">
      <c r="A8" s="184" t="s">
        <v>46</v>
      </c>
      <c r="B8" s="185"/>
      <c r="C8" s="185"/>
      <c r="D8" s="185"/>
      <c r="E8" s="185"/>
      <c r="F8" s="185"/>
      <c r="G8" s="185"/>
      <c r="H8" s="186"/>
      <c r="K8" s="127"/>
    </row>
    <row r="9" spans="1:13">
      <c r="A9" s="48"/>
      <c r="B9" s="49"/>
      <c r="C9" s="62"/>
      <c r="D9" s="62" t="s">
        <v>47</v>
      </c>
      <c r="E9" s="62"/>
      <c r="F9" s="62" t="s">
        <v>48</v>
      </c>
      <c r="G9" s="62" t="s">
        <v>48</v>
      </c>
      <c r="H9" s="63" t="s">
        <v>49</v>
      </c>
    </row>
    <row r="10" spans="1:13">
      <c r="A10" s="50"/>
      <c r="B10" s="47" t="s">
        <v>50</v>
      </c>
      <c r="C10" s="60" t="s">
        <v>50</v>
      </c>
      <c r="D10" s="60" t="s">
        <v>51</v>
      </c>
      <c r="E10" s="60" t="s">
        <v>52</v>
      </c>
      <c r="F10" s="60" t="s">
        <v>53</v>
      </c>
      <c r="G10" s="60" t="s">
        <v>54</v>
      </c>
      <c r="H10" s="61" t="s">
        <v>55</v>
      </c>
      <c r="M10" s="128"/>
    </row>
    <row r="11" spans="1:13">
      <c r="A11" s="54" t="s">
        <v>50</v>
      </c>
      <c r="B11" s="55" t="s">
        <v>56</v>
      </c>
      <c r="C11" s="56" t="s">
        <v>57</v>
      </c>
      <c r="D11" s="56" t="s">
        <v>58</v>
      </c>
      <c r="E11" s="56" t="s">
        <v>59</v>
      </c>
      <c r="F11" s="56" t="s">
        <v>59</v>
      </c>
      <c r="G11" s="56" t="s">
        <v>59</v>
      </c>
      <c r="H11" s="57" t="s">
        <v>59</v>
      </c>
      <c r="M11" s="128"/>
    </row>
    <row r="12" spans="1:13">
      <c r="A12" s="72" t="s">
        <v>60</v>
      </c>
      <c r="B12" s="129">
        <v>1</v>
      </c>
      <c r="C12" s="130">
        <f>ROUND(C13*B12,0)</f>
        <v>0</v>
      </c>
      <c r="D12" s="131" t="s">
        <v>61</v>
      </c>
      <c r="E12" s="130">
        <f>ROUNDDOWN(C12*0.5,0)</f>
        <v>0</v>
      </c>
      <c r="F12" s="130">
        <f>C12-E12-G12-H12</f>
        <v>0</v>
      </c>
      <c r="G12" s="130">
        <f>C12-E12</f>
        <v>0</v>
      </c>
      <c r="H12" s="132">
        <f>ROUND($C12*0,0)</f>
        <v>0</v>
      </c>
      <c r="M12" s="128"/>
    </row>
    <row r="13" spans="1:13" ht="13.9" customHeight="1">
      <c r="A13" s="51" t="s">
        <v>62</v>
      </c>
      <c r="B13" s="133">
        <f>SUM(B12:B12)</f>
        <v>1</v>
      </c>
      <c r="C13" s="134">
        <f>Claim!G23</f>
        <v>0</v>
      </c>
      <c r="D13" s="130"/>
      <c r="E13" s="134">
        <f t="shared" ref="E13:H14" si="0">SUM(E12:E12)</f>
        <v>0</v>
      </c>
      <c r="F13" s="134">
        <f t="shared" si="0"/>
        <v>0</v>
      </c>
      <c r="G13" s="134">
        <f t="shared" si="0"/>
        <v>0</v>
      </c>
      <c r="H13" s="52">
        <f t="shared" si="0"/>
        <v>0</v>
      </c>
    </row>
    <row r="14" spans="1:13" ht="13.9" customHeight="1">
      <c r="A14" s="53" t="s">
        <v>63</v>
      </c>
      <c r="B14" s="135"/>
      <c r="C14" s="134">
        <f>SUM(C13:C13)</f>
        <v>0</v>
      </c>
      <c r="D14" s="130"/>
      <c r="E14" s="134">
        <f t="shared" si="0"/>
        <v>0</v>
      </c>
      <c r="F14" s="134">
        <f t="shared" si="0"/>
        <v>0</v>
      </c>
      <c r="G14" s="134">
        <f t="shared" si="0"/>
        <v>0</v>
      </c>
      <c r="H14" s="52">
        <f t="shared" si="0"/>
        <v>0</v>
      </c>
    </row>
    <row r="15" spans="1:13" ht="13.5" customHeight="1" thickBot="1">
      <c r="A15" s="136" t="s">
        <v>64</v>
      </c>
      <c r="B15" s="137"/>
      <c r="C15" s="138"/>
      <c r="D15" s="138"/>
      <c r="E15" s="139"/>
      <c r="F15" s="178">
        <f>SUM(F14:G14)</f>
        <v>0</v>
      </c>
      <c r="G15" s="178"/>
      <c r="H15" s="140"/>
    </row>
    <row r="16" spans="1:13" ht="13.5" customHeight="1" thickBot="1">
      <c r="A16" s="126"/>
      <c r="B16" s="141"/>
      <c r="C16" s="142"/>
      <c r="D16" s="142"/>
      <c r="E16" s="143"/>
      <c r="F16" s="144"/>
      <c r="G16" s="144"/>
      <c r="H16" s="143"/>
    </row>
    <row r="17" spans="1:8" ht="13.5" customHeight="1">
      <c r="A17" s="179" t="s">
        <v>65</v>
      </c>
      <c r="B17" s="180"/>
      <c r="C17" s="180"/>
      <c r="D17" s="180"/>
      <c r="E17" s="180"/>
      <c r="F17" s="180"/>
      <c r="G17" s="180"/>
      <c r="H17" s="181"/>
    </row>
    <row r="18" spans="1:8" ht="13.5" customHeight="1" thickBot="1">
      <c r="A18" s="184" t="s">
        <v>46</v>
      </c>
      <c r="B18" s="185"/>
      <c r="C18" s="185"/>
      <c r="D18" s="185"/>
      <c r="E18" s="185"/>
      <c r="F18" s="185"/>
      <c r="G18" s="185"/>
      <c r="H18" s="186"/>
    </row>
    <row r="19" spans="1:8" ht="13.5" customHeight="1">
      <c r="A19" s="48"/>
      <c r="B19" s="49"/>
      <c r="C19" s="62"/>
      <c r="D19" s="62" t="s">
        <v>47</v>
      </c>
      <c r="E19" s="62"/>
      <c r="F19" s="62" t="s">
        <v>48</v>
      </c>
      <c r="G19" s="62" t="s">
        <v>48</v>
      </c>
      <c r="H19" s="63" t="s">
        <v>49</v>
      </c>
    </row>
    <row r="20" spans="1:8" ht="13.5" customHeight="1">
      <c r="A20" s="50"/>
      <c r="B20" s="47" t="s">
        <v>50</v>
      </c>
      <c r="C20" s="60" t="s">
        <v>50</v>
      </c>
      <c r="D20" s="60" t="s">
        <v>51</v>
      </c>
      <c r="E20" s="60" t="s">
        <v>52</v>
      </c>
      <c r="F20" s="60" t="s">
        <v>53</v>
      </c>
      <c r="G20" s="60" t="s">
        <v>54</v>
      </c>
      <c r="H20" s="61" t="s">
        <v>55</v>
      </c>
    </row>
    <row r="21" spans="1:8" ht="13.5" customHeight="1">
      <c r="A21" s="54" t="s">
        <v>50</v>
      </c>
      <c r="B21" s="55" t="s">
        <v>56</v>
      </c>
      <c r="C21" s="56" t="s">
        <v>57</v>
      </c>
      <c r="D21" s="56" t="s">
        <v>58</v>
      </c>
      <c r="E21" s="56" t="s">
        <v>59</v>
      </c>
      <c r="F21" s="56" t="s">
        <v>59</v>
      </c>
      <c r="G21" s="56" t="s">
        <v>59</v>
      </c>
      <c r="H21" s="57" t="s">
        <v>59</v>
      </c>
    </row>
    <row r="22" spans="1:8" ht="13.5" customHeight="1">
      <c r="A22" s="72" t="s">
        <v>60</v>
      </c>
      <c r="B22" s="129">
        <v>1</v>
      </c>
      <c r="C22" s="130">
        <f>ROUND(C23*B22,0)</f>
        <v>0</v>
      </c>
      <c r="D22" s="131" t="s">
        <v>61</v>
      </c>
      <c r="E22" s="130">
        <f>ROUNDDOWN(C22*0.5,0)</f>
        <v>0</v>
      </c>
      <c r="F22" s="130">
        <f>C22-E22-G22-H22</f>
        <v>0</v>
      </c>
      <c r="G22" s="130">
        <f>C22-E22</f>
        <v>0</v>
      </c>
      <c r="H22" s="132">
        <f>ROUND($C22*0,0)</f>
        <v>0</v>
      </c>
    </row>
    <row r="23" spans="1:8" ht="13.5" customHeight="1">
      <c r="A23" s="51" t="s">
        <v>62</v>
      </c>
      <c r="B23" s="133">
        <f>SUM(B22:B22)</f>
        <v>1</v>
      </c>
      <c r="C23" s="134">
        <f>Claim!G40</f>
        <v>0</v>
      </c>
      <c r="D23" s="130"/>
      <c r="E23" s="134">
        <f t="shared" ref="E23:H24" si="1">SUM(E22:E22)</f>
        <v>0</v>
      </c>
      <c r="F23" s="134">
        <f t="shared" si="1"/>
        <v>0</v>
      </c>
      <c r="G23" s="134">
        <f t="shared" si="1"/>
        <v>0</v>
      </c>
      <c r="H23" s="52">
        <f t="shared" si="1"/>
        <v>0</v>
      </c>
    </row>
    <row r="24" spans="1:8" ht="13.5" customHeight="1">
      <c r="A24" s="53" t="s">
        <v>63</v>
      </c>
      <c r="B24" s="135"/>
      <c r="C24" s="134">
        <f>SUM(C23:C23)</f>
        <v>0</v>
      </c>
      <c r="D24" s="130"/>
      <c r="E24" s="134">
        <f t="shared" si="1"/>
        <v>0</v>
      </c>
      <c r="F24" s="134">
        <f t="shared" si="1"/>
        <v>0</v>
      </c>
      <c r="G24" s="134">
        <f t="shared" si="1"/>
        <v>0</v>
      </c>
      <c r="H24" s="52">
        <f t="shared" si="1"/>
        <v>0</v>
      </c>
    </row>
    <row r="25" spans="1:8" ht="13.5" customHeight="1" thickBot="1">
      <c r="A25" s="136" t="s">
        <v>64</v>
      </c>
      <c r="B25" s="137"/>
      <c r="C25" s="138"/>
      <c r="D25" s="138"/>
      <c r="E25" s="139"/>
      <c r="F25" s="178">
        <f>SUM(F24:G24)</f>
        <v>0</v>
      </c>
      <c r="G25" s="178"/>
      <c r="H25" s="140"/>
    </row>
    <row r="26" spans="1:8" ht="13.5" thickBot="1">
      <c r="A26" s="145"/>
      <c r="B26" s="145"/>
      <c r="C26" s="145"/>
      <c r="D26" s="145"/>
      <c r="E26" s="145"/>
      <c r="F26" s="145"/>
      <c r="G26" s="145"/>
      <c r="H26" s="145"/>
    </row>
    <row r="27" spans="1:8">
      <c r="A27" s="179" t="s">
        <v>66</v>
      </c>
      <c r="B27" s="182"/>
      <c r="C27" s="182"/>
      <c r="D27" s="182"/>
      <c r="E27" s="182"/>
      <c r="F27" s="182"/>
      <c r="G27" s="182"/>
      <c r="H27" s="183"/>
    </row>
    <row r="28" spans="1:8" ht="13.5" thickBot="1">
      <c r="A28" s="184" t="s">
        <v>46</v>
      </c>
      <c r="B28" s="185"/>
      <c r="C28" s="185"/>
      <c r="D28" s="185"/>
      <c r="E28" s="185"/>
      <c r="F28" s="185"/>
      <c r="G28" s="185"/>
      <c r="H28" s="186"/>
    </row>
    <row r="29" spans="1:8">
      <c r="A29" s="48"/>
      <c r="B29" s="49"/>
      <c r="C29" s="62"/>
      <c r="D29" s="62" t="s">
        <v>47</v>
      </c>
      <c r="E29" s="62"/>
      <c r="F29" s="62" t="s">
        <v>48</v>
      </c>
      <c r="G29" s="62" t="s">
        <v>48</v>
      </c>
      <c r="H29" s="63" t="s">
        <v>49</v>
      </c>
    </row>
    <row r="30" spans="1:8">
      <c r="A30" s="50"/>
      <c r="B30" s="47" t="s">
        <v>50</v>
      </c>
      <c r="C30" s="60" t="s">
        <v>50</v>
      </c>
      <c r="D30" s="60" t="s">
        <v>51</v>
      </c>
      <c r="E30" s="60" t="s">
        <v>52</v>
      </c>
      <c r="F30" s="60" t="s">
        <v>53</v>
      </c>
      <c r="G30" s="60" t="s">
        <v>54</v>
      </c>
      <c r="H30" s="61" t="s">
        <v>55</v>
      </c>
    </row>
    <row r="31" spans="1:8">
      <c r="A31" s="54" t="s">
        <v>50</v>
      </c>
      <c r="B31" s="55" t="s">
        <v>56</v>
      </c>
      <c r="C31" s="56" t="s">
        <v>57</v>
      </c>
      <c r="D31" s="56" t="s">
        <v>58</v>
      </c>
      <c r="E31" s="56" t="s">
        <v>59</v>
      </c>
      <c r="F31" s="56" t="s">
        <v>59</v>
      </c>
      <c r="G31" s="56" t="s">
        <v>59</v>
      </c>
      <c r="H31" s="57" t="s">
        <v>59</v>
      </c>
    </row>
    <row r="32" spans="1:8">
      <c r="A32" s="72" t="s">
        <v>60</v>
      </c>
      <c r="B32" s="129">
        <v>1</v>
      </c>
      <c r="C32" s="130">
        <f>ROUND(C33*B32,0)</f>
        <v>0</v>
      </c>
      <c r="D32" s="131" t="s">
        <v>61</v>
      </c>
      <c r="E32" s="130">
        <f>ROUNDDOWN($C32*0.5,0)</f>
        <v>0</v>
      </c>
      <c r="F32" s="130">
        <f>ROUND($C32*0,0)</f>
        <v>0</v>
      </c>
      <c r="G32" s="130">
        <f>C32-E32</f>
        <v>0</v>
      </c>
      <c r="H32" s="132">
        <v>0</v>
      </c>
    </row>
    <row r="33" spans="1:10">
      <c r="A33" s="51" t="s">
        <v>62</v>
      </c>
      <c r="B33" s="133">
        <f>SUM(B32:B32)</f>
        <v>1</v>
      </c>
      <c r="C33" s="134">
        <f>Claim!G56</f>
        <v>0</v>
      </c>
      <c r="D33" s="130"/>
      <c r="E33" s="134">
        <f t="shared" ref="E33:H34" si="2">SUM(E32:E32)</f>
        <v>0</v>
      </c>
      <c r="F33" s="134">
        <f t="shared" si="2"/>
        <v>0</v>
      </c>
      <c r="G33" s="134">
        <f t="shared" si="2"/>
        <v>0</v>
      </c>
      <c r="H33" s="52">
        <f t="shared" si="2"/>
        <v>0</v>
      </c>
    </row>
    <row r="34" spans="1:10" ht="15">
      <c r="A34" s="53" t="s">
        <v>63</v>
      </c>
      <c r="B34" s="135"/>
      <c r="C34" s="134">
        <f>SUM(C33:C33)</f>
        <v>0</v>
      </c>
      <c r="D34" s="130"/>
      <c r="E34" s="134">
        <f t="shared" si="2"/>
        <v>0</v>
      </c>
      <c r="F34" s="134">
        <f t="shared" si="2"/>
        <v>0</v>
      </c>
      <c r="G34" s="134">
        <f t="shared" si="2"/>
        <v>0</v>
      </c>
      <c r="H34" s="52">
        <f t="shared" si="2"/>
        <v>0</v>
      </c>
    </row>
    <row r="35" spans="1:10" ht="15.75" thickBot="1">
      <c r="A35" s="136" t="s">
        <v>64</v>
      </c>
      <c r="B35" s="137"/>
      <c r="C35" s="138"/>
      <c r="D35" s="138"/>
      <c r="E35" s="139"/>
      <c r="F35" s="178">
        <f>SUM(F34:G34)</f>
        <v>0</v>
      </c>
      <c r="G35" s="178"/>
      <c r="H35" s="140"/>
    </row>
    <row r="36" spans="1:10" ht="13.5" thickBot="1">
      <c r="A36" s="146"/>
      <c r="B36" s="146"/>
      <c r="C36" s="146"/>
      <c r="D36" s="146"/>
      <c r="E36" s="146"/>
      <c r="F36" s="146"/>
      <c r="G36" s="146"/>
      <c r="H36" s="146"/>
    </row>
    <row r="37" spans="1:10">
      <c r="A37" s="179" t="s">
        <v>67</v>
      </c>
      <c r="B37" s="180"/>
      <c r="C37" s="180"/>
      <c r="D37" s="180"/>
      <c r="E37" s="180"/>
      <c r="F37" s="180"/>
      <c r="G37" s="180"/>
      <c r="H37" s="181"/>
    </row>
    <row r="38" spans="1:10" ht="13.5" thickBot="1">
      <c r="A38" s="184" t="s">
        <v>46</v>
      </c>
      <c r="B38" s="185"/>
      <c r="C38" s="185"/>
      <c r="D38" s="185"/>
      <c r="E38" s="185"/>
      <c r="F38" s="185"/>
      <c r="G38" s="185"/>
      <c r="H38" s="186"/>
    </row>
    <row r="39" spans="1:10">
      <c r="A39" s="48"/>
      <c r="B39" s="49"/>
      <c r="C39" s="62" t="s">
        <v>49</v>
      </c>
      <c r="D39" s="62" t="s">
        <v>47</v>
      </c>
      <c r="E39" s="62"/>
      <c r="F39" s="62" t="s">
        <v>48</v>
      </c>
      <c r="G39" s="62" t="s">
        <v>48</v>
      </c>
      <c r="H39" s="63" t="s">
        <v>49</v>
      </c>
    </row>
    <row r="40" spans="1:10">
      <c r="A40" s="50"/>
      <c r="B40" s="47" t="s">
        <v>50</v>
      </c>
      <c r="C40" s="60" t="s">
        <v>50</v>
      </c>
      <c r="D40" s="60" t="s">
        <v>51</v>
      </c>
      <c r="E40" s="60" t="s">
        <v>52</v>
      </c>
      <c r="F40" s="60" t="s">
        <v>53</v>
      </c>
      <c r="G40" s="60" t="s">
        <v>54</v>
      </c>
      <c r="H40" s="61" t="s">
        <v>55</v>
      </c>
    </row>
    <row r="41" spans="1:10">
      <c r="A41" s="54" t="s">
        <v>50</v>
      </c>
      <c r="B41" s="55" t="s">
        <v>56</v>
      </c>
      <c r="C41" s="56" t="s">
        <v>57</v>
      </c>
      <c r="D41" s="56" t="s">
        <v>58</v>
      </c>
      <c r="E41" s="56" t="s">
        <v>59</v>
      </c>
      <c r="F41" s="56" t="s">
        <v>59</v>
      </c>
      <c r="G41" s="56" t="s">
        <v>59</v>
      </c>
      <c r="H41" s="57" t="s">
        <v>59</v>
      </c>
    </row>
    <row r="42" spans="1:10">
      <c r="A42" s="73" t="s">
        <v>60</v>
      </c>
      <c r="B42" s="147">
        <v>1</v>
      </c>
      <c r="C42" s="148">
        <f>C12+C22+C32</f>
        <v>0</v>
      </c>
      <c r="D42" s="59"/>
      <c r="E42" s="148">
        <f>E12+E22+E32</f>
        <v>0</v>
      </c>
      <c r="F42" s="148">
        <f>F12+F22+F32</f>
        <v>0</v>
      </c>
      <c r="G42" s="148">
        <f>G12+G22+G32</f>
        <v>0</v>
      </c>
      <c r="H42" s="149">
        <f>H12+H22+H32</f>
        <v>0</v>
      </c>
    </row>
    <row r="43" spans="1:10">
      <c r="A43" s="58" t="s">
        <v>68</v>
      </c>
      <c r="B43" s="133">
        <f>SUM(B42:B42)</f>
        <v>1</v>
      </c>
      <c r="C43" s="134">
        <f>SUM(C42:C42)</f>
        <v>0</v>
      </c>
      <c r="D43" s="134"/>
      <c r="E43" s="134">
        <f t="shared" ref="E43:H44" si="3">SUM(E42:E42)</f>
        <v>0</v>
      </c>
      <c r="F43" s="134">
        <f t="shared" si="3"/>
        <v>0</v>
      </c>
      <c r="G43" s="134">
        <f t="shared" si="3"/>
        <v>0</v>
      </c>
      <c r="H43" s="52">
        <f t="shared" si="3"/>
        <v>0</v>
      </c>
    </row>
    <row r="44" spans="1:10" ht="13.5" customHeight="1">
      <c r="A44" s="53" t="s">
        <v>63</v>
      </c>
      <c r="B44" s="150"/>
      <c r="C44" s="151">
        <f>SUM(C43:C43)</f>
        <v>0</v>
      </c>
      <c r="D44" s="152"/>
      <c r="E44" s="151">
        <f t="shared" si="3"/>
        <v>0</v>
      </c>
      <c r="F44" s="151">
        <f t="shared" si="3"/>
        <v>0</v>
      </c>
      <c r="G44" s="151">
        <f t="shared" si="3"/>
        <v>0</v>
      </c>
      <c r="H44" s="68">
        <f t="shared" si="3"/>
        <v>0</v>
      </c>
      <c r="J44" s="67"/>
    </row>
    <row r="45" spans="1:10" ht="13.5" customHeight="1" thickBot="1">
      <c r="A45" s="136" t="s">
        <v>64</v>
      </c>
      <c r="B45" s="137"/>
      <c r="C45" s="138"/>
      <c r="D45" s="138"/>
      <c r="E45" s="139"/>
      <c r="F45" s="178">
        <f>SUM(F44:G44)</f>
        <v>0</v>
      </c>
      <c r="G45" s="178"/>
      <c r="H45" s="140"/>
    </row>
  </sheetData>
  <sheetProtection algorithmName="SHA-512" hashValue="qIJs8VosQGmmaDaTD1LZ8nXO+lVf40xhs9EhpoQobYXd2+1j3nxPVAyzvi6JVaI+3ryftq2ui8ew0jVT76eqXA==" saltValue="08MqVajyvHdNFn8FOMA7Vg==" spinCount="100000" sheet="1" objects="1" scenarios="1"/>
  <mergeCells count="15">
    <mergeCell ref="G2:H2"/>
    <mergeCell ref="B2:C2"/>
    <mergeCell ref="G4:H4"/>
    <mergeCell ref="F45:G45"/>
    <mergeCell ref="F15:G15"/>
    <mergeCell ref="A37:H37"/>
    <mergeCell ref="A7:H7"/>
    <mergeCell ref="A27:H27"/>
    <mergeCell ref="F35:G35"/>
    <mergeCell ref="A17:H17"/>
    <mergeCell ref="F25:G25"/>
    <mergeCell ref="A8:H8"/>
    <mergeCell ref="A18:H18"/>
    <mergeCell ref="A28:H28"/>
    <mergeCell ref="A38:H38"/>
  </mergeCells>
  <phoneticPr fontId="6" type="noConversion"/>
  <printOptions horizontalCentered="1"/>
  <pageMargins left="0.37" right="0.41" top="1" bottom="1" header="0.5" footer="0.5"/>
  <pageSetup scale="82" orientation="portrait" r:id="rId1"/>
  <headerFooter alignWithMargins="0">
    <oddHeader>&amp;C&amp;"Arial,Bold"SAWS - CalSAWS
SB 1341 Automation Cost Allocation Plan
SFY 2021-22</oddHeader>
    <oddFooter>&amp;A&amp;RPage &amp;P</oddFooter>
  </headerFooter>
  <ignoredErrors>
    <ignoredError sqref="H4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790575</xdr:colOff>
                    <xdr:row>2</xdr:row>
                    <xdr:rowOff>95250</xdr:rowOff>
                  </from>
                  <to>
                    <xdr:col>5</xdr:col>
                    <xdr:colOff>171450</xdr:colOff>
                    <xdr:row>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20B24-067F-4A56-AE3C-55C9FB023A2F}">
  <dimension ref="A1:AN3"/>
  <sheetViews>
    <sheetView workbookViewId="0">
      <selection sqref="A1:XFD1048576"/>
    </sheetView>
  </sheetViews>
  <sheetFormatPr defaultRowHeight="12.75"/>
  <cols>
    <col min="1" max="1" width="17.7109375" bestFit="1" customWidth="1"/>
    <col min="4" max="4" width="13.140625" customWidth="1"/>
    <col min="5" max="5" width="12.140625" customWidth="1"/>
    <col min="6" max="6" width="12.85546875" customWidth="1"/>
    <col min="7" max="8" width="11.5703125" customWidth="1"/>
    <col min="9" max="9" width="10" customWidth="1"/>
    <col min="10" max="10" width="9.85546875" bestFit="1" customWidth="1"/>
    <col min="11" max="11" width="9.140625" bestFit="1" customWidth="1"/>
    <col min="12" max="12" width="9.28515625" customWidth="1"/>
    <col min="13" max="13" width="12.140625" customWidth="1"/>
    <col min="14" max="14" width="13.5703125" customWidth="1"/>
    <col min="15" max="15" width="12.7109375" bestFit="1" customWidth="1"/>
    <col min="16" max="16" width="10.28515625" bestFit="1" customWidth="1"/>
    <col min="17" max="17" width="10.85546875" customWidth="1"/>
    <col min="18" max="18" width="9.140625" bestFit="1" customWidth="1"/>
    <col min="19" max="19" width="10.42578125" customWidth="1"/>
    <col min="20" max="20" width="9.140625" customWidth="1"/>
    <col min="21" max="21" width="10" customWidth="1"/>
    <col min="22" max="22" width="12.140625" customWidth="1"/>
    <col min="23" max="23" width="13.5703125" customWidth="1"/>
    <col min="24" max="24" width="12.7109375" bestFit="1" customWidth="1"/>
    <col min="25" max="25" width="10.28515625" bestFit="1" customWidth="1"/>
    <col min="26" max="27" width="10.42578125" customWidth="1"/>
    <col min="28" max="28" width="9.140625" customWidth="1"/>
    <col min="29" max="29" width="9.42578125" customWidth="1"/>
    <col min="30" max="30" width="9.140625" customWidth="1"/>
    <col min="31" max="31" width="11.28515625" bestFit="1" customWidth="1"/>
    <col min="32" max="32" width="9.140625" customWidth="1"/>
    <col min="33" max="33" width="12.140625" customWidth="1"/>
    <col min="34" max="34" width="11.140625" customWidth="1"/>
    <col min="35" max="35" width="10.7109375" customWidth="1"/>
    <col min="36" max="36" width="9.85546875" customWidth="1"/>
    <col min="37" max="37" width="10.7109375" customWidth="1"/>
    <col min="38" max="38" width="9.5703125" customWidth="1"/>
    <col min="40" max="40" width="9.5703125" customWidth="1"/>
  </cols>
  <sheetData>
    <row r="1" spans="1:40" ht="17.25" customHeight="1">
      <c r="A1" s="93"/>
      <c r="B1" s="94"/>
      <c r="C1" s="97"/>
      <c r="D1" s="193" t="str">
        <f>Claim!A9</f>
        <v>Phase I - Maintenance and Operations</v>
      </c>
      <c r="E1" s="193"/>
      <c r="F1" s="193"/>
      <c r="G1" s="193"/>
      <c r="H1" s="193"/>
      <c r="I1" s="193"/>
      <c r="J1" s="193"/>
      <c r="K1" s="193"/>
      <c r="L1" s="191"/>
      <c r="M1" s="193" t="str">
        <f>Claim!A26</f>
        <v>Phase II - Maintenance and Operations</v>
      </c>
      <c r="N1" s="193"/>
      <c r="O1" s="193"/>
      <c r="P1" s="193"/>
      <c r="Q1" s="193"/>
      <c r="R1" s="193"/>
      <c r="S1" s="193"/>
      <c r="T1" s="193"/>
      <c r="U1" s="191"/>
      <c r="V1" s="193" t="str">
        <f>Claim!A43</f>
        <v>Phase II - Development and Implementation</v>
      </c>
      <c r="W1" s="193"/>
      <c r="X1" s="193"/>
      <c r="Y1" s="193"/>
      <c r="Z1" s="193"/>
      <c r="AA1" s="193"/>
      <c r="AB1" s="193"/>
      <c r="AC1" s="191"/>
      <c r="AD1" s="187" t="s">
        <v>63</v>
      </c>
      <c r="AE1" s="188"/>
      <c r="AF1" s="189"/>
      <c r="AG1" s="190" t="s">
        <v>69</v>
      </c>
      <c r="AH1" s="191"/>
      <c r="AI1" s="190" t="s">
        <v>70</v>
      </c>
      <c r="AJ1" s="191"/>
      <c r="AK1" s="190" t="s">
        <v>71</v>
      </c>
      <c r="AL1" s="191"/>
      <c r="AM1" s="192" t="s">
        <v>72</v>
      </c>
      <c r="AN1" s="191"/>
    </row>
    <row r="2" spans="1:40" ht="63.75">
      <c r="A2" s="95" t="s">
        <v>73</v>
      </c>
      <c r="B2" s="101" t="s">
        <v>74</v>
      </c>
      <c r="C2" s="96" t="s">
        <v>75</v>
      </c>
      <c r="D2" s="153" t="str">
        <f>Claim!A13</f>
        <v>County Consortium Staff</v>
      </c>
      <c r="E2" s="101" t="str">
        <f>Claim!A14</f>
        <v>Contracted Consortium Staff</v>
      </c>
      <c r="F2" s="101" t="str">
        <f>Claim!A16</f>
        <v>Application Maintenance</v>
      </c>
      <c r="G2" s="101" t="str">
        <f>Claim!A17</f>
        <v>Quality Assurance</v>
      </c>
      <c r="H2" s="101" t="str">
        <f>Claim!A18</f>
        <v>Production and Operations - County Print Cost</v>
      </c>
      <c r="I2" s="101" t="str">
        <f>Claim!A19</f>
        <v>Facilities</v>
      </c>
      <c r="J2" s="101" t="str">
        <f>Claim!A20</f>
        <v>Hardware</v>
      </c>
      <c r="K2" s="154" t="str">
        <f>Claim!A21</f>
        <v>Software</v>
      </c>
      <c r="L2" s="96" t="str">
        <f>Claim!A22</f>
        <v>Travel</v>
      </c>
      <c r="M2" s="153" t="str">
        <f>Claim!A30</f>
        <v>County Consortium Staff</v>
      </c>
      <c r="N2" s="101" t="str">
        <f>Claim!A31</f>
        <v>Contracted Consortium Staff</v>
      </c>
      <c r="O2" s="101" t="str">
        <f>Claim!A33</f>
        <v>Application Maintenance</v>
      </c>
      <c r="P2" s="101" t="str">
        <f>Claim!A17</f>
        <v>Quality Assurance</v>
      </c>
      <c r="Q2" s="101" t="str">
        <f>Claim!A35</f>
        <v xml:space="preserve">Production and Operations </v>
      </c>
      <c r="R2" s="101" t="str">
        <f>Claim!A36</f>
        <v>Facilities</v>
      </c>
      <c r="S2" s="101" t="str">
        <f>Claim!A37</f>
        <v>Hardware</v>
      </c>
      <c r="T2" s="101" t="str">
        <f>Claim!A38</f>
        <v>Software</v>
      </c>
      <c r="U2" s="96" t="str">
        <f>Claim!A39</f>
        <v>Travel</v>
      </c>
      <c r="V2" s="153" t="str">
        <f>Claim!A47</f>
        <v>County Consortium Staff</v>
      </c>
      <c r="W2" s="101" t="str">
        <f>Claim!A48</f>
        <v>Contracted Consortium Staff</v>
      </c>
      <c r="X2" s="101" t="str">
        <f>Claim!A50</f>
        <v>Application Maintenance</v>
      </c>
      <c r="Y2" s="101" t="str">
        <f>Claim!A51</f>
        <v>Quality Assurance</v>
      </c>
      <c r="Z2" s="101" t="str">
        <f>Claim!A52</f>
        <v>Facilities</v>
      </c>
      <c r="AA2" s="101" t="str">
        <f>Claim!A53</f>
        <v>Hardware</v>
      </c>
      <c r="AB2" s="101" t="str">
        <f>Claim!A54</f>
        <v>Software</v>
      </c>
      <c r="AC2" s="154" t="str">
        <f>Claim!A55</f>
        <v>Travel</v>
      </c>
      <c r="AD2" s="155" t="s">
        <v>63</v>
      </c>
      <c r="AE2" s="156" t="s">
        <v>35</v>
      </c>
      <c r="AF2" s="96" t="s">
        <v>36</v>
      </c>
      <c r="AG2" s="101" t="s">
        <v>76</v>
      </c>
      <c r="AH2" s="96" t="s">
        <v>77</v>
      </c>
      <c r="AI2" s="101" t="s">
        <v>76</v>
      </c>
      <c r="AJ2" s="96" t="s">
        <v>77</v>
      </c>
      <c r="AK2" s="101" t="s">
        <v>78</v>
      </c>
      <c r="AL2" s="96" t="s">
        <v>77</v>
      </c>
      <c r="AM2" s="101" t="s">
        <v>76</v>
      </c>
      <c r="AN2" s="96" t="s">
        <v>77</v>
      </c>
    </row>
    <row r="3" spans="1:40">
      <c r="A3" s="157">
        <f>Claim!B2</f>
        <v>0</v>
      </c>
      <c r="B3" s="158">
        <f>Claim!G2</f>
        <v>0</v>
      </c>
      <c r="C3" s="97">
        <f>Claim!G4</f>
        <v>0</v>
      </c>
      <c r="D3" s="98">
        <f>Claim!F13</f>
        <v>0</v>
      </c>
      <c r="E3" s="159">
        <f>Claim!F14</f>
        <v>0</v>
      </c>
      <c r="F3" s="159">
        <f>Claim!F16</f>
        <v>0</v>
      </c>
      <c r="G3" s="159">
        <f>Claim!F17</f>
        <v>0</v>
      </c>
      <c r="H3" s="159">
        <f>Claim!G18</f>
        <v>0</v>
      </c>
      <c r="I3" s="98">
        <f>Claim!G19</f>
        <v>0</v>
      </c>
      <c r="J3" s="98">
        <f>Claim!G20</f>
        <v>0</v>
      </c>
      <c r="K3" s="98">
        <f>Claim!G21</f>
        <v>0</v>
      </c>
      <c r="L3" s="97">
        <f>Claim!G22</f>
        <v>0</v>
      </c>
      <c r="M3" s="98">
        <f>Claim!F30</f>
        <v>0</v>
      </c>
      <c r="N3" s="159">
        <f>Claim!F31</f>
        <v>0</v>
      </c>
      <c r="O3" s="159">
        <f>Claim!F33</f>
        <v>0</v>
      </c>
      <c r="P3" s="159">
        <f>Claim!F34</f>
        <v>0</v>
      </c>
      <c r="Q3" s="159">
        <f>Claim!G35</f>
        <v>0</v>
      </c>
      <c r="R3" s="98">
        <f>Claim!G36</f>
        <v>0</v>
      </c>
      <c r="S3" s="98">
        <f>Claim!G37</f>
        <v>0</v>
      </c>
      <c r="T3" s="98">
        <f>Claim!G38</f>
        <v>0</v>
      </c>
      <c r="U3" s="97">
        <f>Claim!G39</f>
        <v>0</v>
      </c>
      <c r="V3" s="98">
        <f>Claim!F47</f>
        <v>0</v>
      </c>
      <c r="W3" s="159">
        <f>Claim!F48</f>
        <v>0</v>
      </c>
      <c r="X3" s="159">
        <f>Claim!F50</f>
        <v>0</v>
      </c>
      <c r="Y3" s="159">
        <f>Claim!F51</f>
        <v>0</v>
      </c>
      <c r="Z3" s="98">
        <f>Claim!G52</f>
        <v>0</v>
      </c>
      <c r="AA3" s="98">
        <f>Claim!G53</f>
        <v>0</v>
      </c>
      <c r="AB3" s="98">
        <f>Claim!G54</f>
        <v>0</v>
      </c>
      <c r="AC3" s="97">
        <f>Claim!G55</f>
        <v>0</v>
      </c>
      <c r="AD3" s="98">
        <f>Claim!G60</f>
        <v>0</v>
      </c>
      <c r="AE3" s="159">
        <f>Claim!G61</f>
        <v>0</v>
      </c>
      <c r="AF3" s="99">
        <f>Claim!G62</f>
        <v>0</v>
      </c>
      <c r="AG3" s="159">
        <f>'SFY 21-22 CAP'!E13</f>
        <v>0</v>
      </c>
      <c r="AH3" s="99">
        <f>'SFY 21-22 CAP'!G13</f>
        <v>0</v>
      </c>
      <c r="AI3" s="159">
        <f>'SFY 21-22 CAP'!E23</f>
        <v>0</v>
      </c>
      <c r="AJ3" s="99">
        <f>'SFY 21-22 CAP'!G23</f>
        <v>0</v>
      </c>
      <c r="AK3" s="159">
        <f>'SFY 21-22 CAP'!E33</f>
        <v>0</v>
      </c>
      <c r="AL3" s="160">
        <f>'SFY 21-22 CAP'!G33</f>
        <v>0</v>
      </c>
      <c r="AM3" s="161">
        <f>'SFY 21-22 CAP'!E43</f>
        <v>0</v>
      </c>
      <c r="AN3" s="97">
        <f>'SFY 21-22 CAP'!G43</f>
        <v>0</v>
      </c>
    </row>
  </sheetData>
  <sheetProtection algorithmName="SHA-512" hashValue="hkzWNk1PrABLcJWaum3c+MjPdk+4o1YJp8yLNkX0P+qNqxEVD4jaK48zE41ex912FVmNLMrr6Ty7kduSaTQxLw==" saltValue="4axyRwwraY0bUmh3Xu/aMw==" spinCount="100000" sheet="1" objects="1" scenarios="1"/>
  <mergeCells count="8">
    <mergeCell ref="AD1:AF1"/>
    <mergeCell ref="AG1:AH1"/>
    <mergeCell ref="AM1:AN1"/>
    <mergeCell ref="D1:L1"/>
    <mergeCell ref="M1:U1"/>
    <mergeCell ref="V1:AC1"/>
    <mergeCell ref="AI1:AJ1"/>
    <mergeCell ref="AK1:A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FD6AD-1571-4596-B530-CE3AC2DE45FC}">
  <dimension ref="A1:A59"/>
  <sheetViews>
    <sheetView workbookViewId="0">
      <selection sqref="A1:XFD1048576"/>
    </sheetView>
  </sheetViews>
  <sheetFormatPr defaultColWidth="9.140625" defaultRowHeight="12.75"/>
  <cols>
    <col min="1" max="1" width="23.140625" style="91" customWidth="1"/>
    <col min="2" max="16384" width="9.140625" style="91"/>
  </cols>
  <sheetData>
    <row r="1" spans="1:1">
      <c r="A1" s="90" t="s">
        <v>79</v>
      </c>
    </row>
    <row r="2" spans="1:1">
      <c r="A2" s="91" t="s">
        <v>80</v>
      </c>
    </row>
    <row r="3" spans="1:1">
      <c r="A3" s="91" t="s">
        <v>81</v>
      </c>
    </row>
    <row r="4" spans="1:1">
      <c r="A4" s="91" t="s">
        <v>82</v>
      </c>
    </row>
    <row r="5" spans="1:1">
      <c r="A5" s="91" t="s">
        <v>83</v>
      </c>
    </row>
    <row r="6" spans="1:1">
      <c r="A6" s="91" t="s">
        <v>84</v>
      </c>
    </row>
    <row r="7" spans="1:1">
      <c r="A7" s="91" t="s">
        <v>85</v>
      </c>
    </row>
    <row r="8" spans="1:1">
      <c r="A8" s="91" t="s">
        <v>86</v>
      </c>
    </row>
    <row r="9" spans="1:1">
      <c r="A9" s="91" t="s">
        <v>87</v>
      </c>
    </row>
    <row r="10" spans="1:1">
      <c r="A10" s="91" t="s">
        <v>88</v>
      </c>
    </row>
    <row r="11" spans="1:1">
      <c r="A11" s="91" t="s">
        <v>89</v>
      </c>
    </row>
    <row r="12" spans="1:1">
      <c r="A12" s="91" t="s">
        <v>90</v>
      </c>
    </row>
    <row r="13" spans="1:1">
      <c r="A13" s="91" t="s">
        <v>91</v>
      </c>
    </row>
    <row r="14" spans="1:1">
      <c r="A14" s="91" t="s">
        <v>92</v>
      </c>
    </row>
    <row r="15" spans="1:1">
      <c r="A15" s="91" t="s">
        <v>93</v>
      </c>
    </row>
    <row r="16" spans="1:1">
      <c r="A16" s="91" t="s">
        <v>94</v>
      </c>
    </row>
    <row r="17" spans="1:1">
      <c r="A17" s="91" t="s">
        <v>95</v>
      </c>
    </row>
    <row r="18" spans="1:1">
      <c r="A18" s="91" t="s">
        <v>96</v>
      </c>
    </row>
    <row r="19" spans="1:1">
      <c r="A19" s="91" t="s">
        <v>97</v>
      </c>
    </row>
    <row r="20" spans="1:1">
      <c r="A20" s="91" t="s">
        <v>98</v>
      </c>
    </row>
    <row r="21" spans="1:1">
      <c r="A21" s="91" t="s">
        <v>99</v>
      </c>
    </row>
    <row r="22" spans="1:1">
      <c r="A22" s="91" t="s">
        <v>100</v>
      </c>
    </row>
    <row r="23" spans="1:1">
      <c r="A23" s="91" t="s">
        <v>101</v>
      </c>
    </row>
    <row r="24" spans="1:1">
      <c r="A24" s="91" t="s">
        <v>102</v>
      </c>
    </row>
    <row r="25" spans="1:1">
      <c r="A25" s="91" t="s">
        <v>103</v>
      </c>
    </row>
    <row r="26" spans="1:1">
      <c r="A26" s="91" t="s">
        <v>104</v>
      </c>
    </row>
    <row r="27" spans="1:1">
      <c r="A27" s="91" t="s">
        <v>105</v>
      </c>
    </row>
    <row r="28" spans="1:1">
      <c r="A28" s="91" t="s">
        <v>106</v>
      </c>
    </row>
    <row r="29" spans="1:1">
      <c r="A29" s="91" t="s">
        <v>107</v>
      </c>
    </row>
    <row r="30" spans="1:1">
      <c r="A30" s="91" t="s">
        <v>108</v>
      </c>
    </row>
    <row r="31" spans="1:1">
      <c r="A31" s="91" t="s">
        <v>109</v>
      </c>
    </row>
    <row r="32" spans="1:1">
      <c r="A32" s="91" t="s">
        <v>110</v>
      </c>
    </row>
    <row r="33" spans="1:1">
      <c r="A33" s="91" t="s">
        <v>111</v>
      </c>
    </row>
    <row r="34" spans="1:1">
      <c r="A34" s="91" t="s">
        <v>112</v>
      </c>
    </row>
    <row r="35" spans="1:1">
      <c r="A35" s="91" t="s">
        <v>113</v>
      </c>
    </row>
    <row r="36" spans="1:1">
      <c r="A36" s="91" t="s">
        <v>114</v>
      </c>
    </row>
    <row r="37" spans="1:1">
      <c r="A37" s="91" t="s">
        <v>115</v>
      </c>
    </row>
    <row r="38" spans="1:1">
      <c r="A38" s="91" t="s">
        <v>1</v>
      </c>
    </row>
    <row r="39" spans="1:1">
      <c r="A39" s="91" t="s">
        <v>116</v>
      </c>
    </row>
    <row r="40" spans="1:1">
      <c r="A40" s="91" t="s">
        <v>117</v>
      </c>
    </row>
    <row r="41" spans="1:1">
      <c r="A41" s="91" t="s">
        <v>118</v>
      </c>
    </row>
    <row r="42" spans="1:1">
      <c r="A42" s="91" t="s">
        <v>119</v>
      </c>
    </row>
    <row r="43" spans="1:1">
      <c r="A43" s="91" t="s">
        <v>120</v>
      </c>
    </row>
    <row r="44" spans="1:1">
      <c r="A44" s="91" t="s">
        <v>121</v>
      </c>
    </row>
    <row r="45" spans="1:1">
      <c r="A45" s="91" t="s">
        <v>122</v>
      </c>
    </row>
    <row r="46" spans="1:1">
      <c r="A46" s="91" t="s">
        <v>123</v>
      </c>
    </row>
    <row r="47" spans="1:1">
      <c r="A47" s="91" t="s">
        <v>124</v>
      </c>
    </row>
    <row r="48" spans="1:1">
      <c r="A48" s="91" t="s">
        <v>125</v>
      </c>
    </row>
    <row r="49" spans="1:1">
      <c r="A49" s="91" t="s">
        <v>126</v>
      </c>
    </row>
    <row r="50" spans="1:1">
      <c r="A50" s="91" t="s">
        <v>127</v>
      </c>
    </row>
    <row r="51" spans="1:1">
      <c r="A51" s="91" t="s">
        <v>128</v>
      </c>
    </row>
    <row r="52" spans="1:1">
      <c r="A52" s="91" t="s">
        <v>129</v>
      </c>
    </row>
    <row r="53" spans="1:1">
      <c r="A53" s="91" t="s">
        <v>130</v>
      </c>
    </row>
    <row r="54" spans="1:1">
      <c r="A54" s="91" t="s">
        <v>131</v>
      </c>
    </row>
    <row r="55" spans="1:1">
      <c r="A55" s="91" t="s">
        <v>132</v>
      </c>
    </row>
    <row r="56" spans="1:1">
      <c r="A56" s="91" t="s">
        <v>133</v>
      </c>
    </row>
    <row r="57" spans="1:1">
      <c r="A57" s="91" t="s">
        <v>134</v>
      </c>
    </row>
    <row r="58" spans="1:1">
      <c r="A58" s="91" t="s">
        <v>135</v>
      </c>
    </row>
    <row r="59" spans="1:1">
      <c r="A59" s="91" t="s">
        <v>136</v>
      </c>
    </row>
  </sheetData>
  <sheetProtection algorithmName="SHA-512" hashValue="ZGTwRbi7/bJY5LzHVH4HyPcPGWivGIVLk0t2mLSEl1FfM0UClydVwQwCb/1Juf8T8xpW17wU3czr8ek+cBkq/g==" saltValue="qoL9l7RPFOmuOTnNBRXqM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B6A73-C9CD-4762-97EC-2D277215A6CD}">
  <dimension ref="A1:M21"/>
  <sheetViews>
    <sheetView zoomScaleNormal="100" workbookViewId="0">
      <selection sqref="A1:XFD1048576"/>
    </sheetView>
  </sheetViews>
  <sheetFormatPr defaultRowHeight="12.75"/>
  <cols>
    <col min="1" max="1" width="7.28515625" bestFit="1" customWidth="1"/>
    <col min="2" max="2" width="12.140625" bestFit="1" customWidth="1"/>
    <col min="3" max="3" width="18.7109375" bestFit="1" customWidth="1"/>
    <col min="4" max="4" width="12" bestFit="1" customWidth="1"/>
    <col min="5" max="5" width="6.5703125" bestFit="1" customWidth="1"/>
    <col min="6" max="6" width="7.28515625" bestFit="1" customWidth="1"/>
    <col min="7" max="7" width="8" bestFit="1" customWidth="1"/>
    <col min="8" max="8" width="41.5703125" bestFit="1" customWidth="1"/>
    <col min="9" max="10" width="39.5703125" bestFit="1" customWidth="1"/>
    <col min="11" max="11" width="21" bestFit="1" customWidth="1"/>
    <col min="12" max="12" width="23.5703125" bestFit="1" customWidth="1"/>
    <col min="13" max="13" width="12.140625" bestFit="1" customWidth="1"/>
  </cols>
  <sheetData>
    <row r="1" spans="1:13">
      <c r="A1" t="s">
        <v>137</v>
      </c>
      <c r="B1" s="164">
        <f>+Claim!$G$60</f>
        <v>0</v>
      </c>
    </row>
    <row r="2" spans="1:13">
      <c r="A2" t="s">
        <v>138</v>
      </c>
      <c r="B2" t="s">
        <v>139</v>
      </c>
      <c r="C2" t="s">
        <v>140</v>
      </c>
      <c r="D2" t="s">
        <v>73</v>
      </c>
      <c r="E2" t="s">
        <v>74</v>
      </c>
      <c r="F2" t="s">
        <v>75</v>
      </c>
      <c r="G2" t="s">
        <v>141</v>
      </c>
      <c r="H2" t="s">
        <v>142</v>
      </c>
      <c r="I2" t="s">
        <v>143</v>
      </c>
      <c r="J2" t="s">
        <v>144</v>
      </c>
      <c r="K2" t="s">
        <v>145</v>
      </c>
      <c r="L2" t="s">
        <v>146</v>
      </c>
      <c r="M2" t="s">
        <v>147</v>
      </c>
    </row>
    <row r="3" spans="1:13">
      <c r="A3">
        <f>+Claim!$B$4</f>
        <v>0</v>
      </c>
      <c r="B3">
        <f>+Claim!$B$6</f>
        <v>0</v>
      </c>
      <c r="C3">
        <f>+Claim!$F$6</f>
        <v>0</v>
      </c>
      <c r="D3">
        <f>+Claim!$B$2</f>
        <v>0</v>
      </c>
      <c r="E3" t="str">
        <f>TEXT(Claim!$G$2,"MMM YY")</f>
        <v>Jan 00</v>
      </c>
      <c r="F3" s="163">
        <f>Claim!$G$4</f>
        <v>0</v>
      </c>
      <c r="G3" s="163" t="b">
        <f>Claim!$H$1</f>
        <v>0</v>
      </c>
      <c r="H3" t="s">
        <v>149</v>
      </c>
      <c r="I3" t="str">
        <f>+Claim!$A$12</f>
        <v>Consortium Personnel</v>
      </c>
      <c r="J3" t="str">
        <f>+Claim!$A$13</f>
        <v>County Consortium Staff</v>
      </c>
      <c r="M3" s="164">
        <f>+Claim!$F$13+Claim!$F$30</f>
        <v>0</v>
      </c>
    </row>
    <row r="4" spans="1:13">
      <c r="A4">
        <f>+Claim!$B$4</f>
        <v>0</v>
      </c>
      <c r="B4">
        <f>+Claim!$B$6</f>
        <v>0</v>
      </c>
      <c r="C4">
        <f>+Claim!$F$6</f>
        <v>0</v>
      </c>
      <c r="D4">
        <f>+Claim!$B$2</f>
        <v>0</v>
      </c>
      <c r="E4" t="str">
        <f>TEXT(Claim!$G$2,"MMM YY")</f>
        <v>Jan 00</v>
      </c>
      <c r="F4" s="163">
        <f>Claim!$G$4</f>
        <v>0</v>
      </c>
      <c r="G4" s="163" t="b">
        <f>Claim!$H$1</f>
        <v>0</v>
      </c>
      <c r="H4" t="s">
        <v>149</v>
      </c>
      <c r="I4" t="str">
        <f>+Claim!$A$12</f>
        <v>Consortium Personnel</v>
      </c>
      <c r="J4" t="str">
        <f>+Claim!$A$14</f>
        <v>Contracted Consortium Staff</v>
      </c>
      <c r="M4" s="164">
        <f>+Claim!$F$14+Claim!$F$31</f>
        <v>0</v>
      </c>
    </row>
    <row r="5" spans="1:13">
      <c r="A5">
        <f>+Claim!$B$4</f>
        <v>0</v>
      </c>
      <c r="B5">
        <f>+Claim!$B$6</f>
        <v>0</v>
      </c>
      <c r="C5">
        <f>+Claim!$F$6</f>
        <v>0</v>
      </c>
      <c r="D5">
        <f>+Claim!$B$2</f>
        <v>0</v>
      </c>
      <c r="E5" t="str">
        <f>TEXT(Claim!$G$2,"MMM YY")</f>
        <v>Jan 00</v>
      </c>
      <c r="F5" s="163">
        <f>Claim!$G$4</f>
        <v>0</v>
      </c>
      <c r="G5" s="163" t="b">
        <f>Claim!$H$1</f>
        <v>0</v>
      </c>
      <c r="H5" t="s">
        <v>149</v>
      </c>
      <c r="I5" t="str">
        <f>+Claim!$A$15</f>
        <v>Contractor Services</v>
      </c>
      <c r="J5" t="str">
        <f>+Claim!$A$16</f>
        <v>Application Maintenance</v>
      </c>
      <c r="M5" s="164">
        <f>+Claim!$F$16+Claim!$F$33</f>
        <v>0</v>
      </c>
    </row>
    <row r="6" spans="1:13">
      <c r="A6">
        <f>+Claim!$B$4</f>
        <v>0</v>
      </c>
      <c r="B6">
        <f>+Claim!$B$6</f>
        <v>0</v>
      </c>
      <c r="C6">
        <f>+Claim!$F$6</f>
        <v>0</v>
      </c>
      <c r="D6">
        <f>+Claim!$B$2</f>
        <v>0</v>
      </c>
      <c r="E6" t="str">
        <f>TEXT(Claim!$G$2,"MMM YY")</f>
        <v>Jan 00</v>
      </c>
      <c r="F6" s="163">
        <f>Claim!$G$4</f>
        <v>0</v>
      </c>
      <c r="G6" s="163" t="b">
        <f>Claim!$H$1</f>
        <v>0</v>
      </c>
      <c r="H6" t="s">
        <v>149</v>
      </c>
      <c r="I6" t="str">
        <f>+Claim!$A$15</f>
        <v>Contractor Services</v>
      </c>
      <c r="J6" t="str">
        <f>+Claim!$A$17</f>
        <v>Quality Assurance</v>
      </c>
      <c r="M6" s="164">
        <f>+Claim!$F$17+Claim!$F$34</f>
        <v>0</v>
      </c>
    </row>
    <row r="7" spans="1:13">
      <c r="A7">
        <f>+Claim!$B$4</f>
        <v>0</v>
      </c>
      <c r="B7">
        <f>+Claim!$B$6</f>
        <v>0</v>
      </c>
      <c r="C7">
        <f>+Claim!$F$6</f>
        <v>0</v>
      </c>
      <c r="D7">
        <f>+Claim!$B$2</f>
        <v>0</v>
      </c>
      <c r="E7" t="str">
        <f>TEXT(Claim!$G$2,"MMM YY")</f>
        <v>Jan 00</v>
      </c>
      <c r="F7" s="163">
        <f>Claim!$G$4</f>
        <v>0</v>
      </c>
      <c r="G7" s="163" t="b">
        <f>Claim!$H$1</f>
        <v>0</v>
      </c>
      <c r="H7" s="168" t="s">
        <v>148</v>
      </c>
      <c r="I7" t="str">
        <f>+Claim!$A$18</f>
        <v>Production and Operations - County Print Cost</v>
      </c>
      <c r="J7" t="str">
        <f>+Claim!$A$18</f>
        <v>Production and Operations - County Print Cost</v>
      </c>
      <c r="M7" s="164">
        <f>+Claim!$G$18</f>
        <v>0</v>
      </c>
    </row>
    <row r="8" spans="1:13">
      <c r="A8">
        <f>+Claim!$B$4</f>
        <v>0</v>
      </c>
      <c r="B8">
        <f>+Claim!$B$6</f>
        <v>0</v>
      </c>
      <c r="C8">
        <f>+Claim!$F$6</f>
        <v>0</v>
      </c>
      <c r="D8">
        <f>+Claim!$B$2</f>
        <v>0</v>
      </c>
      <c r="E8" t="str">
        <f>TEXT(Claim!$G$2,"MMM YY")</f>
        <v>Jan 00</v>
      </c>
      <c r="F8" s="163">
        <f>Claim!$G$4</f>
        <v>0</v>
      </c>
      <c r="G8" s="163" t="b">
        <f>Claim!$H$1</f>
        <v>0</v>
      </c>
      <c r="H8" t="s">
        <v>149</v>
      </c>
      <c r="I8" t="str">
        <f>+Claim!$A$19</f>
        <v>Facilities</v>
      </c>
      <c r="J8" t="str">
        <f>+Claim!$A$19</f>
        <v>Facilities</v>
      </c>
      <c r="M8" s="164">
        <f>+Claim!$G$19+Claim!$G$36</f>
        <v>0</v>
      </c>
    </row>
    <row r="9" spans="1:13">
      <c r="A9">
        <f>+Claim!$B$4</f>
        <v>0</v>
      </c>
      <c r="B9">
        <f>+Claim!$B$6</f>
        <v>0</v>
      </c>
      <c r="C9">
        <f>+Claim!$F$6</f>
        <v>0</v>
      </c>
      <c r="D9">
        <f>+Claim!$B$2</f>
        <v>0</v>
      </c>
      <c r="E9" t="str">
        <f>TEXT(Claim!$G$2,"MMM YY")</f>
        <v>Jan 00</v>
      </c>
      <c r="F9" s="163">
        <f>Claim!$G$4</f>
        <v>0</v>
      </c>
      <c r="G9" s="163" t="b">
        <f>Claim!$H$1</f>
        <v>0</v>
      </c>
      <c r="H9" t="s">
        <v>149</v>
      </c>
      <c r="I9" t="str">
        <f>+Claim!$A$20</f>
        <v>Hardware</v>
      </c>
      <c r="J9" t="str">
        <f>+Claim!$A$20</f>
        <v>Hardware</v>
      </c>
      <c r="M9" s="164">
        <f>+Claim!$G$20+Claim!$G$37</f>
        <v>0</v>
      </c>
    </row>
    <row r="10" spans="1:13">
      <c r="A10">
        <f>+Claim!$B$4</f>
        <v>0</v>
      </c>
      <c r="B10">
        <f>+Claim!$B$6</f>
        <v>0</v>
      </c>
      <c r="C10">
        <f>+Claim!$F$6</f>
        <v>0</v>
      </c>
      <c r="D10">
        <f>+Claim!$B$2</f>
        <v>0</v>
      </c>
      <c r="E10" t="str">
        <f>TEXT(Claim!$G$2,"MMM YY")</f>
        <v>Jan 00</v>
      </c>
      <c r="F10" s="163">
        <f>Claim!$G$4</f>
        <v>0</v>
      </c>
      <c r="G10" s="163" t="b">
        <f>Claim!$H$1</f>
        <v>0</v>
      </c>
      <c r="H10" t="s">
        <v>149</v>
      </c>
      <c r="I10" t="str">
        <f>+Claim!$A$21</f>
        <v>Software</v>
      </c>
      <c r="J10" t="str">
        <f>+Claim!$A$21</f>
        <v>Software</v>
      </c>
      <c r="M10" s="164">
        <f>+Claim!$G$21+Claim!$G$38</f>
        <v>0</v>
      </c>
    </row>
    <row r="11" spans="1:13">
      <c r="A11">
        <f>+Claim!$B$4</f>
        <v>0</v>
      </c>
      <c r="B11">
        <f>+Claim!$B$6</f>
        <v>0</v>
      </c>
      <c r="C11">
        <f>+Claim!$F$6</f>
        <v>0</v>
      </c>
      <c r="D11">
        <f>+Claim!$B$2</f>
        <v>0</v>
      </c>
      <c r="E11" t="str">
        <f>TEXT(Claim!$G$2,"MMM YY")</f>
        <v>Jan 00</v>
      </c>
      <c r="F11" s="163">
        <f>Claim!$G$4</f>
        <v>0</v>
      </c>
      <c r="G11" s="163" t="b">
        <f>Claim!$H$1</f>
        <v>0</v>
      </c>
      <c r="H11" t="s">
        <v>149</v>
      </c>
      <c r="I11" t="str">
        <f>+Claim!$A$22</f>
        <v>Travel</v>
      </c>
      <c r="J11" t="str">
        <f>+Claim!$A$22</f>
        <v>Travel</v>
      </c>
      <c r="M11" s="164">
        <f>+Claim!$G$22+Claim!$G$39</f>
        <v>0</v>
      </c>
    </row>
    <row r="12" spans="1:13">
      <c r="A12">
        <f>+Claim!$B$4</f>
        <v>0</v>
      </c>
      <c r="B12">
        <f>+Claim!$B$6</f>
        <v>0</v>
      </c>
      <c r="C12">
        <f>+Claim!$F$6</f>
        <v>0</v>
      </c>
      <c r="D12">
        <f>+Claim!$B$2</f>
        <v>0</v>
      </c>
      <c r="E12" t="str">
        <f>TEXT(Claim!$G$2,"MMM YY")</f>
        <v>Jan 00</v>
      </c>
      <c r="F12" s="163">
        <f>Claim!$G$4</f>
        <v>0</v>
      </c>
      <c r="G12" s="163" t="b">
        <f>Claim!$H$1</f>
        <v>0</v>
      </c>
      <c r="H12" t="s">
        <v>149</v>
      </c>
      <c r="I12" t="str">
        <f>+Claim!$A$35</f>
        <v xml:space="preserve">Production and Operations </v>
      </c>
      <c r="J12" t="str">
        <f>+Claim!$A$35</f>
        <v xml:space="preserve">Production and Operations </v>
      </c>
      <c r="M12" s="164">
        <f>+Claim!$G$35</f>
        <v>0</v>
      </c>
    </row>
    <row r="13" spans="1:13">
      <c r="A13">
        <f>+Claim!$B$4</f>
        <v>0</v>
      </c>
      <c r="B13">
        <f>+Claim!$B$6</f>
        <v>0</v>
      </c>
      <c r="C13">
        <f>+Claim!$F$6</f>
        <v>0</v>
      </c>
      <c r="D13">
        <f>+Claim!$B$2</f>
        <v>0</v>
      </c>
      <c r="E13" t="str">
        <f>TEXT(Claim!$G$2,"MMM YY")</f>
        <v>Jan 00</v>
      </c>
      <c r="F13" s="163">
        <f>Claim!$G$4</f>
        <v>0</v>
      </c>
      <c r="G13" s="163" t="b">
        <f>Claim!$H$1</f>
        <v>0</v>
      </c>
      <c r="H13" t="s">
        <v>150</v>
      </c>
      <c r="I13" t="str">
        <f>+Claim!$A$46</f>
        <v>Consortium Personnel</v>
      </c>
      <c r="J13" t="str">
        <f>+Claim!$A$47</f>
        <v>County Consortium Staff</v>
      </c>
      <c r="M13" s="164">
        <f>+Claim!$F$47</f>
        <v>0</v>
      </c>
    </row>
    <row r="14" spans="1:13">
      <c r="A14">
        <f>+Claim!$B$4</f>
        <v>0</v>
      </c>
      <c r="B14">
        <f>+Claim!$B$6</f>
        <v>0</v>
      </c>
      <c r="C14">
        <f>+Claim!$F$6</f>
        <v>0</v>
      </c>
      <c r="D14">
        <f>+Claim!$B$2</f>
        <v>0</v>
      </c>
      <c r="E14" t="str">
        <f>TEXT(Claim!$G$2,"MMM YY")</f>
        <v>Jan 00</v>
      </c>
      <c r="F14" s="163">
        <f>Claim!$G$4</f>
        <v>0</v>
      </c>
      <c r="G14" s="163" t="b">
        <f>Claim!$H$1</f>
        <v>0</v>
      </c>
      <c r="H14" t="s">
        <v>150</v>
      </c>
      <c r="I14" t="str">
        <f>+Claim!$A$46</f>
        <v>Consortium Personnel</v>
      </c>
      <c r="J14" t="str">
        <f>+Claim!$A$48</f>
        <v>Contracted Consortium Staff</v>
      </c>
      <c r="M14" s="164">
        <f>+Claim!$F$48</f>
        <v>0</v>
      </c>
    </row>
    <row r="15" spans="1:13">
      <c r="A15">
        <f>+Claim!$B$4</f>
        <v>0</v>
      </c>
      <c r="B15">
        <f>+Claim!$B$6</f>
        <v>0</v>
      </c>
      <c r="C15">
        <f>+Claim!$F$6</f>
        <v>0</v>
      </c>
      <c r="D15">
        <f>+Claim!$B$2</f>
        <v>0</v>
      </c>
      <c r="E15" t="str">
        <f>TEXT(Claim!$G$2,"MMM YY")</f>
        <v>Jan 00</v>
      </c>
      <c r="F15" s="163">
        <f>Claim!$G$4</f>
        <v>0</v>
      </c>
      <c r="G15" s="163" t="b">
        <f>Claim!$H$1</f>
        <v>0</v>
      </c>
      <c r="H15" t="s">
        <v>150</v>
      </c>
      <c r="I15" t="str">
        <f>+Claim!$A$49</f>
        <v>Contractor Services</v>
      </c>
      <c r="J15" t="str">
        <f>+Claim!$A$50</f>
        <v>Application Maintenance</v>
      </c>
      <c r="M15" s="164">
        <f>+Claim!$F$50</f>
        <v>0</v>
      </c>
    </row>
    <row r="16" spans="1:13">
      <c r="A16">
        <f>+Claim!$B$4</f>
        <v>0</v>
      </c>
      <c r="B16">
        <f>+Claim!$B$6</f>
        <v>0</v>
      </c>
      <c r="C16">
        <f>+Claim!$F$6</f>
        <v>0</v>
      </c>
      <c r="D16">
        <f>+Claim!$B$2</f>
        <v>0</v>
      </c>
      <c r="E16" t="str">
        <f>TEXT(Claim!$G$2,"MMM YY")</f>
        <v>Jan 00</v>
      </c>
      <c r="F16" s="163">
        <f>Claim!$G$4</f>
        <v>0</v>
      </c>
      <c r="G16" s="163" t="b">
        <f>Claim!$H$1</f>
        <v>0</v>
      </c>
      <c r="H16" t="s">
        <v>150</v>
      </c>
      <c r="I16" t="str">
        <f>+Claim!$A$49</f>
        <v>Contractor Services</v>
      </c>
      <c r="J16" t="str">
        <f>+Claim!$A$51</f>
        <v>Quality Assurance</v>
      </c>
      <c r="M16" s="164">
        <f>+Claim!$F$51</f>
        <v>0</v>
      </c>
    </row>
    <row r="17" spans="1:13">
      <c r="A17">
        <f>+Claim!$B$4</f>
        <v>0</v>
      </c>
      <c r="B17">
        <f>+Claim!$B$6</f>
        <v>0</v>
      </c>
      <c r="C17">
        <f>+Claim!$F$6</f>
        <v>0</v>
      </c>
      <c r="D17">
        <f>+Claim!$B$2</f>
        <v>0</v>
      </c>
      <c r="E17" t="str">
        <f>TEXT(Claim!$G$2,"MMM YY")</f>
        <v>Jan 00</v>
      </c>
      <c r="F17" s="163">
        <f>Claim!$G$4</f>
        <v>0</v>
      </c>
      <c r="G17" s="163" t="b">
        <f>Claim!$H$1</f>
        <v>0</v>
      </c>
      <c r="H17" t="s">
        <v>150</v>
      </c>
      <c r="I17" t="str">
        <f>+Claim!$A$52</f>
        <v>Facilities</v>
      </c>
      <c r="J17" t="str">
        <f>+Claim!$A$52</f>
        <v>Facilities</v>
      </c>
      <c r="M17" s="164">
        <f>+Claim!$G$52</f>
        <v>0</v>
      </c>
    </row>
    <row r="18" spans="1:13">
      <c r="A18">
        <f>+Claim!$B$4</f>
        <v>0</v>
      </c>
      <c r="B18">
        <f>+Claim!$B$6</f>
        <v>0</v>
      </c>
      <c r="C18">
        <f>+Claim!$F$6</f>
        <v>0</v>
      </c>
      <c r="D18">
        <f>+Claim!$B$2</f>
        <v>0</v>
      </c>
      <c r="E18" t="str">
        <f>TEXT(Claim!$G$2,"MMM YY")</f>
        <v>Jan 00</v>
      </c>
      <c r="F18" s="163">
        <f>Claim!$G$4</f>
        <v>0</v>
      </c>
      <c r="G18" s="163" t="b">
        <f>Claim!$H$1</f>
        <v>0</v>
      </c>
      <c r="H18" t="s">
        <v>150</v>
      </c>
      <c r="I18" t="str">
        <f>+Claim!$A$53</f>
        <v>Hardware</v>
      </c>
      <c r="J18" t="str">
        <f>+Claim!$A$53</f>
        <v>Hardware</v>
      </c>
      <c r="M18" s="164">
        <f>+Claim!$G$53</f>
        <v>0</v>
      </c>
    </row>
    <row r="19" spans="1:13">
      <c r="A19">
        <f>+Claim!$B$4</f>
        <v>0</v>
      </c>
      <c r="B19">
        <f>+Claim!$B$6</f>
        <v>0</v>
      </c>
      <c r="C19">
        <f>+Claim!$F$6</f>
        <v>0</v>
      </c>
      <c r="D19">
        <f>+Claim!$B$2</f>
        <v>0</v>
      </c>
      <c r="E19" t="str">
        <f>TEXT(Claim!$G$2,"MMM YY")</f>
        <v>Jan 00</v>
      </c>
      <c r="F19" s="163">
        <f>Claim!$G$4</f>
        <v>0</v>
      </c>
      <c r="G19" s="163" t="b">
        <f>Claim!$H$1</f>
        <v>0</v>
      </c>
      <c r="H19" t="s">
        <v>150</v>
      </c>
      <c r="I19" t="str">
        <f>+Claim!$A$54</f>
        <v>Software</v>
      </c>
      <c r="J19" t="str">
        <f>+Claim!$A$54</f>
        <v>Software</v>
      </c>
      <c r="M19" s="164">
        <f>+Claim!$G$54</f>
        <v>0</v>
      </c>
    </row>
    <row r="20" spans="1:13">
      <c r="A20">
        <f>+Claim!$B$4</f>
        <v>0</v>
      </c>
      <c r="B20">
        <f>+Claim!$B$6</f>
        <v>0</v>
      </c>
      <c r="C20">
        <f>+Claim!$F$6</f>
        <v>0</v>
      </c>
      <c r="D20">
        <f>+Claim!$B$2</f>
        <v>0</v>
      </c>
      <c r="E20" t="str">
        <f>TEXT(Claim!$G$2,"MMM YY")</f>
        <v>Jan 00</v>
      </c>
      <c r="F20" s="163">
        <f>Claim!$G$4</f>
        <v>0</v>
      </c>
      <c r="G20" s="163" t="b">
        <f>Claim!$H$1</f>
        <v>0</v>
      </c>
      <c r="H20" t="s">
        <v>150</v>
      </c>
      <c r="I20" t="str">
        <f>+Claim!$A$55</f>
        <v>Travel</v>
      </c>
      <c r="J20" t="str">
        <f>+Claim!$A$55</f>
        <v>Travel</v>
      </c>
      <c r="M20" s="164">
        <f>+Claim!$G$55</f>
        <v>0</v>
      </c>
    </row>
    <row r="21" spans="1:13">
      <c r="M21" s="164"/>
    </row>
  </sheetData>
  <sheetProtection algorithmName="SHA-512" hashValue="08FQmfkFcJ1CfMBOD8eAfFLMYsX1tWpoCjUhjqsgurZqRNs2Rh8+OdaEcNdXNTe7+3OnKStD/1j3v6tAiNBYAg==" saltValue="877TP95mEaiyzhv9fi1Xo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18220E695763419F3D1FF928C2C387" ma:contentTypeVersion="7" ma:contentTypeDescription="Create a new document." ma:contentTypeScope="" ma:versionID="f9225c738994e828a814243f5b9575e7">
  <xsd:schema xmlns:xsd="http://www.w3.org/2001/XMLSchema" xmlns:xs="http://www.w3.org/2001/XMLSchema" xmlns:p="http://schemas.microsoft.com/office/2006/metadata/properties" xmlns:ns2="b8c93935-6c6b-401e-9b93-c262b8d99401" targetNamespace="http://schemas.microsoft.com/office/2006/metadata/properties" ma:root="true" ma:fieldsID="da5550aa677d2531d07a2d1d05d4388d" ns2:_="">
    <xsd:import namespace="b8c93935-6c6b-401e-9b93-c262b8d994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c93935-6c6b-401e-9b93-c262b8d99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430627-38A4-4B4B-B71D-35E87E5DA572}">
  <ds:schemaRefs>
    <ds:schemaRef ds:uri="http://schemas.microsoft.com/sharepoint/v3/contenttype/forms"/>
  </ds:schemaRefs>
</ds:datastoreItem>
</file>

<file path=customXml/itemProps2.xml><?xml version="1.0" encoding="utf-8"?>
<ds:datastoreItem xmlns:ds="http://schemas.openxmlformats.org/officeDocument/2006/customXml" ds:itemID="{FB7F665F-6B3D-4564-A7BB-AF84686C994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588DF73-6ED6-4098-9886-102DF074F3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c93935-6c6b-401e-9b93-c262b8d994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Claim</vt:lpstr>
      <vt:lpstr>SFY 21-22 CAP</vt:lpstr>
      <vt:lpstr>Internal Data</vt:lpstr>
      <vt:lpstr>County List</vt:lpstr>
      <vt:lpstr>Upload Data</vt:lpstr>
      <vt:lpstr>Claim!Print_Area</vt:lpstr>
      <vt:lpstr>'SFY 21-22 CAP'!Print_Area</vt:lpstr>
      <vt:lpstr>'SFY 21-22 CAP'!Print_Titles</vt:lpstr>
    </vt:vector>
  </TitlesOfParts>
  <Manager/>
  <Company>HHSDC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Ott</dc:creator>
  <cp:keywords/>
  <dc:description/>
  <cp:lastModifiedBy>Drohan, Stacey</cp:lastModifiedBy>
  <cp:revision/>
  <dcterms:created xsi:type="dcterms:W3CDTF">2005-05-10T18:20:30Z</dcterms:created>
  <dcterms:modified xsi:type="dcterms:W3CDTF">2022-04-22T23:04:40Z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0x010100D418220E695763419F3D1FF928C2C387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