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11"/>
  <workbookPr/>
  <mc:AlternateContent xmlns:mc="http://schemas.openxmlformats.org/markup-compatibility/2006">
    <mc:Choice Requires="x15">
      <x15ac:absPath xmlns:x15ac="http://schemas.microsoft.com/office/spreadsheetml/2010/11/ac" url="https://kyndryl-my.sharepoint.com/personal/cathy_koch_kyndryl_com/Documents/2023 Deals/CalSAWS/Docs to Clients/18Jan Financial Submission/"/>
    </mc:Choice>
  </mc:AlternateContent>
  <xr:revisionPtr revIDLastSave="32" documentId="13_ncr:1_{E9D09396-F22A-2F48-A7D6-44DDD491EE10}" xr6:coauthVersionLast="47" xr6:coauthVersionMax="47" xr10:uidLastSave="{0FC067B3-C6A9-4725-B7AB-B841BC09EFED}"/>
  <bookViews>
    <workbookView xWindow="0" yWindow="500" windowWidth="28800" windowHeight="16480" tabRatio="897" firstSheet="3" xr2:uid="{00000000-000D-0000-FFFF-FFFF00000000}"/>
  </bookViews>
  <sheets>
    <sheet name="1. Infrastructure SFY Summary" sheetId="1" r:id="rId1"/>
    <sheet name="2. Transition-In Staff Loading" sheetId="28" r:id="rId2"/>
    <sheet name="3. Infrastructure Staff Loading" sheetId="25" r:id="rId3"/>
    <sheet name="4. Staff Roles" sheetId="8" r:id="rId4"/>
    <sheet name="5. Optional Imaging" sheetId="36" r:id="rId5"/>
  </sheets>
  <externalReferences>
    <externalReference r:id="rId6"/>
  </externalReferences>
  <definedNames>
    <definedName name="_xlnm._FilterDatabase" localSheetId="4" hidden="1">'5. Optional Imaging'!$A$4:$HR$6</definedName>
    <definedName name="BidFTE">'[1]Level of Effort (LOE)'!$H$12</definedName>
    <definedName name="_xlnm.Print_Area" localSheetId="0">'1. Infrastructure SFY Summary'!$A$1:$M$17</definedName>
    <definedName name="_xlnm.Print_Area" localSheetId="1">'2. Transition-In Staff Loading'!$A$5:$J$74</definedName>
    <definedName name="_xlnm.Print_Area" localSheetId="2">'3. Infrastructure Staff Loading'!$A$5:$P$182</definedName>
    <definedName name="_xlnm.Print_Area" localSheetId="3">'4. Staff Roles'!$B$1:$B$41</definedName>
    <definedName name="_xlnm.Print_Area" localSheetId="4">'5. Optional Imaging'!$A$1:$F$16</definedName>
    <definedName name="_xlnm.Print_Titles" localSheetId="0">'1. Infrastructure SFY Summary'!$1:$3</definedName>
    <definedName name="_xlnm.Print_Titles" localSheetId="1">'2. Transition-In Staff Loading'!$A:$C,'2. Transition-In Staff Loading'!$5:$6</definedName>
    <definedName name="_xlnm.Print_Titles" localSheetId="2">'3. Infrastructure Staff Loading'!$A:$C,'3. Infrastructure Staff Loading'!$5:$6</definedName>
    <definedName name="_xlnm.Print_Titles" localSheetId="4">'5. Optional Imaging'!$A:$B,'5. Optional Imaging'!$4:$4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8" l="1"/>
  <c r="J12" i="28"/>
  <c r="J13" i="28"/>
  <c r="J14" i="28"/>
  <c r="J15" i="28"/>
  <c r="J16" i="28"/>
  <c r="J17" i="28"/>
  <c r="J18" i="28"/>
  <c r="J19" i="28"/>
  <c r="J22" i="28"/>
  <c r="J26" i="28" s="1"/>
  <c r="J23" i="28"/>
  <c r="J24" i="28"/>
  <c r="J25" i="28"/>
  <c r="J28" i="28"/>
  <c r="J29" i="28"/>
  <c r="J30" i="28"/>
  <c r="J31" i="28"/>
  <c r="J32" i="28"/>
  <c r="J33" i="28"/>
  <c r="J36" i="28"/>
  <c r="J37" i="28"/>
  <c r="J38" i="28"/>
  <c r="J39" i="28"/>
  <c r="J45" i="28"/>
  <c r="J46" i="28"/>
  <c r="J47" i="28"/>
  <c r="J48" i="28"/>
  <c r="J51" i="28"/>
  <c r="J52" i="28"/>
  <c r="J53" i="28"/>
  <c r="J54" i="28"/>
  <c r="J55" i="28"/>
  <c r="J56" i="28"/>
  <c r="J62" i="28"/>
  <c r="J66" i="28" s="1"/>
  <c r="J63" i="28"/>
  <c r="J64" i="28"/>
  <c r="J65" i="28"/>
  <c r="J68" i="28"/>
  <c r="J69" i="28"/>
  <c r="J70" i="28"/>
  <c r="J71" i="28"/>
  <c r="J72" i="28"/>
  <c r="J75" i="28"/>
  <c r="J76" i="28"/>
  <c r="J77" i="28"/>
  <c r="J78" i="28"/>
  <c r="J79" i="28"/>
  <c r="J80" i="28" s="1"/>
  <c r="J82" i="28"/>
  <c r="J87" i="28" s="1"/>
  <c r="J83" i="28"/>
  <c r="J84" i="28"/>
  <c r="J85" i="28"/>
  <c r="J86" i="28"/>
  <c r="J88" i="28"/>
  <c r="J92" i="28"/>
  <c r="J93" i="28"/>
  <c r="J94" i="28"/>
  <c r="J95" i="28"/>
  <c r="J96" i="28"/>
  <c r="J99" i="28"/>
  <c r="J100" i="28"/>
  <c r="J101" i="28"/>
  <c r="J102" i="28"/>
  <c r="J103" i="28"/>
  <c r="J105" i="28"/>
  <c r="J110" i="28"/>
  <c r="J114" i="28" s="1"/>
  <c r="J111" i="28"/>
  <c r="J112" i="28"/>
  <c r="J113" i="28"/>
  <c r="J116" i="28"/>
  <c r="J117" i="28"/>
  <c r="J118" i="28"/>
  <c r="J119" i="28"/>
  <c r="J120" i="28"/>
  <c r="J127" i="28"/>
  <c r="J128" i="28"/>
  <c r="J129" i="28"/>
  <c r="J130" i="28"/>
  <c r="J131" i="28"/>
  <c r="J134" i="28" s="1"/>
  <c r="J132" i="28"/>
  <c r="J133" i="28"/>
  <c r="J136" i="28"/>
  <c r="J137" i="28"/>
  <c r="J138" i="28"/>
  <c r="J139" i="28"/>
  <c r="J140" i="28"/>
  <c r="J143" i="28"/>
  <c r="J144" i="28"/>
  <c r="J145" i="28"/>
  <c r="J146" i="28"/>
  <c r="J147" i="28"/>
  <c r="J148" i="28"/>
  <c r="J151" i="28"/>
  <c r="J152" i="28"/>
  <c r="J153" i="28"/>
  <c r="J154" i="28"/>
  <c r="J155" i="28"/>
  <c r="J156" i="28"/>
  <c r="J157" i="28"/>
  <c r="J158" i="28"/>
  <c r="J159" i="28"/>
  <c r="J162" i="28"/>
  <c r="J163" i="28"/>
  <c r="J164" i="28"/>
  <c r="J165" i="28"/>
  <c r="J166" i="28"/>
  <c r="J167" i="28"/>
  <c r="J170" i="28"/>
  <c r="J171" i="28"/>
  <c r="J172" i="28"/>
  <c r="J173" i="28"/>
  <c r="J174" i="28"/>
  <c r="I175" i="28"/>
  <c r="H175" i="28"/>
  <c r="G175" i="28"/>
  <c r="F175" i="28"/>
  <c r="E175" i="28"/>
  <c r="D175" i="28"/>
  <c r="I168" i="28"/>
  <c r="H168" i="28"/>
  <c r="G168" i="28"/>
  <c r="F168" i="28"/>
  <c r="E168" i="28"/>
  <c r="D168" i="28"/>
  <c r="I160" i="28"/>
  <c r="H160" i="28"/>
  <c r="G160" i="28"/>
  <c r="F160" i="28"/>
  <c r="E160" i="28"/>
  <c r="D160" i="28"/>
  <c r="I149" i="28"/>
  <c r="H149" i="28"/>
  <c r="G149" i="28"/>
  <c r="F149" i="28"/>
  <c r="E149" i="28"/>
  <c r="D149" i="28"/>
  <c r="I141" i="28"/>
  <c r="H141" i="28"/>
  <c r="G141" i="28"/>
  <c r="F141" i="28"/>
  <c r="E141" i="28"/>
  <c r="D141" i="28"/>
  <c r="I134" i="28"/>
  <c r="H134" i="28"/>
  <c r="H177" i="28" s="1"/>
  <c r="G134" i="28"/>
  <c r="F134" i="28"/>
  <c r="E134" i="28"/>
  <c r="D134" i="28"/>
  <c r="D123" i="28"/>
  <c r="I121" i="28"/>
  <c r="H121" i="28"/>
  <c r="G121" i="28"/>
  <c r="F121" i="28"/>
  <c r="E121" i="28"/>
  <c r="D121" i="28"/>
  <c r="I114" i="28"/>
  <c r="H114" i="28"/>
  <c r="G114" i="28"/>
  <c r="F114" i="28"/>
  <c r="E114" i="28"/>
  <c r="E123" i="28" s="1"/>
  <c r="D114" i="28"/>
  <c r="I104" i="28"/>
  <c r="H104" i="28"/>
  <c r="G104" i="28"/>
  <c r="F104" i="28"/>
  <c r="F106" i="28" s="1"/>
  <c r="E104" i="28"/>
  <c r="D104" i="28"/>
  <c r="I97" i="28"/>
  <c r="I106" i="28" s="1"/>
  <c r="H97" i="28"/>
  <c r="H106" i="28" s="1"/>
  <c r="G97" i="28"/>
  <c r="G106" i="28" s="1"/>
  <c r="F97" i="28"/>
  <c r="E97" i="28"/>
  <c r="D97" i="28"/>
  <c r="I87" i="28"/>
  <c r="H87" i="28"/>
  <c r="G87" i="28"/>
  <c r="F87" i="28"/>
  <c r="E87" i="28"/>
  <c r="D87" i="28"/>
  <c r="I80" i="28"/>
  <c r="H80" i="28"/>
  <c r="G80" i="28"/>
  <c r="F80" i="28"/>
  <c r="E80" i="28"/>
  <c r="D80" i="28"/>
  <c r="I73" i="28"/>
  <c r="H73" i="28"/>
  <c r="G73" i="28"/>
  <c r="F73" i="28"/>
  <c r="E73" i="28"/>
  <c r="D73" i="28"/>
  <c r="I66" i="28"/>
  <c r="H66" i="28"/>
  <c r="G66" i="28"/>
  <c r="F66" i="28"/>
  <c r="E66" i="28"/>
  <c r="D66" i="28"/>
  <c r="F58" i="28"/>
  <c r="I57" i="28"/>
  <c r="H57" i="28"/>
  <c r="G57" i="28"/>
  <c r="G58" i="28" s="1"/>
  <c r="F57" i="28"/>
  <c r="E57" i="28"/>
  <c r="D57" i="28"/>
  <c r="I49" i="28"/>
  <c r="H49" i="28"/>
  <c r="H58" i="28" s="1"/>
  <c r="G49" i="28"/>
  <c r="F49" i="28"/>
  <c r="E49" i="28"/>
  <c r="D49" i="28"/>
  <c r="D58" i="28" s="1"/>
  <c r="I40" i="28"/>
  <c r="H40" i="28"/>
  <c r="G40" i="28"/>
  <c r="F40" i="28"/>
  <c r="E40" i="28"/>
  <c r="D40" i="28"/>
  <c r="I34" i="28"/>
  <c r="H34" i="28"/>
  <c r="G34" i="28"/>
  <c r="F34" i="28"/>
  <c r="E34" i="28"/>
  <c r="D34" i="28"/>
  <c r="I26" i="28"/>
  <c r="H26" i="28"/>
  <c r="G26" i="28"/>
  <c r="F26" i="28"/>
  <c r="E26" i="28"/>
  <c r="D26" i="28"/>
  <c r="I20" i="28"/>
  <c r="H20" i="28"/>
  <c r="G20" i="28"/>
  <c r="F20" i="28"/>
  <c r="E20" i="28"/>
  <c r="D20" i="28"/>
  <c r="P182" i="25"/>
  <c r="E182" i="25"/>
  <c r="F182" i="25"/>
  <c r="G182" i="25"/>
  <c r="H182" i="25"/>
  <c r="I182" i="25"/>
  <c r="J182" i="25"/>
  <c r="K182" i="25"/>
  <c r="L182" i="25"/>
  <c r="M182" i="25"/>
  <c r="N182" i="25"/>
  <c r="O182" i="25"/>
  <c r="D182" i="25"/>
  <c r="U182" i="25"/>
  <c r="T177" i="25"/>
  <c r="U177" i="25"/>
  <c r="U41" i="25"/>
  <c r="I177" i="28" l="1"/>
  <c r="J175" i="28"/>
  <c r="J168" i="28"/>
  <c r="J160" i="28"/>
  <c r="J149" i="28"/>
  <c r="J141" i="28"/>
  <c r="H123" i="28"/>
  <c r="J121" i="28"/>
  <c r="J123" i="28" s="1"/>
  <c r="I123" i="28"/>
  <c r="D106" i="28"/>
  <c r="E106" i="28"/>
  <c r="J104" i="28"/>
  <c r="J97" i="28"/>
  <c r="J106" i="28"/>
  <c r="J73" i="28"/>
  <c r="J57" i="28"/>
  <c r="E58" i="28"/>
  <c r="J49" i="28"/>
  <c r="J40" i="28"/>
  <c r="J34" i="28"/>
  <c r="H41" i="28"/>
  <c r="H179" i="28" s="1"/>
  <c r="I41" i="28"/>
  <c r="J58" i="28"/>
  <c r="J177" i="28"/>
  <c r="J89" i="28"/>
  <c r="D177" i="28"/>
  <c r="E177" i="28"/>
  <c r="F177" i="28"/>
  <c r="E41" i="28"/>
  <c r="E89" i="28"/>
  <c r="G177" i="28"/>
  <c r="F41" i="28"/>
  <c r="F89" i="28"/>
  <c r="F123" i="28"/>
  <c r="D41" i="28"/>
  <c r="G41" i="28"/>
  <c r="I58" i="28"/>
  <c r="G123" i="28"/>
  <c r="H89" i="28"/>
  <c r="I89" i="28"/>
  <c r="G89" i="28"/>
  <c r="D89" i="28"/>
  <c r="E179" i="28" l="1"/>
  <c r="F179" i="28"/>
  <c r="D179" i="28"/>
  <c r="G179" i="28"/>
  <c r="I179" i="28"/>
  <c r="T58" i="25" l="1"/>
  <c r="U58" i="25" l="1"/>
  <c r="P70" i="25"/>
  <c r="P69" i="25"/>
  <c r="P62" i="25"/>
  <c r="P54" i="25"/>
  <c r="P53" i="25"/>
  <c r="U53" i="25" s="1"/>
  <c r="P52" i="25"/>
  <c r="U52" i="25" s="1"/>
  <c r="P51" i="25"/>
  <c r="P45" i="25"/>
  <c r="P76" i="25"/>
  <c r="P17" i="25"/>
  <c r="U17" i="25" s="1"/>
  <c r="T17" i="25" s="1"/>
  <c r="P165" i="25"/>
  <c r="U165" i="25" s="1"/>
  <c r="T165" i="25" s="1"/>
  <c r="P146" i="25"/>
  <c r="U146" i="25" s="1"/>
  <c r="T146" i="25" s="1"/>
  <c r="P131" i="25"/>
  <c r="U131" i="25" s="1"/>
  <c r="T131" i="25" s="1"/>
  <c r="P153" i="25"/>
  <c r="U153" i="25" s="1"/>
  <c r="P154" i="25"/>
  <c r="U154" i="25" s="1"/>
  <c r="P155" i="25"/>
  <c r="U155" i="25" s="1"/>
  <c r="P156" i="25"/>
  <c r="U156" i="25" s="1"/>
  <c r="P128" i="25"/>
  <c r="U128" i="25" s="1"/>
  <c r="P129" i="25"/>
  <c r="U129" i="25" s="1"/>
  <c r="P29" i="25"/>
  <c r="P30" i="25"/>
  <c r="U30" i="25" s="1"/>
  <c r="P11" i="25"/>
  <c r="U11" i="25" s="1"/>
  <c r="P12" i="25"/>
  <c r="U12" i="25" s="1"/>
  <c r="P13" i="25"/>
  <c r="U13" i="25" s="1"/>
  <c r="P14" i="25"/>
  <c r="U14" i="25" s="1"/>
  <c r="P15" i="25"/>
  <c r="U15" i="25" s="1"/>
  <c r="U29" i="25"/>
  <c r="E7" i="36" l="1"/>
  <c r="F7" i="36" s="1"/>
  <c r="E8" i="36"/>
  <c r="F8" i="36" s="1"/>
  <c r="E9" i="36"/>
  <c r="F9" i="36" s="1"/>
  <c r="E10" i="36"/>
  <c r="F10" i="36" s="1"/>
  <c r="E11" i="36"/>
  <c r="F11" i="36" s="1"/>
  <c r="E12" i="36"/>
  <c r="F12" i="36" s="1"/>
  <c r="E6" i="36"/>
  <c r="F6" i="36" s="1"/>
  <c r="L7" i="28" l="1"/>
  <c r="O141" i="25" l="1"/>
  <c r="N141" i="25"/>
  <c r="M141" i="25"/>
  <c r="L141" i="25"/>
  <c r="K141" i="25"/>
  <c r="J141" i="25"/>
  <c r="I141" i="25"/>
  <c r="H141" i="25"/>
  <c r="G141" i="25"/>
  <c r="F141" i="25"/>
  <c r="E141" i="25"/>
  <c r="D141" i="25"/>
  <c r="P140" i="25"/>
  <c r="U140" i="25" s="1"/>
  <c r="P139" i="25"/>
  <c r="U139" i="25" s="1"/>
  <c r="P138" i="25"/>
  <c r="U138" i="25" s="1"/>
  <c r="P137" i="25"/>
  <c r="U137" i="25" s="1"/>
  <c r="P136" i="25"/>
  <c r="U136" i="25" s="1"/>
  <c r="O149" i="25"/>
  <c r="N149" i="25"/>
  <c r="M149" i="25"/>
  <c r="L149" i="25"/>
  <c r="K149" i="25"/>
  <c r="J149" i="25"/>
  <c r="I149" i="25"/>
  <c r="H149" i="25"/>
  <c r="G149" i="25"/>
  <c r="F149" i="25"/>
  <c r="E149" i="25"/>
  <c r="D149" i="25"/>
  <c r="P148" i="25"/>
  <c r="U148" i="25" s="1"/>
  <c r="P147" i="25"/>
  <c r="U147" i="25" s="1"/>
  <c r="P145" i="25"/>
  <c r="U145" i="25" s="1"/>
  <c r="P144" i="25"/>
  <c r="U144" i="25" s="1"/>
  <c r="P143" i="25"/>
  <c r="U143" i="25" s="1"/>
  <c r="O160" i="25"/>
  <c r="N160" i="25"/>
  <c r="M160" i="25"/>
  <c r="L160" i="25"/>
  <c r="K160" i="25"/>
  <c r="J160" i="25"/>
  <c r="I160" i="25"/>
  <c r="H160" i="25"/>
  <c r="G160" i="25"/>
  <c r="F160" i="25"/>
  <c r="E160" i="25"/>
  <c r="D160" i="25"/>
  <c r="P159" i="25"/>
  <c r="U159" i="25" s="1"/>
  <c r="P158" i="25"/>
  <c r="U158" i="25" s="1"/>
  <c r="P157" i="25"/>
  <c r="U157" i="25" s="1"/>
  <c r="P152" i="25"/>
  <c r="U152" i="25" s="1"/>
  <c r="P151" i="25"/>
  <c r="U151" i="25" s="1"/>
  <c r="O168" i="25"/>
  <c r="N168" i="25"/>
  <c r="M168" i="25"/>
  <c r="L168" i="25"/>
  <c r="K168" i="25"/>
  <c r="J168" i="25"/>
  <c r="I168" i="25"/>
  <c r="H168" i="25"/>
  <c r="G168" i="25"/>
  <c r="F168" i="25"/>
  <c r="E168" i="25"/>
  <c r="D168" i="25"/>
  <c r="P167" i="25"/>
  <c r="U167" i="25" s="1"/>
  <c r="P166" i="25"/>
  <c r="U166" i="25" s="1"/>
  <c r="P164" i="25"/>
  <c r="U164" i="25" s="1"/>
  <c r="P163" i="25"/>
  <c r="U163" i="25" s="1"/>
  <c r="P162" i="25"/>
  <c r="U162" i="25" s="1"/>
  <c r="U141" i="25" l="1"/>
  <c r="P141" i="25"/>
  <c r="U149" i="25"/>
  <c r="P149" i="25"/>
  <c r="U160" i="25"/>
  <c r="P160" i="25"/>
  <c r="U168" i="25"/>
  <c r="P168" i="25"/>
  <c r="O104" i="25"/>
  <c r="N104" i="25"/>
  <c r="M104" i="25"/>
  <c r="L104" i="25"/>
  <c r="K104" i="25"/>
  <c r="J104" i="25"/>
  <c r="I104" i="25"/>
  <c r="H104" i="25"/>
  <c r="G104" i="25"/>
  <c r="F104" i="25"/>
  <c r="E104" i="25"/>
  <c r="D104" i="25"/>
  <c r="P103" i="25"/>
  <c r="U103" i="25" s="1"/>
  <c r="P102" i="25"/>
  <c r="U102" i="25" s="1"/>
  <c r="P101" i="25"/>
  <c r="U101" i="25" s="1"/>
  <c r="P100" i="25"/>
  <c r="U100" i="25" s="1"/>
  <c r="P99" i="25"/>
  <c r="U99" i="25" s="1"/>
  <c r="O97" i="25"/>
  <c r="N97" i="25"/>
  <c r="M97" i="25"/>
  <c r="L97" i="25"/>
  <c r="K97" i="25"/>
  <c r="J97" i="25"/>
  <c r="I97" i="25"/>
  <c r="H97" i="25"/>
  <c r="G97" i="25"/>
  <c r="F97" i="25"/>
  <c r="E97" i="25"/>
  <c r="D97" i="25"/>
  <c r="P96" i="25"/>
  <c r="U96" i="25" s="1"/>
  <c r="P95" i="25"/>
  <c r="U95" i="25" s="1"/>
  <c r="P94" i="25"/>
  <c r="U94" i="25" s="1"/>
  <c r="P93" i="25"/>
  <c r="U93" i="25" s="1"/>
  <c r="P92" i="25"/>
  <c r="U92" i="25" s="1"/>
  <c r="O121" i="25"/>
  <c r="N121" i="25"/>
  <c r="M121" i="25"/>
  <c r="L121" i="25"/>
  <c r="K121" i="25"/>
  <c r="J121" i="25"/>
  <c r="I121" i="25"/>
  <c r="H121" i="25"/>
  <c r="G121" i="25"/>
  <c r="F121" i="25"/>
  <c r="E121" i="25"/>
  <c r="D121" i="25"/>
  <c r="P120" i="25"/>
  <c r="U120" i="25" s="1"/>
  <c r="P119" i="25"/>
  <c r="U119" i="25" s="1"/>
  <c r="P118" i="25"/>
  <c r="U118" i="25" s="1"/>
  <c r="P117" i="25"/>
  <c r="U117" i="25" s="1"/>
  <c r="P116" i="25"/>
  <c r="U116" i="25" s="1"/>
  <c r="O114" i="25"/>
  <c r="N114" i="25"/>
  <c r="M114" i="25"/>
  <c r="L114" i="25"/>
  <c r="K114" i="25"/>
  <c r="J114" i="25"/>
  <c r="I114" i="25"/>
  <c r="H114" i="25"/>
  <c r="G114" i="25"/>
  <c r="F114" i="25"/>
  <c r="E114" i="25"/>
  <c r="D114" i="25"/>
  <c r="P113" i="25"/>
  <c r="U113" i="25" s="1"/>
  <c r="P112" i="25"/>
  <c r="U112" i="25" s="1"/>
  <c r="P111" i="25"/>
  <c r="U111" i="25" s="1"/>
  <c r="P110" i="25"/>
  <c r="U110" i="25" s="1"/>
  <c r="P109" i="25"/>
  <c r="U109" i="25" s="1"/>
  <c r="P39" i="25"/>
  <c r="P22" i="25"/>
  <c r="U22" i="25" s="1"/>
  <c r="P23" i="25"/>
  <c r="U23" i="25" s="1"/>
  <c r="P28" i="25"/>
  <c r="U28" i="25" s="1"/>
  <c r="P31" i="25"/>
  <c r="U31" i="25" s="1"/>
  <c r="P36" i="25"/>
  <c r="U36" i="25" s="1"/>
  <c r="P37" i="25"/>
  <c r="U37" i="25" s="1"/>
  <c r="P10" i="25"/>
  <c r="U10" i="25" s="1"/>
  <c r="P16" i="25"/>
  <c r="U16" i="25" s="1"/>
  <c r="U45" i="25"/>
  <c r="P46" i="25"/>
  <c r="U46" i="25" s="1"/>
  <c r="U51" i="25"/>
  <c r="U54" i="25"/>
  <c r="U62" i="25"/>
  <c r="P63" i="25"/>
  <c r="U63" i="25" s="1"/>
  <c r="U69" i="25"/>
  <c r="U70" i="25"/>
  <c r="P77" i="25"/>
  <c r="U77" i="25" s="1"/>
  <c r="P83" i="25"/>
  <c r="U83" i="25" s="1"/>
  <c r="P84" i="25"/>
  <c r="U84" i="25" s="1"/>
  <c r="P127" i="25"/>
  <c r="U127" i="25" s="1"/>
  <c r="P130" i="25"/>
  <c r="U130" i="25" s="1"/>
  <c r="P171" i="25"/>
  <c r="U171" i="25" s="1"/>
  <c r="P172" i="25"/>
  <c r="U172" i="25" s="1"/>
  <c r="E20" i="25"/>
  <c r="F20" i="25"/>
  <c r="G20" i="25"/>
  <c r="H20" i="25"/>
  <c r="I20" i="25"/>
  <c r="J20" i="25"/>
  <c r="K20" i="25"/>
  <c r="L20" i="25"/>
  <c r="M20" i="25"/>
  <c r="N20" i="25"/>
  <c r="O20" i="25"/>
  <c r="E26" i="25"/>
  <c r="F26" i="25"/>
  <c r="G26" i="25"/>
  <c r="H26" i="25"/>
  <c r="I26" i="25"/>
  <c r="J26" i="25"/>
  <c r="K26" i="25"/>
  <c r="L26" i="25"/>
  <c r="M26" i="25"/>
  <c r="N26" i="25"/>
  <c r="O26" i="25"/>
  <c r="E34" i="25"/>
  <c r="F34" i="25"/>
  <c r="G34" i="25"/>
  <c r="H34" i="25"/>
  <c r="I34" i="25"/>
  <c r="J34" i="25"/>
  <c r="K34" i="25"/>
  <c r="L34" i="25"/>
  <c r="M34" i="25"/>
  <c r="N34" i="25"/>
  <c r="O34" i="25"/>
  <c r="E40" i="25"/>
  <c r="F40" i="25"/>
  <c r="G40" i="25"/>
  <c r="H40" i="25"/>
  <c r="I40" i="25"/>
  <c r="J40" i="25"/>
  <c r="K40" i="25"/>
  <c r="L40" i="25"/>
  <c r="M40" i="25"/>
  <c r="N40" i="25"/>
  <c r="O40" i="25"/>
  <c r="E49" i="25"/>
  <c r="F49" i="25"/>
  <c r="G49" i="25"/>
  <c r="H49" i="25"/>
  <c r="I49" i="25"/>
  <c r="J49" i="25"/>
  <c r="K49" i="25"/>
  <c r="L49" i="25"/>
  <c r="M49" i="25"/>
  <c r="N49" i="25"/>
  <c r="O49" i="25"/>
  <c r="E57" i="25"/>
  <c r="F57" i="25"/>
  <c r="G57" i="25"/>
  <c r="H57" i="25"/>
  <c r="I57" i="25"/>
  <c r="J57" i="25"/>
  <c r="K57" i="25"/>
  <c r="L57" i="25"/>
  <c r="M57" i="25"/>
  <c r="N57" i="25"/>
  <c r="O57" i="25"/>
  <c r="E66" i="25"/>
  <c r="F66" i="25"/>
  <c r="G66" i="25"/>
  <c r="H66" i="25"/>
  <c r="I66" i="25"/>
  <c r="J66" i="25"/>
  <c r="K66" i="25"/>
  <c r="L66" i="25"/>
  <c r="M66" i="25"/>
  <c r="N66" i="25"/>
  <c r="O66" i="25"/>
  <c r="E73" i="25"/>
  <c r="F73" i="25"/>
  <c r="G73" i="25"/>
  <c r="H73" i="25"/>
  <c r="I73" i="25"/>
  <c r="J73" i="25"/>
  <c r="K73" i="25"/>
  <c r="L73" i="25"/>
  <c r="M73" i="25"/>
  <c r="N73" i="25"/>
  <c r="O73" i="25"/>
  <c r="E80" i="25"/>
  <c r="F80" i="25"/>
  <c r="G80" i="25"/>
  <c r="H80" i="25"/>
  <c r="I80" i="25"/>
  <c r="J80" i="25"/>
  <c r="K80" i="25"/>
  <c r="L80" i="25"/>
  <c r="M80" i="25"/>
  <c r="N80" i="25"/>
  <c r="O80" i="25"/>
  <c r="E87" i="25"/>
  <c r="F87" i="25"/>
  <c r="G87" i="25"/>
  <c r="H87" i="25"/>
  <c r="I87" i="25"/>
  <c r="J87" i="25"/>
  <c r="K87" i="25"/>
  <c r="L87" i="25"/>
  <c r="M87" i="25"/>
  <c r="N87" i="25"/>
  <c r="O87" i="25"/>
  <c r="E134" i="25"/>
  <c r="F134" i="25"/>
  <c r="G134" i="25"/>
  <c r="H134" i="25"/>
  <c r="I134" i="25"/>
  <c r="J134" i="25"/>
  <c r="K134" i="25"/>
  <c r="L134" i="25"/>
  <c r="M134" i="25"/>
  <c r="N134" i="25"/>
  <c r="O134" i="25"/>
  <c r="E175" i="25"/>
  <c r="F175" i="25"/>
  <c r="G175" i="25"/>
  <c r="H175" i="25"/>
  <c r="I175" i="25"/>
  <c r="J175" i="25"/>
  <c r="K175" i="25"/>
  <c r="L175" i="25"/>
  <c r="M175" i="25"/>
  <c r="N175" i="25"/>
  <c r="O175" i="25"/>
  <c r="P174" i="25"/>
  <c r="P173" i="25"/>
  <c r="P133" i="25"/>
  <c r="P132" i="25"/>
  <c r="P86" i="25"/>
  <c r="P85" i="25"/>
  <c r="P79" i="25"/>
  <c r="P78" i="25"/>
  <c r="P72" i="25"/>
  <c r="P71" i="25"/>
  <c r="P65" i="25"/>
  <c r="P64" i="25"/>
  <c r="P56" i="25"/>
  <c r="P55" i="25"/>
  <c r="P48" i="25"/>
  <c r="P47" i="25"/>
  <c r="D40" i="25"/>
  <c r="D34" i="25"/>
  <c r="D26" i="25"/>
  <c r="D20" i="25"/>
  <c r="P32" i="25"/>
  <c r="P33" i="25"/>
  <c r="P24" i="25"/>
  <c r="P25" i="25"/>
  <c r="P18" i="25"/>
  <c r="D13" i="36"/>
  <c r="L58" i="25" l="1"/>
  <c r="N58" i="25"/>
  <c r="J58" i="25"/>
  <c r="F58" i="25"/>
  <c r="K58" i="25"/>
  <c r="I58" i="25"/>
  <c r="O58" i="25"/>
  <c r="G58" i="25"/>
  <c r="H58" i="25"/>
  <c r="M58" i="25"/>
  <c r="E58" i="25"/>
  <c r="O177" i="25"/>
  <c r="K177" i="25"/>
  <c r="G177" i="25"/>
  <c r="D106" i="25"/>
  <c r="L106" i="25"/>
  <c r="L177" i="25"/>
  <c r="H177" i="25"/>
  <c r="N177" i="25"/>
  <c r="J177" i="25"/>
  <c r="F177" i="25"/>
  <c r="M177" i="25"/>
  <c r="I177" i="25"/>
  <c r="E177" i="25"/>
  <c r="F106" i="25"/>
  <c r="J106" i="25"/>
  <c r="N106" i="25"/>
  <c r="H106" i="25"/>
  <c r="D123" i="25"/>
  <c r="H123" i="25"/>
  <c r="L123" i="25"/>
  <c r="E123" i="25"/>
  <c r="I123" i="25"/>
  <c r="M123" i="25"/>
  <c r="G106" i="25"/>
  <c r="K106" i="25"/>
  <c r="O106" i="25"/>
  <c r="E106" i="25"/>
  <c r="I106" i="25"/>
  <c r="M106" i="25"/>
  <c r="G123" i="25"/>
  <c r="K123" i="25"/>
  <c r="O123" i="25"/>
  <c r="F123" i="25"/>
  <c r="J123" i="25"/>
  <c r="N123" i="25"/>
  <c r="U97" i="25"/>
  <c r="U104" i="25"/>
  <c r="P97" i="25"/>
  <c r="P104" i="25"/>
  <c r="U114" i="25"/>
  <c r="U121" i="25"/>
  <c r="P121" i="25"/>
  <c r="P114" i="25"/>
  <c r="U39" i="25"/>
  <c r="U76" i="25"/>
  <c r="E89" i="25"/>
  <c r="U55" i="25"/>
  <c r="L89" i="25"/>
  <c r="H89" i="25"/>
  <c r="O89" i="25"/>
  <c r="K89" i="25"/>
  <c r="G89" i="25"/>
  <c r="N89" i="25"/>
  <c r="J89" i="25"/>
  <c r="F89" i="25"/>
  <c r="M89" i="25"/>
  <c r="I89" i="25"/>
  <c r="U78" i="25"/>
  <c r="J10" i="28"/>
  <c r="J20" i="28" s="1"/>
  <c r="J41" i="28" s="1"/>
  <c r="J179" i="28" s="1"/>
  <c r="U64" i="25"/>
  <c r="U132" i="25"/>
  <c r="U18" i="25"/>
  <c r="U65" i="25"/>
  <c r="U85" i="25"/>
  <c r="U48" i="25"/>
  <c r="U174" i="25"/>
  <c r="U56" i="25"/>
  <c r="U79" i="25"/>
  <c r="U86" i="25"/>
  <c r="U72" i="25"/>
  <c r="U47" i="25"/>
  <c r="U71" i="25"/>
  <c r="U173" i="25"/>
  <c r="O41" i="25"/>
  <c r="K41" i="25"/>
  <c r="G41" i="25"/>
  <c r="N41" i="25"/>
  <c r="J41" i="25"/>
  <c r="F41" i="25"/>
  <c r="M41" i="25"/>
  <c r="I41" i="25"/>
  <c r="E41" i="25"/>
  <c r="L41" i="25"/>
  <c r="H41" i="25"/>
  <c r="U133" i="25"/>
  <c r="U33" i="25"/>
  <c r="U25" i="25"/>
  <c r="U32" i="25"/>
  <c r="U24" i="25"/>
  <c r="F13" i="36"/>
  <c r="D41" i="25"/>
  <c r="P106" i="25" l="1"/>
  <c r="U106" i="25"/>
  <c r="P123" i="25"/>
  <c r="U123" i="25"/>
  <c r="E13" i="36"/>
  <c r="J7" i="28" l="1"/>
  <c r="R7" i="25" l="1"/>
  <c r="D66" i="25"/>
  <c r="D134" i="25"/>
  <c r="D175" i="25"/>
  <c r="D177" i="25" s="1"/>
  <c r="D87" i="25"/>
  <c r="D80" i="25"/>
  <c r="D57" i="25"/>
  <c r="D49" i="25"/>
  <c r="T52" i="25" l="1"/>
  <c r="T29" i="25"/>
  <c r="T53" i="25"/>
  <c r="T14" i="25"/>
  <c r="T129" i="25"/>
  <c r="T13" i="25"/>
  <c r="T128" i="25"/>
  <c r="T156" i="25"/>
  <c r="T154" i="25"/>
  <c r="T30" i="25"/>
  <c r="T15" i="25"/>
  <c r="T12" i="25"/>
  <c r="T153" i="25"/>
  <c r="T155" i="25"/>
  <c r="T11" i="25"/>
  <c r="D58" i="25"/>
  <c r="T138" i="25"/>
  <c r="T136" i="25"/>
  <c r="T137" i="25"/>
  <c r="T140" i="25"/>
  <c r="T139" i="25"/>
  <c r="T145" i="25"/>
  <c r="T143" i="25"/>
  <c r="T144" i="25"/>
  <c r="T148" i="25"/>
  <c r="T147" i="25"/>
  <c r="T152" i="25"/>
  <c r="T151" i="25"/>
  <c r="T158" i="25"/>
  <c r="T159" i="25"/>
  <c r="T157" i="25"/>
  <c r="T166" i="25"/>
  <c r="T163" i="25"/>
  <c r="T164" i="25"/>
  <c r="T162" i="25"/>
  <c r="T167" i="25"/>
  <c r="T100" i="25"/>
  <c r="T96" i="25"/>
  <c r="T93" i="25"/>
  <c r="T92" i="25"/>
  <c r="T101" i="25"/>
  <c r="T102" i="25"/>
  <c r="T94" i="25"/>
  <c r="T99" i="25"/>
  <c r="T95" i="25"/>
  <c r="T103" i="25"/>
  <c r="T111" i="25"/>
  <c r="T110" i="25"/>
  <c r="T117" i="25"/>
  <c r="T109" i="25"/>
  <c r="T112" i="25"/>
  <c r="T113" i="25"/>
  <c r="T116" i="25"/>
  <c r="T118" i="25"/>
  <c r="T119" i="25"/>
  <c r="T120" i="25"/>
  <c r="T23" i="25"/>
  <c r="T22" i="25"/>
  <c r="T31" i="25"/>
  <c r="T28" i="25"/>
  <c r="T37" i="25"/>
  <c r="T36" i="25"/>
  <c r="T16" i="25"/>
  <c r="T10" i="25"/>
  <c r="T46" i="25"/>
  <c r="T45" i="25"/>
  <c r="T54" i="25"/>
  <c r="T51" i="25"/>
  <c r="T63" i="25"/>
  <c r="T62" i="25"/>
  <c r="T70" i="25"/>
  <c r="T69" i="25"/>
  <c r="T77" i="25"/>
  <c r="T76" i="25"/>
  <c r="T84" i="25"/>
  <c r="T83" i="25"/>
  <c r="T130" i="25"/>
  <c r="T127" i="25"/>
  <c r="T172" i="25"/>
  <c r="T171" i="25"/>
  <c r="T78" i="25"/>
  <c r="T39" i="25"/>
  <c r="T55" i="25"/>
  <c r="T25" i="25"/>
  <c r="T48" i="25"/>
  <c r="T56" i="25"/>
  <c r="T86" i="25"/>
  <c r="T173" i="25"/>
  <c r="T65" i="25"/>
  <c r="T32" i="25"/>
  <c r="T24" i="25"/>
  <c r="T72" i="25"/>
  <c r="T174" i="25"/>
  <c r="T133" i="25"/>
  <c r="T18" i="25"/>
  <c r="T64" i="25"/>
  <c r="T33" i="25"/>
  <c r="T85" i="25"/>
  <c r="T71" i="25"/>
  <c r="T79" i="25"/>
  <c r="T132" i="25"/>
  <c r="T47" i="25"/>
  <c r="D73" i="25"/>
  <c r="D89" i="25" s="1"/>
  <c r="P126" i="25"/>
  <c r="P61" i="25"/>
  <c r="P170" i="25"/>
  <c r="P82" i="25"/>
  <c r="P75" i="25"/>
  <c r="P68" i="25"/>
  <c r="P44" i="25"/>
  <c r="P50" i="25"/>
  <c r="P21" i="25"/>
  <c r="P26" i="25" s="1"/>
  <c r="P19" i="25"/>
  <c r="P27" i="25"/>
  <c r="U27" i="25" s="1"/>
  <c r="T141" i="25" l="1"/>
  <c r="T149" i="25"/>
  <c r="T160" i="25"/>
  <c r="T168" i="25"/>
  <c r="T104" i="25"/>
  <c r="T97" i="25"/>
  <c r="T114" i="25"/>
  <c r="T121" i="25"/>
  <c r="P175" i="25"/>
  <c r="U170" i="25"/>
  <c r="P73" i="25"/>
  <c r="U68" i="25"/>
  <c r="P66" i="25"/>
  <c r="U61" i="25"/>
  <c r="U75" i="25"/>
  <c r="P80" i="25"/>
  <c r="P57" i="25"/>
  <c r="U50" i="25"/>
  <c r="U126" i="25"/>
  <c r="P134" i="25"/>
  <c r="P49" i="25"/>
  <c r="U44" i="25"/>
  <c r="U82" i="25"/>
  <c r="P87" i="25"/>
  <c r="U21" i="25"/>
  <c r="U34" i="25"/>
  <c r="T27" i="25"/>
  <c r="T34" i="25" s="1"/>
  <c r="U19" i="25"/>
  <c r="T19" i="25" s="1"/>
  <c r="P34" i="25"/>
  <c r="P177" i="25" l="1"/>
  <c r="P58" i="25"/>
  <c r="T106" i="25"/>
  <c r="T123" i="25"/>
  <c r="T50" i="25"/>
  <c r="T57" i="25" s="1"/>
  <c r="U57" i="25"/>
  <c r="U66" i="25"/>
  <c r="T61" i="25"/>
  <c r="T66" i="25" s="1"/>
  <c r="T75" i="25"/>
  <c r="T80" i="25" s="1"/>
  <c r="U80" i="25"/>
  <c r="P89" i="25"/>
  <c r="T44" i="25"/>
  <c r="T49" i="25" s="1"/>
  <c r="U49" i="25"/>
  <c r="T170" i="25"/>
  <c r="T175" i="25" s="1"/>
  <c r="U175" i="25"/>
  <c r="T68" i="25"/>
  <c r="T73" i="25" s="1"/>
  <c r="U73" i="25"/>
  <c r="T82" i="25"/>
  <c r="T87" i="25" s="1"/>
  <c r="U87" i="25"/>
  <c r="U134" i="25"/>
  <c r="T126" i="25"/>
  <c r="T134" i="25" s="1"/>
  <c r="T21" i="25"/>
  <c r="T26" i="25" s="1"/>
  <c r="U26" i="25"/>
  <c r="U89" i="25" l="1"/>
  <c r="T89" i="25"/>
  <c r="P7" i="25" l="1"/>
  <c r="P9" i="25" l="1"/>
  <c r="P20" i="25" l="1"/>
  <c r="U9" i="25"/>
  <c r="U20" i="25" l="1"/>
  <c r="T9" i="25"/>
  <c r="T20" i="25" l="1"/>
  <c r="P38" i="25" l="1"/>
  <c r="P35" i="25"/>
  <c r="P40" i="25" l="1"/>
  <c r="U35" i="25"/>
  <c r="T35" i="25" s="1"/>
  <c r="U38" i="25"/>
  <c r="T38" i="25" s="1"/>
  <c r="T40" i="25" l="1"/>
  <c r="T41" i="25" s="1"/>
  <c r="P41" i="25"/>
  <c r="U40" i="25"/>
</calcChain>
</file>

<file path=xl/sharedStrings.xml><?xml version="1.0" encoding="utf-8"?>
<sst xmlns="http://schemas.openxmlformats.org/spreadsheetml/2006/main" count="282" uniqueCount="111">
  <si>
    <t>Attachment A13 -  Infrastructure Staffing Proposal Schedules</t>
  </si>
  <si>
    <t>Schedule 1</t>
  </si>
  <si>
    <t>Infrastructure Staffing Assumptions</t>
  </si>
  <si>
    <t>No Price related information should be included within the Infrastructure Staffing Assumptions</t>
  </si>
  <si>
    <t>ONLY UPDATE THE ASSUMPTIONS TABLE ON THIS TAB.</t>
  </si>
  <si>
    <t>Assumptions</t>
  </si>
  <si>
    <t>Note:  Transition-In Staff Loading tab has been extended and formulas adjusted to reflect the same structure as the Infrastructure Staff Loading tab</t>
  </si>
  <si>
    <t>Note: For the Infrastructure Staff Loading tab, corrected the following formula errors from the original Attachment A13 Infrastructure Staffing Schedules 072722 spreadsheet</t>
  </si>
  <si>
    <t>Totals in Row 182 Infrastructure Staff Loading reference incorrect subtotal items above, now reference subtotal of each Key Task group</t>
  </si>
  <si>
    <t>Average Monthly FTE and Hours for Technical Infrastructure referred to invalid cells; now reference only Technical Infrastructure subtotals</t>
  </si>
  <si>
    <t>Average Monthly Hours Total excluded Innovation subtotal and App/Arch Evolution Support subtotal; these are now included</t>
  </si>
  <si>
    <t>Schedule 2</t>
  </si>
  <si>
    <t>Infrastructure Transition-In Staff Loading: May 2024 - October 2024</t>
  </si>
  <si>
    <t>Service Month</t>
  </si>
  <si>
    <t>Total Infrastructure Transition-In: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</si>
  <si>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</si>
  <si>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</si>
  <si>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</si>
  <si>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&lt;Must be in Tab 4&gt;</t>
    </r>
  </si>
  <si>
    <t>Project Management</t>
  </si>
  <si>
    <t>Project Manager</t>
  </si>
  <si>
    <t>Service Delivery Management</t>
  </si>
  <si>
    <t>Infrastructure Delivery Integration Manager</t>
  </si>
  <si>
    <t>Infrastructure Project Manager</t>
  </si>
  <si>
    <t>Infrastructure Transition Manager</t>
  </si>
  <si>
    <t>Project Management Subtotal</t>
  </si>
  <si>
    <t>Work Plan/Schedule Management</t>
  </si>
  <si>
    <t>Work Plan/Schedule Management Subtotal</t>
  </si>
  <si>
    <t>PMO Support</t>
  </si>
  <si>
    <t>Infrastructure Project Support</t>
  </si>
  <si>
    <t>Infrastructure PMO Lead</t>
  </si>
  <si>
    <t>PMO Support Subtotal</t>
  </si>
  <si>
    <t>Procurement</t>
  </si>
  <si>
    <t>Procurement Support</t>
  </si>
  <si>
    <t>Procurement Subtotal</t>
  </si>
  <si>
    <t>Technical Infrastructure</t>
  </si>
  <si>
    <t>Tech Infrastructure Team Management</t>
  </si>
  <si>
    <t>Team Management</t>
  </si>
  <si>
    <t>Tech Infrastructure Team Mgmt Subtotal</t>
  </si>
  <si>
    <t>Development/Test Environment Support</t>
  </si>
  <si>
    <t>Infrastructure Support</t>
  </si>
  <si>
    <t>Service Delivery</t>
  </si>
  <si>
    <t>Dev/Test Environment Support Subtotal</t>
  </si>
  <si>
    <t>Technical Infrastructure Subtotal</t>
  </si>
  <si>
    <t>Security</t>
  </si>
  <si>
    <t>Security Team Management</t>
  </si>
  <si>
    <t>Infrastructure Security Manager</t>
  </si>
  <si>
    <t>Security Subtotal</t>
  </si>
  <si>
    <t>Infrastructure Security</t>
  </si>
  <si>
    <t>Security Analyst</t>
  </si>
  <si>
    <t>Infrastructure Security Subtotal</t>
  </si>
  <si>
    <t>Security Monitoring</t>
  </si>
  <si>
    <t>Security Monitoring Subtotal</t>
  </si>
  <si>
    <t>Security Support</t>
  </si>
  <si>
    <t>Security Support Subtotal</t>
  </si>
  <si>
    <t>Innovation</t>
  </si>
  <si>
    <t>Innovation Team Management</t>
  </si>
  <si>
    <t>Architect</t>
  </si>
  <si>
    <t>Innovation Team Management Subtotal</t>
  </si>
  <si>
    <t>Innovation Support</t>
  </si>
  <si>
    <t>Innovation Support Subtotal</t>
  </si>
  <si>
    <t>Innovation Subtotal</t>
  </si>
  <si>
    <t>App/Arch Evolution Support</t>
  </si>
  <si>
    <t>App/Arch Evolution Management</t>
  </si>
  <si>
    <t>System Admin and Management</t>
  </si>
  <si>
    <t>App/Arch Evolution Management Subtotal</t>
  </si>
  <si>
    <t>App/Arch Evolution Support Subtotal</t>
  </si>
  <si>
    <t>Production Operations</t>
  </si>
  <si>
    <t>Production Operations Management</t>
  </si>
  <si>
    <t>Infrastructure AWS Manager</t>
  </si>
  <si>
    <t>Production Operations Management Subtotal</t>
  </si>
  <si>
    <t>Infrastructure Production Support</t>
  </si>
  <si>
    <t>Infrastructure Production Support Subtotal</t>
  </si>
  <si>
    <t>Network Management</t>
  </si>
  <si>
    <t>Network Management Subtotal</t>
  </si>
  <si>
    <t>Performance Management</t>
  </si>
  <si>
    <t>Performance Management Subtotal</t>
  </si>
  <si>
    <t>Tier 1 &amp; Tier 2 Service Desk Support</t>
  </si>
  <si>
    <t>Infrastructure Operations Service Desk Lead</t>
  </si>
  <si>
    <t>Infratructure Operations Manager</t>
  </si>
  <si>
    <t>Service Desk Support</t>
  </si>
  <si>
    <t>Tier 1 &amp; Tier 2 Service Desk Support Subtotal</t>
  </si>
  <si>
    <t>Technology Recovery</t>
  </si>
  <si>
    <t>Technology Recovery Subtotal</t>
  </si>
  <si>
    <t>Production Operations Subtotal</t>
  </si>
  <si>
    <t>Infrastructure Staff Loading Total</t>
  </si>
  <si>
    <t>Schedule 3</t>
  </si>
  <si>
    <t>Infrastructure Average Annual Staff Loading: November 2024 - October 2025</t>
  </si>
  <si>
    <t>Total Infrastructure Year 1: Hours</t>
  </si>
  <si>
    <t>Average Monthly FTEs</t>
  </si>
  <si>
    <t>Average Monthly Hours</t>
  </si>
  <si>
    <t>`</t>
  </si>
  <si>
    <t>Average Hourly Rate</t>
  </si>
  <si>
    <t>Schedule 4</t>
  </si>
  <si>
    <t>Base Infrastructure Staff Roles</t>
  </si>
  <si>
    <t>California State Fiscal Year is July through June</t>
  </si>
  <si>
    <t>#</t>
  </si>
  <si>
    <t>Staff Position</t>
  </si>
  <si>
    <t>Infrastructure Project Management Office (PMO) Lead</t>
  </si>
  <si>
    <t>Infrastructure Operations Manager</t>
  </si>
  <si>
    <t>AWS Manager</t>
  </si>
  <si>
    <t>Schedule 5</t>
  </si>
  <si>
    <t>Infrastructure Optional Imaging Services: May 2025 Through April 2031</t>
  </si>
  <si>
    <t>Key Tasks/Items</t>
  </si>
  <si>
    <t>Position
&lt;Must be in Tab 4&gt;</t>
  </si>
  <si>
    <t>Number of FTEs</t>
  </si>
  <si>
    <t>Average Annual Hours</t>
  </si>
  <si>
    <t>Imaging Tasks</t>
  </si>
  <si>
    <t>Task 1</t>
  </si>
  <si>
    <t>Task 2</t>
  </si>
  <si>
    <t>Imaging Tasks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</si>
</sst>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_(* #,##0.0000_);_(* \(#,##0.0000\);_(* &quot;-&quot;??_);_(@_)"/>
    <numFmt numFmtId="175" formatCode="0.0000"/>
  </numFmts>
  <fonts count="4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indexed="8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9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7">
    <xf numFmtId="0" fontId="0" fillId="0" borderId="0" xfId="0"/>
    <xf numFmtId="0" fontId="11" fillId="0" borderId="0" xfId="0" applyFont="1" applyAlignment="1">
      <alignment horizontal="center"/>
    </xf>
    <xf numFmtId="14" fontId="11" fillId="0" borderId="0" xfId="0" applyNumberFormat="1" applyFont="1" applyAlignment="1">
      <alignment horizontal="center"/>
    </xf>
    <xf numFmtId="0" fontId="12" fillId="0" borderId="0" xfId="0" applyFont="1"/>
    <xf numFmtId="0" fontId="16" fillId="0" borderId="0" xfId="0" applyFont="1"/>
    <xf numFmtId="0" fontId="15" fillId="0" borderId="0" xfId="0" applyFont="1"/>
    <xf numFmtId="0" fontId="16" fillId="0" borderId="0" xfId="0" applyFont="1" applyAlignment="1">
      <alignment horizontal="center"/>
    </xf>
    <xf numFmtId="0" fontId="16" fillId="0" borderId="0" xfId="2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5" fillId="0" borderId="0" xfId="0" applyFont="1" applyAlignment="1">
      <alignment horizontal="center"/>
    </xf>
    <xf numFmtId="165" fontId="16" fillId="0" borderId="0" xfId="0" applyNumberFormat="1" applyFont="1"/>
    <xf numFmtId="0" fontId="15" fillId="0" borderId="0" xfId="0" applyFont="1" applyAlignment="1">
      <alignment horizontal="left" wrapText="1"/>
    </xf>
    <xf numFmtId="165" fontId="16" fillId="0" borderId="0" xfId="0" applyNumberFormat="1" applyFont="1" applyAlignment="1">
      <alignment horizontal="center"/>
    </xf>
    <xf numFmtId="166" fontId="10" fillId="2" borderId="7" xfId="0" applyNumberFormat="1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 wrapText="1"/>
    </xf>
    <xf numFmtId="169" fontId="20" fillId="0" borderId="0" xfId="1" applyNumberFormat="1" applyFont="1" applyFill="1" applyBorder="1" applyAlignment="1"/>
    <xf numFmtId="0" fontId="22" fillId="0" borderId="0" xfId="0" applyFont="1"/>
    <xf numFmtId="0" fontId="32" fillId="0" borderId="0" xfId="13" applyFont="1"/>
    <xf numFmtId="0" fontId="14" fillId="0" borderId="9" xfId="13" applyFont="1" applyBorder="1"/>
    <xf numFmtId="0" fontId="32" fillId="0" borderId="10" xfId="13" applyFont="1" applyBorder="1"/>
    <xf numFmtId="0" fontId="32" fillId="0" borderId="12" xfId="13" applyFont="1" applyBorder="1"/>
    <xf numFmtId="0" fontId="14" fillId="0" borderId="0" xfId="13" applyFont="1" applyAlignment="1">
      <alignment wrapText="1"/>
    </xf>
    <xf numFmtId="0" fontId="21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top" wrapText="1"/>
    </xf>
    <xf numFmtId="0" fontId="33" fillId="5" borderId="1" xfId="0" applyFont="1" applyFill="1" applyBorder="1" applyAlignment="1">
      <alignment horizontal="center" wrapText="1"/>
    </xf>
    <xf numFmtId="10" fontId="33" fillId="5" borderId="1" xfId="1" applyNumberFormat="1" applyFont="1" applyFill="1" applyBorder="1" applyAlignment="1">
      <alignment horizontal="center" wrapText="1"/>
    </xf>
    <xf numFmtId="0" fontId="33" fillId="5" borderId="8" xfId="13" applyFont="1" applyFill="1" applyBorder="1"/>
    <xf numFmtId="0" fontId="20" fillId="0" borderId="0" xfId="0" applyFont="1"/>
    <xf numFmtId="0" fontId="36" fillId="0" borderId="0" xfId="20" applyFont="1" applyAlignment="1">
      <alignment horizontal="center"/>
    </xf>
    <xf numFmtId="0" fontId="37" fillId="0" borderId="0" xfId="20" applyFont="1"/>
    <xf numFmtId="0" fontId="37" fillId="0" borderId="0" xfId="20" applyFont="1" applyAlignment="1">
      <alignment horizontal="right"/>
    </xf>
    <xf numFmtId="0" fontId="21" fillId="0" borderId="0" xfId="20" applyFont="1"/>
    <xf numFmtId="0" fontId="36" fillId="0" borderId="0" xfId="20" applyFont="1"/>
    <xf numFmtId="0" fontId="38" fillId="0" borderId="0" xfId="20" applyFont="1"/>
    <xf numFmtId="0" fontId="37" fillId="0" borderId="0" xfId="20" applyFont="1" applyAlignment="1">
      <alignment horizontal="left"/>
    </xf>
    <xf numFmtId="0" fontId="16" fillId="0" borderId="0" xfId="20" applyFont="1"/>
    <xf numFmtId="0" fontId="34" fillId="5" borderId="1" xfId="0" applyFont="1" applyFill="1" applyBorder="1" applyAlignment="1">
      <alignment horizontal="center" wrapText="1"/>
    </xf>
    <xf numFmtId="0" fontId="34" fillId="5" borderId="1" xfId="0" applyFont="1" applyFill="1" applyBorder="1" applyAlignment="1">
      <alignment horizontal="center" vertical="center" wrapText="1"/>
    </xf>
    <xf numFmtId="172" fontId="31" fillId="6" borderId="1" xfId="20" applyNumberFormat="1" applyFont="1" applyFill="1" applyBorder="1" applyAlignment="1">
      <alignment horizontal="right"/>
    </xf>
    <xf numFmtId="0" fontId="29" fillId="0" borderId="1" xfId="20" applyFont="1" applyBorder="1" applyAlignment="1">
      <alignment horizontal="center"/>
    </xf>
    <xf numFmtId="0" fontId="27" fillId="0" borderId="1" xfId="20" applyFont="1" applyBorder="1"/>
    <xf numFmtId="0" fontId="27" fillId="0" borderId="1" xfId="20" applyFont="1" applyBorder="1" applyAlignment="1">
      <alignment horizontal="left"/>
    </xf>
    <xf numFmtId="172" fontId="27" fillId="0" borderId="1" xfId="20" applyNumberFormat="1" applyFont="1" applyBorder="1" applyAlignment="1">
      <alignment horizontal="left"/>
    </xf>
    <xf numFmtId="172" fontId="27" fillId="0" borderId="1" xfId="20" applyNumberFormat="1" applyFont="1" applyBorder="1" applyAlignment="1">
      <alignment horizontal="right"/>
    </xf>
    <xf numFmtId="0" fontId="22" fillId="0" borderId="1" xfId="20" applyFont="1" applyBorder="1"/>
    <xf numFmtId="172" fontId="29" fillId="0" borderId="1" xfId="20" applyNumberFormat="1" applyFont="1" applyBorder="1" applyAlignment="1">
      <alignment horizontal="right"/>
    </xf>
    <xf numFmtId="0" fontId="29" fillId="0" borderId="1" xfId="20" applyFont="1" applyBorder="1"/>
    <xf numFmtId="0" fontId="29" fillId="0" borderId="1" xfId="20" applyFont="1" applyBorder="1" applyAlignment="1">
      <alignment horizontal="left"/>
    </xf>
    <xf numFmtId="172" fontId="29" fillId="0" borderId="1" xfId="20" applyNumberFormat="1" applyFont="1" applyBorder="1" applyAlignment="1">
      <alignment horizontal="left"/>
    </xf>
    <xf numFmtId="0" fontId="22" fillId="0" borderId="1" xfId="20" applyFont="1" applyBorder="1" applyAlignment="1">
      <alignment wrapText="1"/>
    </xf>
    <xf numFmtId="0" fontId="27" fillId="0" borderId="1" xfId="20" applyFont="1" applyBorder="1" applyAlignment="1">
      <alignment horizontal="center"/>
    </xf>
    <xf numFmtId="0" fontId="28" fillId="7" borderId="1" xfId="20" applyFont="1" applyFill="1" applyBorder="1" applyAlignment="1">
      <alignment horizontal="left" vertical="center" wrapText="1"/>
    </xf>
    <xf numFmtId="0" fontId="26" fillId="0" borderId="1" xfId="20" applyFont="1" applyBorder="1" applyAlignment="1">
      <alignment horizontal="left" vertical="center" wrapText="1"/>
    </xf>
    <xf numFmtId="0" fontId="29" fillId="0" borderId="0" xfId="20" applyFont="1" applyAlignment="1">
      <alignment horizontal="center"/>
    </xf>
    <xf numFmtId="0" fontId="27" fillId="0" borderId="0" xfId="20" applyFont="1"/>
    <xf numFmtId="0" fontId="27" fillId="0" borderId="0" xfId="20" applyFont="1" applyAlignment="1">
      <alignment horizontal="left"/>
    </xf>
    <xf numFmtId="0" fontId="27" fillId="0" borderId="0" xfId="20" applyFont="1" applyAlignment="1">
      <alignment horizontal="right"/>
    </xf>
    <xf numFmtId="170" fontId="34" fillId="5" borderId="1" xfId="6" applyNumberFormat="1" applyFont="1" applyFill="1" applyBorder="1" applyAlignment="1">
      <alignment vertical="center" wrapText="1"/>
    </xf>
    <xf numFmtId="17" fontId="34" fillId="5" borderId="1" xfId="20" applyNumberFormat="1" applyFont="1" applyFill="1" applyBorder="1" applyAlignment="1">
      <alignment horizontal="center"/>
    </xf>
    <xf numFmtId="172" fontId="36" fillId="0" borderId="0" xfId="20" applyNumberFormat="1" applyFont="1"/>
    <xf numFmtId="0" fontId="33" fillId="5" borderId="8" xfId="13" applyFont="1" applyFill="1" applyBorder="1" applyAlignment="1">
      <alignment horizontal="center"/>
    </xf>
    <xf numFmtId="0" fontId="32" fillId="0" borderId="10" xfId="13" applyFont="1" applyBorder="1" applyAlignment="1">
      <alignment horizontal="center"/>
    </xf>
    <xf numFmtId="170" fontId="34" fillId="5" borderId="2" xfId="6" applyNumberFormat="1" applyFont="1" applyFill="1" applyBorder="1" applyAlignment="1">
      <alignment vertical="center" wrapText="1"/>
    </xf>
    <xf numFmtId="0" fontId="22" fillId="2" borderId="0" xfId="0" applyFont="1" applyFill="1"/>
    <xf numFmtId="0" fontId="24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/>
    <xf numFmtId="165" fontId="22" fillId="0" borderId="0" xfId="0" applyNumberFormat="1" applyFont="1"/>
    <xf numFmtId="0" fontId="17" fillId="4" borderId="1" xfId="0" applyFont="1" applyFill="1" applyBorder="1"/>
    <xf numFmtId="173" fontId="23" fillId="4" borderId="1" xfId="8" applyNumberFormat="1" applyFont="1" applyFill="1" applyBorder="1" applyAlignment="1">
      <alignment horizontal="center"/>
    </xf>
    <xf numFmtId="173" fontId="23" fillId="4" borderId="1" xfId="8" applyNumberFormat="1" applyFont="1" applyFill="1" applyBorder="1" applyAlignment="1"/>
    <xf numFmtId="170" fontId="23" fillId="4" borderId="1" xfId="8" applyNumberFormat="1" applyFont="1" applyFill="1" applyBorder="1" applyAlignment="1"/>
    <xf numFmtId="174" fontId="25" fillId="0" borderId="1" xfId="8" applyNumberFormat="1" applyFont="1" applyBorder="1" applyAlignment="1">
      <alignment horizontal="center"/>
    </xf>
    <xf numFmtId="0" fontId="21" fillId="0" borderId="0" xfId="0" applyFont="1"/>
    <xf numFmtId="0" fontId="25" fillId="0" borderId="0" xfId="0" applyFont="1"/>
    <xf numFmtId="166" fontId="25" fillId="0" borderId="0" xfId="0" applyNumberFormat="1" applyFont="1" applyAlignment="1">
      <alignment horizontal="center"/>
    </xf>
    <xf numFmtId="0" fontId="25" fillId="0" borderId="0" xfId="0" applyFont="1" applyAlignment="1">
      <alignment wrapText="1"/>
    </xf>
    <xf numFmtId="168" fontId="25" fillId="0" borderId="0" xfId="0" applyNumberFormat="1" applyFont="1" applyAlignment="1">
      <alignment horizontal="center"/>
    </xf>
    <xf numFmtId="0" fontId="21" fillId="0" borderId="0" xfId="0" applyFont="1" applyAlignment="1">
      <alignment horizontal="center" wrapText="1"/>
    </xf>
    <xf numFmtId="0" fontId="25" fillId="0" borderId="0" xfId="2" applyFont="1" applyAlignment="1">
      <alignment wrapText="1"/>
    </xf>
    <xf numFmtId="167" fontId="21" fillId="0" borderId="0" xfId="0" applyNumberFormat="1" applyFont="1" applyAlignment="1">
      <alignment horizontal="center"/>
    </xf>
    <xf numFmtId="167" fontId="20" fillId="0" borderId="0" xfId="0" applyNumberFormat="1" applyFont="1"/>
    <xf numFmtId="166" fontId="20" fillId="0" borderId="0" xfId="0" applyNumberFormat="1" applyFont="1"/>
    <xf numFmtId="0" fontId="20" fillId="0" borderId="0" xfId="0" applyFont="1" applyAlignment="1">
      <alignment horizontal="center"/>
    </xf>
    <xf numFmtId="0" fontId="25" fillId="0" borderId="0" xfId="2" applyFont="1" applyAlignment="1">
      <alignment horizontal="left" wrapText="1" indent="2"/>
    </xf>
    <xf numFmtId="0" fontId="27" fillId="0" borderId="0" xfId="0" applyFont="1" applyAlignment="1">
      <alignment horizontal="center" wrapText="1"/>
    </xf>
    <xf numFmtId="0" fontId="20" fillId="0" borderId="0" xfId="2" applyFont="1" applyAlignment="1">
      <alignment wrapText="1"/>
    </xf>
    <xf numFmtId="167" fontId="27" fillId="0" borderId="0" xfId="0" applyNumberFormat="1" applyFont="1" applyAlignment="1">
      <alignment horizontal="center"/>
    </xf>
    <xf numFmtId="0" fontId="20" fillId="0" borderId="0" xfId="2" applyFont="1" applyAlignment="1">
      <alignment horizontal="left" wrapText="1" indent="2"/>
    </xf>
    <xf numFmtId="0" fontId="20" fillId="0" borderId="0" xfId="2" applyFont="1" applyAlignment="1">
      <alignment horizontal="left" wrapText="1"/>
    </xf>
    <xf numFmtId="14" fontId="27" fillId="0" borderId="0" xfId="0" quotePrefix="1" applyNumberFormat="1" applyFont="1" applyAlignment="1">
      <alignment horizontal="center"/>
    </xf>
    <xf numFmtId="0" fontId="29" fillId="0" borderId="0" xfId="0" applyFont="1" applyAlignment="1">
      <alignment horizontal="center" wrapText="1"/>
    </xf>
    <xf numFmtId="0" fontId="30" fillId="0" borderId="0" xfId="0" applyFont="1" applyAlignment="1">
      <alignment wrapText="1"/>
    </xf>
    <xf numFmtId="168" fontId="30" fillId="0" borderId="0" xfId="0" applyNumberFormat="1" applyFont="1" applyAlignment="1">
      <alignment horizontal="center"/>
    </xf>
    <xf numFmtId="0" fontId="27" fillId="0" borderId="0" xfId="0" applyFont="1"/>
    <xf numFmtId="166" fontId="22" fillId="0" borderId="0" xfId="0" applyNumberFormat="1" applyFont="1" applyAlignment="1">
      <alignment horizontal="center"/>
    </xf>
    <xf numFmtId="0" fontId="31" fillId="0" borderId="0" xfId="0" applyFont="1"/>
    <xf numFmtId="165" fontId="15" fillId="0" borderId="0" xfId="0" applyNumberFormat="1" applyFont="1"/>
    <xf numFmtId="164" fontId="19" fillId="0" borderId="0" xfId="0" applyNumberFormat="1" applyFont="1"/>
    <xf numFmtId="0" fontId="29" fillId="0" borderId="4" xfId="20" applyFont="1" applyBorder="1" applyAlignment="1">
      <alignment horizontal="center"/>
    </xf>
    <xf numFmtId="0" fontId="27" fillId="0" borderId="4" xfId="20" applyFont="1" applyBorder="1"/>
    <xf numFmtId="0" fontId="27" fillId="0" borderId="4" xfId="20" applyFont="1" applyBorder="1" applyAlignment="1">
      <alignment horizontal="left"/>
    </xf>
    <xf numFmtId="172" fontId="27" fillId="0" borderId="4" xfId="20" applyNumberFormat="1" applyFont="1" applyBorder="1" applyAlignment="1">
      <alignment horizontal="right"/>
    </xf>
    <xf numFmtId="0" fontId="29" fillId="3" borderId="3" xfId="20" applyFont="1" applyFill="1" applyBorder="1" applyAlignment="1">
      <alignment horizontal="center"/>
    </xf>
    <xf numFmtId="0" fontId="29" fillId="3" borderId="3" xfId="20" applyFont="1" applyFill="1" applyBorder="1"/>
    <xf numFmtId="0" fontId="31" fillId="3" borderId="3" xfId="20" applyFont="1" applyFill="1" applyBorder="1"/>
    <xf numFmtId="172" fontId="29" fillId="3" borderId="3" xfId="20" applyNumberFormat="1" applyFont="1" applyFill="1" applyBorder="1" applyAlignment="1">
      <alignment horizontal="left"/>
    </xf>
    <xf numFmtId="172" fontId="29" fillId="3" borderId="3" xfId="20" applyNumberFormat="1" applyFont="1" applyFill="1" applyBorder="1" applyAlignment="1">
      <alignment horizontal="right"/>
    </xf>
    <xf numFmtId="0" fontId="27" fillId="3" borderId="3" xfId="20" applyFont="1" applyFill="1" applyBorder="1" applyAlignment="1">
      <alignment horizontal="left"/>
    </xf>
    <xf numFmtId="172" fontId="27" fillId="3" borderId="3" xfId="20" applyNumberFormat="1" applyFont="1" applyFill="1" applyBorder="1" applyAlignment="1">
      <alignment horizontal="left"/>
    </xf>
    <xf numFmtId="171" fontId="18" fillId="6" borderId="1" xfId="20" applyNumberFormat="1" applyFont="1" applyFill="1" applyBorder="1" applyAlignment="1">
      <alignment horizontal="center" vertical="center"/>
    </xf>
    <xf numFmtId="0" fontId="15" fillId="6" borderId="1" xfId="20" applyFont="1" applyFill="1" applyBorder="1" applyAlignment="1">
      <alignment vertical="center" wrapText="1"/>
    </xf>
    <xf numFmtId="17" fontId="18" fillId="6" borderId="1" xfId="20" applyNumberFormat="1" applyFont="1" applyFill="1" applyBorder="1" applyAlignment="1">
      <alignment horizontal="left"/>
    </xf>
    <xf numFmtId="172" fontId="15" fillId="6" borderId="1" xfId="20" applyNumberFormat="1" applyFont="1" applyFill="1" applyBorder="1" applyAlignment="1">
      <alignment horizontal="right"/>
    </xf>
    <xf numFmtId="171" fontId="18" fillId="6" borderId="1" xfId="20" applyNumberFormat="1" applyFont="1" applyFill="1" applyBorder="1" applyAlignment="1">
      <alignment horizontal="center" vertical="top"/>
    </xf>
    <xf numFmtId="0" fontId="15" fillId="6" borderId="1" xfId="20" applyFont="1" applyFill="1" applyBorder="1" applyAlignment="1">
      <alignment vertical="top" wrapText="1"/>
    </xf>
    <xf numFmtId="17" fontId="18" fillId="6" borderId="1" xfId="20" applyNumberFormat="1" applyFont="1" applyFill="1" applyBorder="1" applyAlignment="1">
      <alignment horizontal="left" vertical="top"/>
    </xf>
    <xf numFmtId="172" fontId="18" fillId="6" borderId="1" xfId="20" applyNumberFormat="1" applyFont="1" applyFill="1" applyBorder="1" applyAlignment="1">
      <alignment horizontal="right"/>
    </xf>
    <xf numFmtId="17" fontId="18" fillId="6" borderId="1" xfId="20" applyNumberFormat="1" applyFont="1" applyFill="1" applyBorder="1" applyAlignment="1">
      <alignment horizontal="left" vertical="center" wrapText="1"/>
    </xf>
    <xf numFmtId="17" fontId="18" fillId="6" borderId="1" xfId="20" applyNumberFormat="1" applyFont="1" applyFill="1" applyBorder="1" applyAlignment="1">
      <alignment horizontal="left" vertical="center"/>
    </xf>
    <xf numFmtId="0" fontId="15" fillId="6" borderId="1" xfId="20" applyFont="1" applyFill="1" applyBorder="1" applyAlignment="1">
      <alignment horizontal="center"/>
    </xf>
    <xf numFmtId="0" fontId="15" fillId="6" borderId="1" xfId="20" applyFont="1" applyFill="1" applyBorder="1"/>
    <xf numFmtId="0" fontId="16" fillId="6" borderId="1" xfId="20" applyFont="1" applyFill="1" applyBorder="1"/>
    <xf numFmtId="172" fontId="15" fillId="6" borderId="1" xfId="20" applyNumberFormat="1" applyFont="1" applyFill="1" applyBorder="1"/>
    <xf numFmtId="0" fontId="29" fillId="3" borderId="14" xfId="20" applyFont="1" applyFill="1" applyBorder="1" applyAlignment="1">
      <alignment horizontal="center"/>
    </xf>
    <xf numFmtId="0" fontId="29" fillId="3" borderId="14" xfId="20" applyFont="1" applyFill="1" applyBorder="1"/>
    <xf numFmtId="0" fontId="27" fillId="3" borderId="14" xfId="20" applyFont="1" applyFill="1" applyBorder="1" applyAlignment="1">
      <alignment horizontal="left"/>
    </xf>
    <xf numFmtId="172" fontId="27" fillId="3" borderId="14" xfId="20" applyNumberFormat="1" applyFont="1" applyFill="1" applyBorder="1" applyAlignment="1">
      <alignment horizontal="left"/>
    </xf>
    <xf numFmtId="172" fontId="29" fillId="3" borderId="14" xfId="20" applyNumberFormat="1" applyFont="1" applyFill="1" applyBorder="1" applyAlignment="1">
      <alignment horizontal="right"/>
    </xf>
    <xf numFmtId="0" fontId="18" fillId="8" borderId="3" xfId="20" applyFont="1" applyFill="1" applyBorder="1" applyAlignment="1">
      <alignment horizontal="center"/>
    </xf>
    <xf numFmtId="0" fontId="18" fillId="8" borderId="3" xfId="20" applyFont="1" applyFill="1" applyBorder="1"/>
    <xf numFmtId="0" fontId="18" fillId="8" borderId="3" xfId="20" applyFont="1" applyFill="1" applyBorder="1" applyAlignment="1">
      <alignment horizontal="left"/>
    </xf>
    <xf numFmtId="172" fontId="18" fillId="8" borderId="3" xfId="20" applyNumberFormat="1" applyFont="1" applyFill="1" applyBorder="1" applyAlignment="1">
      <alignment horizontal="left"/>
    </xf>
    <xf numFmtId="0" fontId="29" fillId="3" borderId="1" xfId="20" applyFont="1" applyFill="1" applyBorder="1" applyAlignment="1">
      <alignment horizontal="center"/>
    </xf>
    <xf numFmtId="0" fontId="27" fillId="3" borderId="1" xfId="20" applyFont="1" applyFill="1" applyBorder="1"/>
    <xf numFmtId="0" fontId="29" fillId="3" borderId="4" xfId="20" applyFont="1" applyFill="1" applyBorder="1" applyAlignment="1">
      <alignment horizontal="center"/>
    </xf>
    <xf numFmtId="0" fontId="27" fillId="3" borderId="4" xfId="20" applyFont="1" applyFill="1" applyBorder="1"/>
    <xf numFmtId="0" fontId="29" fillId="3" borderId="1" xfId="20" applyFont="1" applyFill="1" applyBorder="1"/>
    <xf numFmtId="172" fontId="27" fillId="3" borderId="1" xfId="20" applyNumberFormat="1" applyFont="1" applyFill="1" applyBorder="1" applyAlignment="1">
      <alignment horizontal="right"/>
    </xf>
    <xf numFmtId="172" fontId="27" fillId="3" borderId="4" xfId="20" applyNumberFormat="1" applyFont="1" applyFill="1" applyBorder="1" applyAlignment="1">
      <alignment horizontal="right"/>
    </xf>
    <xf numFmtId="172" fontId="25" fillId="2" borderId="1" xfId="8" applyNumberFormat="1" applyFont="1" applyFill="1" applyBorder="1" applyAlignment="1">
      <alignment horizontal="center" vertical="top"/>
    </xf>
    <xf numFmtId="0" fontId="14" fillId="0" borderId="18" xfId="13" applyFont="1" applyBorder="1"/>
    <xf numFmtId="170" fontId="34" fillId="5" borderId="2" xfId="6" applyNumberFormat="1" applyFont="1" applyFill="1" applyBorder="1" applyAlignment="1">
      <alignment horizontal="center" vertical="center" wrapText="1"/>
    </xf>
    <xf numFmtId="175" fontId="34" fillId="5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170" fontId="25" fillId="3" borderId="1" xfId="8" applyNumberFormat="1" applyFont="1" applyFill="1" applyBorder="1" applyAlignment="1"/>
    <xf numFmtId="173" fontId="25" fillId="3" borderId="1" xfId="8" applyNumberFormat="1" applyFont="1" applyFill="1" applyBorder="1" applyAlignment="1"/>
    <xf numFmtId="2" fontId="34" fillId="5" borderId="1" xfId="0" applyNumberFormat="1" applyFont="1" applyFill="1" applyBorder="1" applyAlignment="1">
      <alignment horizontal="center" vertical="center" wrapText="1"/>
    </xf>
    <xf numFmtId="0" fontId="10" fillId="0" borderId="0" xfId="2" applyFont="1" applyAlignment="1">
      <alignment horizontal="center"/>
    </xf>
    <xf numFmtId="0" fontId="10" fillId="0" borderId="6" xfId="2" applyFont="1" applyBorder="1" applyAlignment="1">
      <alignment horizontal="center"/>
    </xf>
    <xf numFmtId="0" fontId="17" fillId="0" borderId="0" xfId="2" applyFont="1" applyAlignment="1">
      <alignment horizontal="center"/>
    </xf>
    <xf numFmtId="0" fontId="16" fillId="0" borderId="1" xfId="0" quotePrefix="1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5" fillId="0" borderId="14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43" fontId="18" fillId="8" borderId="3" xfId="6" applyFont="1" applyFill="1" applyBorder="1" applyAlignment="1"/>
    <xf numFmtId="0" fontId="16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17" fontId="34" fillId="5" borderId="19" xfId="20" applyNumberFormat="1" applyFont="1" applyFill="1" applyBorder="1" applyAlignment="1">
      <alignment horizontal="center" wrapText="1"/>
    </xf>
    <xf numFmtId="17" fontId="34" fillId="5" borderId="0" xfId="20" applyNumberFormat="1" applyFont="1" applyFill="1" applyAlignment="1">
      <alignment horizontal="center" wrapText="1"/>
    </xf>
    <xf numFmtId="17" fontId="34" fillId="5" borderId="7" xfId="20" applyNumberFormat="1" applyFont="1" applyFill="1" applyBorder="1" applyAlignment="1">
      <alignment horizontal="center" wrapText="1"/>
    </xf>
    <xf numFmtId="0" fontId="10" fillId="0" borderId="0" xfId="2" applyFont="1" applyAlignment="1">
      <alignment horizontal="center"/>
    </xf>
    <xf numFmtId="0" fontId="36" fillId="0" borderId="7" xfId="20" applyFont="1" applyBorder="1" applyAlignment="1">
      <alignment horizontal="center"/>
    </xf>
    <xf numFmtId="0" fontId="33" fillId="5" borderId="2" xfId="0" applyFont="1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4" fillId="5" borderId="14" xfId="0" applyFont="1" applyFill="1" applyBorder="1" applyAlignment="1">
      <alignment horizontal="center" wrapText="1"/>
    </xf>
    <xf numFmtId="0" fontId="34" fillId="5" borderId="16" xfId="0" applyFont="1" applyFill="1" applyBorder="1" applyAlignment="1">
      <alignment horizontal="center" wrapText="1"/>
    </xf>
    <xf numFmtId="0" fontId="34" fillId="5" borderId="4" xfId="0" applyFont="1" applyFill="1" applyBorder="1" applyAlignment="1">
      <alignment horizontal="center" wrapText="1"/>
    </xf>
    <xf numFmtId="17" fontId="34" fillId="5" borderId="15" xfId="20" applyNumberFormat="1" applyFont="1" applyFill="1" applyBorder="1" applyAlignment="1">
      <alignment horizontal="center" wrapText="1"/>
    </xf>
    <xf numFmtId="17" fontId="34" fillId="5" borderId="17" xfId="20" applyNumberFormat="1" applyFont="1" applyFill="1" applyBorder="1" applyAlignment="1">
      <alignment horizontal="center" wrapText="1"/>
    </xf>
    <xf numFmtId="17" fontId="34" fillId="5" borderId="13" xfId="20" applyNumberFormat="1" applyFont="1" applyFill="1" applyBorder="1" applyAlignment="1">
      <alignment horizontal="center" wrapText="1"/>
    </xf>
    <xf numFmtId="17" fontId="34" fillId="5" borderId="14" xfId="20" applyNumberFormat="1" applyFont="1" applyFill="1" applyBorder="1" applyAlignment="1">
      <alignment horizontal="center" wrapText="1"/>
    </xf>
    <xf numFmtId="17" fontId="34" fillId="5" borderId="4" xfId="20" applyNumberFormat="1" applyFont="1" applyFill="1" applyBorder="1" applyAlignment="1">
      <alignment horizontal="center" wrapText="1"/>
    </xf>
    <xf numFmtId="0" fontId="33" fillId="5" borderId="11" xfId="0" applyFont="1" applyFill="1" applyBorder="1" applyAlignment="1">
      <alignment horizontal="center" wrapText="1"/>
    </xf>
    <xf numFmtId="0" fontId="33" fillId="5" borderId="5" xfId="0" applyFont="1" applyFill="1" applyBorder="1" applyAlignment="1">
      <alignment horizontal="center" wrapText="1"/>
    </xf>
    <xf numFmtId="0" fontId="29" fillId="6" borderId="2" xfId="20" applyFont="1" applyFill="1" applyBorder="1" applyAlignment="1">
      <alignment horizontal="right"/>
    </xf>
    <xf numFmtId="0" fontId="29" fillId="6" borderId="5" xfId="20" applyFont="1" applyFill="1" applyBorder="1" applyAlignment="1">
      <alignment horizontal="right"/>
    </xf>
    <xf numFmtId="166" fontId="10" fillId="2" borderId="0" xfId="0" applyNumberFormat="1" applyFont="1" applyFill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170" fontId="25" fillId="0" borderId="2" xfId="8" applyNumberFormat="1" applyFont="1" applyBorder="1" applyAlignment="1">
      <alignment horizontal="center" vertical="top"/>
    </xf>
    <xf numFmtId="170" fontId="25" fillId="0" borderId="11" xfId="8" applyNumberFormat="1" applyFont="1" applyBorder="1" applyAlignment="1">
      <alignment horizontal="center" vertical="top"/>
    </xf>
  </cellXfs>
  <cellStyles count="68">
    <cellStyle name="Comma" xfId="6" builtinId="3"/>
    <cellStyle name="Comma 10" xfId="8" xr:uid="{00000000-0005-0000-0000-000001000000}"/>
    <cellStyle name="Comma 2" xfId="4" xr:uid="{00000000-0005-0000-0000-000002000000}"/>
    <cellStyle name="Comma 3" xfId="9" xr:uid="{00000000-0005-0000-0000-000003000000}"/>
    <cellStyle name="Comma 3 2" xfId="26" xr:uid="{534E5CEC-648F-44DF-B978-F01DE89F45E3}"/>
    <cellStyle name="Comma 3 2 2" xfId="55" xr:uid="{1710CC53-B0F9-4607-A9C0-CB1F6A38490A}"/>
    <cellStyle name="Comma 3 3" xfId="40" xr:uid="{0095C4C7-CBA4-4311-931A-7645B648AA95}"/>
    <cellStyle name="Currency 10" xfId="5" xr:uid="{00000000-0005-0000-0000-000005000000}"/>
    <cellStyle name="Currency 2" xfId="3" xr:uid="{00000000-0005-0000-0000-000006000000}"/>
    <cellStyle name="Currency 3" xfId="14" xr:uid="{00000000-0005-0000-0000-000007000000}"/>
    <cellStyle name="Currency 3 2" xfId="29" xr:uid="{90B906DC-6E05-4CDE-926F-070239870D8E}"/>
    <cellStyle name="Currency 3 2 2" xfId="58" xr:uid="{BCF89F06-5418-4F5E-957F-787440E341B9}"/>
    <cellStyle name="Currency 3 3" xfId="43" xr:uid="{AEB42B5F-89F9-4356-A465-25E2E34EDEB1}"/>
    <cellStyle name="Currency 4" xfId="18" xr:uid="{00000000-0005-0000-0000-000008000000}"/>
    <cellStyle name="Currency 4 2" xfId="22" xr:uid="{DAA36E2B-FF38-4B01-9CB4-C72B7709CEFF}"/>
    <cellStyle name="Currency 4 2 2" xfId="37" xr:uid="{7FC56957-AE52-43CD-8094-166FBA95D5F3}"/>
    <cellStyle name="Currency 4 2 2 2" xfId="66" xr:uid="{97D2FC04-4BD5-41EF-9AA1-718E035AAE49}"/>
    <cellStyle name="Currency 4 2 3" xfId="51" xr:uid="{692CDFF8-B265-4499-96B1-F560FE78450E}"/>
    <cellStyle name="Currency 4 3" xfId="33" xr:uid="{E746DFB1-B4DA-4705-8033-9A2A1D96B856}"/>
    <cellStyle name="Currency 4 3 2" xfId="62" xr:uid="{327E3D37-B666-441F-83C0-51C1F2DE2732}"/>
    <cellStyle name="Currency 4 4" xfId="47" xr:uid="{9AC21C21-EF5D-491B-8944-C55A171EB370}"/>
    <cellStyle name="Currency 7" xfId="16" xr:uid="{00000000-0005-0000-0000-000009000000}"/>
    <cellStyle name="Currency 7 2" xfId="21" xr:uid="{2CA67F9F-A3DE-4ECB-A974-D960F728AF03}"/>
    <cellStyle name="Currency 7 2 2" xfId="24" xr:uid="{0142854F-A024-409B-AD2D-DE7196FDB0E4}"/>
    <cellStyle name="Currency 7 2 2 2" xfId="53" xr:uid="{FCDBEFF1-F333-426D-9D8D-D2D4355882C1}"/>
    <cellStyle name="Currency 7 2 3" xfId="36" xr:uid="{72EA5AE9-9393-492A-95A1-45DB497CE2DD}"/>
    <cellStyle name="Currency 7 2 3 2" xfId="65" xr:uid="{BFC32FF9-FE34-4327-8F1C-D313C080AA6D}"/>
    <cellStyle name="Currency 7 2 4" xfId="50" xr:uid="{190FE433-D15F-4F93-A582-D1304A5A18E4}"/>
    <cellStyle name="Currency 7 3" xfId="31" xr:uid="{31E9E6AC-2E2A-4A74-8998-E4B899AD139B}"/>
    <cellStyle name="Currency 7 3 2" xfId="60" xr:uid="{EC807BC9-2AB7-46C0-A9D0-DEC78BB9032C}"/>
    <cellStyle name="Currency 7 4" xfId="45" xr:uid="{4F81D46D-B804-4302-A08F-707D8D85F7F9}"/>
    <cellStyle name="Normal" xfId="0" builtinId="0"/>
    <cellStyle name="Normal - Style1 2" xfId="10" xr:uid="{00000000-0005-0000-0000-00000B000000}"/>
    <cellStyle name="Normal 2" xfId="7" xr:uid="{00000000-0005-0000-0000-00000C000000}"/>
    <cellStyle name="Normal 2 2" xfId="25" xr:uid="{6D7B10A3-879E-4F1E-BC96-B270E796F0E1}"/>
    <cellStyle name="Normal 2 2 2" xfId="54" xr:uid="{F4C5EDBD-DE51-4E0B-917E-4E34551CA642}"/>
    <cellStyle name="Normal 2 3" xfId="39" xr:uid="{5E12F872-7EEB-4BC7-A326-5BEE81C038B6}"/>
    <cellStyle name="Normal 3" xfId="13" xr:uid="{00000000-0005-0000-0000-00000D000000}"/>
    <cellStyle name="Normal 3 2" xfId="28" xr:uid="{63ECE1A1-909F-4AAE-A06C-13D3938246CE}"/>
    <cellStyle name="Normal 3 2 2" xfId="57" xr:uid="{08736237-1269-4D87-A4A6-A20860535ED1}"/>
    <cellStyle name="Normal 3 3" xfId="42" xr:uid="{72FBF732-ABF8-4103-BFD2-3C1DC93E62CE}"/>
    <cellStyle name="Normal 4" xfId="11" xr:uid="{00000000-0005-0000-0000-00000E000000}"/>
    <cellStyle name="Normal 5" xfId="17" xr:uid="{00000000-0005-0000-0000-00000F000000}"/>
    <cellStyle name="Normal 5 2" xfId="32" xr:uid="{1D11258D-4A0E-4C3F-A1D0-9227B383F5B5}"/>
    <cellStyle name="Normal 5 2 2" xfId="61" xr:uid="{A5135E7D-ED71-472A-BA2E-7345B54169B3}"/>
    <cellStyle name="Normal 5 3" xfId="46" xr:uid="{1813EA15-0B45-4707-8A2E-0BC4615B9F84}"/>
    <cellStyle name="Normal 5 5" xfId="15" xr:uid="{00000000-0005-0000-0000-000010000000}"/>
    <cellStyle name="Normal 5 5 2" xfId="20" xr:uid="{653FD225-98E9-4944-8954-CA42C29006B5}"/>
    <cellStyle name="Normal 5 5 2 2" xfId="35" xr:uid="{ACC728FD-40F1-4627-8B45-A7DCB74B523E}"/>
    <cellStyle name="Normal 5 5 2 2 2" xfId="64" xr:uid="{54014DB4-B3A1-4C7E-B770-9A45CE53AB1D}"/>
    <cellStyle name="Normal 5 5 2 3" xfId="49" xr:uid="{8382ED9B-F97B-499D-AC97-0D341C6549C2}"/>
    <cellStyle name="Normal 5 5 3" xfId="30" xr:uid="{706EAE2A-BF1F-463C-B43A-A9E68DCF9F35}"/>
    <cellStyle name="Normal 5 5 3 2" xfId="59" xr:uid="{E32D7EF4-07EC-4C74-BFD6-968D84DC0874}"/>
    <cellStyle name="Normal 5 5 4" xfId="44" xr:uid="{D6864EEB-288D-42DF-B11F-91DEAD55CB53}"/>
    <cellStyle name="Normal 7" xfId="2" xr:uid="{00000000-0005-0000-0000-000011000000}"/>
    <cellStyle name="Percent 2" xfId="1" xr:uid="{00000000-0005-0000-0000-000013000000}"/>
    <cellStyle name="Percent 3" xfId="12" xr:uid="{00000000-0005-0000-0000-000014000000}"/>
    <cellStyle name="Percent 3 2" xfId="27" xr:uid="{4AF64AC4-75FB-4820-85D4-45E1F3568849}"/>
    <cellStyle name="Percent 3 2 2" xfId="56" xr:uid="{DCED0C28-98D7-4B81-B14C-2BAC94E19692}"/>
    <cellStyle name="Percent 3 3" xfId="41" xr:uid="{D7D5DD51-2551-40A0-BDAC-9947AD3E715B}"/>
    <cellStyle name="Percent 4" xfId="19" xr:uid="{00000000-0005-0000-0000-000015000000}"/>
    <cellStyle name="Percent 4 2" xfId="23" xr:uid="{1D60F1D8-27E5-4AED-AA77-DFBBECCAAD52}"/>
    <cellStyle name="Percent 4 2 2" xfId="38" xr:uid="{1D564339-2E1E-4127-BE8F-FE2E1F138C7A}"/>
    <cellStyle name="Percent 4 2 2 2" xfId="67" xr:uid="{0966616F-ADC5-4ABA-B270-62F0560E0372}"/>
    <cellStyle name="Percent 4 2 3" xfId="52" xr:uid="{8D2BE6B3-E3D2-474A-B034-8D49550767E0}"/>
    <cellStyle name="Percent 4 3" xfId="34" xr:uid="{9A2FD42B-ACC5-447F-BCF8-D9224B250252}"/>
    <cellStyle name="Percent 4 3 2" xfId="63" xr:uid="{DC015716-E150-4CC9-A542-645C137E116A}"/>
    <cellStyle name="Percent 4 4" xfId="48" xr:uid="{9F603D65-CFC8-4860-A777-F58835A9DD6A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sulting.global.deloitteonline.com/Users/briking/AppData/Local/Microsoft/Windows/INetCache/Content.Outlook/C44IFOQS/GPS%20Pricing%20Model%20FY20v2b-SLHEStart_CalWIN_2020031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Data Entry"/>
      <sheetName val="Deloitte Resource Pool"/>
      <sheetName val="Deloitte Cost Blendings"/>
      <sheetName val="Rate Cards"/>
      <sheetName val="Bid Rates"/>
      <sheetName val="Fixed_Price"/>
      <sheetName val="Subs"/>
      <sheetName val="Sub Analysis"/>
      <sheetName val="Level of Effort (LOE)"/>
      <sheetName val="Travel_ODCs"/>
      <sheetName val="Products"/>
      <sheetName val="Lists"/>
      <sheetName val="Admin"/>
      <sheetName val="Workflow"/>
      <sheetName val="Normalized Rates"/>
      <sheetName val="Rate Summary"/>
      <sheetName val="Cost"/>
      <sheetName val="Price"/>
      <sheetName val="LOE Summary"/>
      <sheetName val="DealReview"/>
      <sheetName val="Bid Version Log"/>
      <sheetName val="Est_Sys_Checklist"/>
      <sheetName val="GSA Discount Rationale"/>
      <sheetName val="Deloitte Rate Builds"/>
      <sheetName val="Method Example"/>
      <sheetName val="Indirect Rate Blending"/>
      <sheetName val="Custom Report"/>
      <sheetName val="Travel Calculation"/>
      <sheetName val="Resource Plan"/>
      <sheetName val="Resource Plan Assumptions"/>
      <sheetName val="Metrics"/>
      <sheetName val="Travel build up"/>
      <sheetName val="Small Business Plan"/>
      <sheetName val="Cost Summary"/>
      <sheetName val="GSA LC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R33"/>
  <sheetViews>
    <sheetView tabSelected="1" zoomScaleNormal="100" zoomScaleSheetLayoutView="93" workbookViewId="0">
      <selection sqref="A1:B1"/>
    </sheetView>
  </sheetViews>
  <sheetFormatPr defaultColWidth="8.85546875" defaultRowHeight="12.95"/>
  <cols>
    <col min="1" max="1" width="5.7109375" style="6" customWidth="1"/>
    <col min="2" max="2" width="134.7109375" style="4" customWidth="1"/>
    <col min="3" max="12" width="13.7109375" style="4" customWidth="1"/>
    <col min="13" max="13" width="15.7109375" style="4" customWidth="1"/>
    <col min="14" max="14" width="20.7109375" style="5" customWidth="1"/>
    <col min="15" max="15" width="13.85546875" style="5" bestFit="1" customWidth="1"/>
    <col min="16" max="16" width="10.7109375" style="5" bestFit="1" customWidth="1"/>
    <col min="17" max="18" width="10.7109375" style="4" bestFit="1" customWidth="1"/>
    <col min="19" max="19" width="15" style="4" bestFit="1" customWidth="1"/>
    <col min="20" max="16384" width="8.85546875" style="4"/>
  </cols>
  <sheetData>
    <row r="1" spans="1:18" s="3" customFormat="1" ht="20.100000000000001" customHeight="1">
      <c r="A1" s="161" t="s">
        <v>0</v>
      </c>
      <c r="B1" s="161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"/>
      <c r="O1" s="1"/>
      <c r="P1" s="1"/>
      <c r="Q1" s="2"/>
    </row>
    <row r="2" spans="1:18" s="3" customFormat="1" ht="20.100000000000001" customHeight="1">
      <c r="A2" s="161" t="s">
        <v>1</v>
      </c>
      <c r="B2" s="161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"/>
      <c r="O2" s="1"/>
      <c r="P2" s="1"/>
      <c r="Q2" s="2"/>
    </row>
    <row r="3" spans="1:18" s="3" customFormat="1" ht="20.100000000000001" customHeight="1">
      <c r="A3" s="161" t="s">
        <v>2</v>
      </c>
      <c r="B3" s="161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"/>
      <c r="O3" s="1"/>
      <c r="P3" s="1"/>
      <c r="Q3" s="2"/>
    </row>
    <row r="4" spans="1:18" s="5" customFormat="1" ht="15" customHeight="1">
      <c r="A4" s="6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100"/>
      <c r="O4" s="100"/>
      <c r="P4" s="100"/>
      <c r="Q4" s="101"/>
      <c r="R4"/>
    </row>
    <row r="5" spans="1:18" s="5" customFormat="1" ht="15" customHeight="1">
      <c r="A5" s="6"/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100"/>
      <c r="O5" s="100"/>
      <c r="P5" s="100"/>
      <c r="Q5" s="101"/>
      <c r="R5"/>
    </row>
    <row r="6" spans="1:18" ht="12" customHeight="1">
      <c r="B6" s="5" t="s">
        <v>4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1:18" ht="20.100000000000001" customHeight="1">
      <c r="A7" s="8"/>
      <c r="B7" s="156" t="s">
        <v>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8" ht="27.95">
      <c r="A8" s="154">
        <v>1</v>
      </c>
      <c r="B8" s="159" t="s">
        <v>6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8" ht="27.95">
      <c r="A9" s="154">
        <v>2</v>
      </c>
      <c r="B9" s="160" t="s">
        <v>7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8" ht="27.95">
      <c r="A10" s="154">
        <v>3</v>
      </c>
      <c r="B10" s="160" t="s">
        <v>8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8" ht="27.95">
      <c r="A11" s="154">
        <v>4</v>
      </c>
      <c r="B11" s="160" t="s">
        <v>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8" ht="14.1">
      <c r="A12" s="154">
        <v>5</v>
      </c>
      <c r="B12" s="160" t="s">
        <v>10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8">
      <c r="A13" s="154">
        <v>6</v>
      </c>
      <c r="B13" s="24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8">
      <c r="A14" s="154">
        <v>7</v>
      </c>
      <c r="B14" s="155"/>
    </row>
    <row r="15" spans="1:18">
      <c r="A15" s="154">
        <v>8</v>
      </c>
      <c r="B15" s="24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8">
      <c r="A16" s="154">
        <v>9</v>
      </c>
      <c r="B16" s="2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>
      <c r="A17" s="154">
        <v>10</v>
      </c>
      <c r="B17" s="2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>
      <c r="B18" s="5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>
      <c r="B22" s="5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>
      <c r="B24" s="5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>
      <c r="B26" s="5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>
      <c r="B28" s="5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>
      <c r="B30" s="5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3:13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mergeCells count="3">
    <mergeCell ref="A1:B1"/>
    <mergeCell ref="A2:B2"/>
    <mergeCell ref="A3:B3"/>
  </mergeCells>
  <phoneticPr fontId="35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L179"/>
  <sheetViews>
    <sheetView zoomScale="141" zoomScaleNormal="141" zoomScaleSheetLayoutView="100" workbookViewId="0">
      <pane xSplit="3" ySplit="7" topLeftCell="D8" activePane="bottomRight" state="frozen"/>
      <selection pane="bottomRight" sqref="A1:L1"/>
      <selection pane="bottomLeft" activeCell="AC36" sqref="AC36"/>
      <selection pane="topRight" activeCell="AC36" sqref="AC36"/>
    </sheetView>
  </sheetViews>
  <sheetFormatPr defaultColWidth="9.140625" defaultRowHeight="11.1"/>
  <cols>
    <col min="1" max="1" width="6.42578125" style="31" customWidth="1"/>
    <col min="2" max="2" width="35.7109375" style="32" customWidth="1"/>
    <col min="3" max="3" width="34" style="37" customWidth="1"/>
    <col min="4" max="9" width="10.28515625" style="33" customWidth="1"/>
    <col min="10" max="10" width="14" style="33" customWidth="1"/>
    <col min="11" max="12" width="10.28515625" style="33" customWidth="1"/>
    <col min="13" max="16384" width="9.140625" style="32"/>
  </cols>
  <sheetData>
    <row r="1" spans="1:12" ht="18">
      <c r="A1" s="165" t="s">
        <v>11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18">
      <c r="A2" s="165" t="s">
        <v>12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</row>
    <row r="3" spans="1:12" ht="20.100000000000001" customHeigh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2" ht="39.75" customHeight="1">
      <c r="B4" s="31"/>
      <c r="C4" s="31"/>
      <c r="D4" s="167" t="s">
        <v>13</v>
      </c>
      <c r="E4" s="168"/>
      <c r="F4" s="168"/>
      <c r="G4" s="168"/>
      <c r="H4" s="168"/>
      <c r="I4" s="169"/>
      <c r="J4" s="173" t="s">
        <v>14</v>
      </c>
      <c r="K4" s="32"/>
      <c r="L4" s="162" t="s">
        <v>15</v>
      </c>
    </row>
    <row r="5" spans="1:12" s="34" customFormat="1" ht="24" customHeight="1">
      <c r="A5" s="170" t="s">
        <v>16</v>
      </c>
      <c r="B5" s="170" t="s">
        <v>17</v>
      </c>
      <c r="C5" s="170" t="s">
        <v>18</v>
      </c>
      <c r="D5" s="39">
        <v>1</v>
      </c>
      <c r="E5" s="39">
        <v>2</v>
      </c>
      <c r="F5" s="39">
        <v>3</v>
      </c>
      <c r="G5" s="39">
        <v>4</v>
      </c>
      <c r="H5" s="39">
        <v>5</v>
      </c>
      <c r="I5" s="39">
        <v>6</v>
      </c>
      <c r="J5" s="174"/>
      <c r="L5" s="163"/>
    </row>
    <row r="6" spans="1:12" ht="12.95">
      <c r="A6" s="171"/>
      <c r="B6" s="171"/>
      <c r="C6" s="171"/>
      <c r="D6" s="61">
        <v>45413</v>
      </c>
      <c r="E6" s="61">
        <v>45444</v>
      </c>
      <c r="F6" s="61">
        <v>45474</v>
      </c>
      <c r="G6" s="61">
        <v>45505</v>
      </c>
      <c r="H6" s="61">
        <v>45536</v>
      </c>
      <c r="I6" s="61">
        <v>45566</v>
      </c>
      <c r="J6" s="175"/>
      <c r="K6" s="32"/>
      <c r="L6" s="164"/>
    </row>
    <row r="7" spans="1:12" ht="14.25" customHeight="1">
      <c r="A7" s="172"/>
      <c r="B7" s="172"/>
      <c r="C7" s="172"/>
      <c r="D7" s="40">
        <v>176</v>
      </c>
      <c r="E7" s="40">
        <v>160</v>
      </c>
      <c r="F7" s="40">
        <v>176</v>
      </c>
      <c r="G7" s="40">
        <v>176</v>
      </c>
      <c r="H7" s="40">
        <v>160</v>
      </c>
      <c r="I7" s="40">
        <v>176</v>
      </c>
      <c r="J7" s="65">
        <f>SUM(D7:I7)</f>
        <v>1024</v>
      </c>
      <c r="K7" s="32"/>
      <c r="L7" s="150">
        <f>AVERAGE(D7:I7)</f>
        <v>170.66666666666666</v>
      </c>
    </row>
    <row r="8" spans="1:12" ht="13.5" customHeight="1">
      <c r="A8" s="113">
        <v>1</v>
      </c>
      <c r="B8" s="114" t="s">
        <v>19</v>
      </c>
      <c r="C8" s="115"/>
      <c r="D8" s="116"/>
      <c r="E8" s="116"/>
      <c r="F8" s="116"/>
      <c r="G8" s="116"/>
      <c r="H8" s="116"/>
      <c r="I8" s="116"/>
      <c r="J8" s="41"/>
      <c r="K8" s="32"/>
      <c r="L8" s="32"/>
    </row>
    <row r="9" spans="1:12" ht="12">
      <c r="A9" s="136">
        <v>1.1000000000000001</v>
      </c>
      <c r="B9" s="137" t="s">
        <v>19</v>
      </c>
      <c r="C9" s="44"/>
      <c r="D9" s="46"/>
      <c r="E9" s="46"/>
      <c r="F9" s="46"/>
      <c r="G9" s="46"/>
      <c r="H9" s="46"/>
      <c r="I9" s="46"/>
      <c r="J9" s="46"/>
      <c r="K9" s="32"/>
      <c r="L9" s="32"/>
    </row>
    <row r="10" spans="1:12" ht="12">
      <c r="A10" s="136"/>
      <c r="B10" s="137"/>
      <c r="C10" s="44" t="s">
        <v>20</v>
      </c>
      <c r="D10" s="46">
        <v>163.33332679999998</v>
      </c>
      <c r="E10" s="46">
        <v>163.33332679999998</v>
      </c>
      <c r="F10" s="46">
        <v>163.33332679999998</v>
      </c>
      <c r="G10" s="46">
        <v>163.33332679999998</v>
      </c>
      <c r="H10" s="46">
        <v>163.33332679999998</v>
      </c>
      <c r="I10" s="46">
        <v>163.33332679999998</v>
      </c>
      <c r="J10" s="46">
        <f t="shared" ref="J10:J72" si="0">SUM(D10:I10)</f>
        <v>979.99996079999994</v>
      </c>
      <c r="K10" s="32"/>
      <c r="L10" s="32"/>
    </row>
    <row r="11" spans="1:12" ht="12">
      <c r="A11" s="136"/>
      <c r="B11" s="137"/>
      <c r="C11" s="44" t="s">
        <v>21</v>
      </c>
      <c r="D11" s="46">
        <v>155.33295959999998</v>
      </c>
      <c r="E11" s="46">
        <v>155.33295959999998</v>
      </c>
      <c r="F11" s="46">
        <v>155.33295959999998</v>
      </c>
      <c r="G11" s="46">
        <v>155.33295959999998</v>
      </c>
      <c r="H11" s="46">
        <v>155.33295959999998</v>
      </c>
      <c r="I11" s="46">
        <v>155.33295959999998</v>
      </c>
      <c r="J11" s="46">
        <f t="shared" si="0"/>
        <v>931.99775759999989</v>
      </c>
      <c r="K11" s="32"/>
      <c r="L11" s="32"/>
    </row>
    <row r="12" spans="1:12" ht="12.75" customHeight="1">
      <c r="A12" s="136"/>
      <c r="B12" s="137"/>
      <c r="C12" s="44" t="s">
        <v>22</v>
      </c>
      <c r="D12" s="46">
        <v>164.83332673999999</v>
      </c>
      <c r="E12" s="46">
        <v>164.83332673999999</v>
      </c>
      <c r="F12" s="46">
        <v>164.83332673999999</v>
      </c>
      <c r="G12" s="46">
        <v>164.83332673999999</v>
      </c>
      <c r="H12" s="46">
        <v>164.83332673999999</v>
      </c>
      <c r="I12" s="46">
        <v>164.83332673999999</v>
      </c>
      <c r="J12" s="46">
        <f t="shared" si="0"/>
        <v>988.99996043999988</v>
      </c>
      <c r="K12" s="32"/>
      <c r="L12" s="32"/>
    </row>
    <row r="13" spans="1:12" ht="12.75" customHeight="1">
      <c r="A13" s="136"/>
      <c r="B13" s="137"/>
      <c r="C13" s="44" t="s">
        <v>23</v>
      </c>
      <c r="D13" s="46">
        <v>164.83332673999999</v>
      </c>
      <c r="E13" s="46">
        <v>164.83332673999999</v>
      </c>
      <c r="F13" s="46">
        <v>164.83332673999999</v>
      </c>
      <c r="G13" s="46">
        <v>164.83332673999999</v>
      </c>
      <c r="H13" s="46">
        <v>164.83332673999999</v>
      </c>
      <c r="I13" s="46">
        <v>164.83332673999999</v>
      </c>
      <c r="J13" s="46">
        <f t="shared" si="0"/>
        <v>988.99996043999988</v>
      </c>
      <c r="K13" s="32"/>
      <c r="L13" s="32"/>
    </row>
    <row r="14" spans="1:12" ht="12.75" customHeight="1">
      <c r="A14" s="136"/>
      <c r="B14" s="137"/>
      <c r="C14" s="44" t="s">
        <v>24</v>
      </c>
      <c r="D14" s="46">
        <v>164.83332673999999</v>
      </c>
      <c r="E14" s="46">
        <v>164.83332673999999</v>
      </c>
      <c r="F14" s="46">
        <v>164.83332673999999</v>
      </c>
      <c r="G14" s="46">
        <v>164.83332673999999</v>
      </c>
      <c r="H14" s="46">
        <v>164.83332673999999</v>
      </c>
      <c r="I14" s="46">
        <v>164.83332673999999</v>
      </c>
      <c r="J14" s="46">
        <f t="shared" si="0"/>
        <v>988.99996043999988</v>
      </c>
      <c r="K14" s="32"/>
      <c r="L14" s="32"/>
    </row>
    <row r="15" spans="1:12" ht="12">
      <c r="A15" s="136"/>
      <c r="B15" s="137"/>
      <c r="C15" s="44" t="s">
        <v>20</v>
      </c>
      <c r="D15" s="46">
        <v>1217.01944884</v>
      </c>
      <c r="E15" s="46">
        <v>1217.01944884</v>
      </c>
      <c r="F15" s="46">
        <v>1217.01944884</v>
      </c>
      <c r="G15" s="46">
        <v>1217.01944884</v>
      </c>
      <c r="H15" s="46">
        <v>1217.01944884</v>
      </c>
      <c r="I15" s="46">
        <v>1217.01944884</v>
      </c>
      <c r="J15" s="46">
        <f t="shared" si="0"/>
        <v>7302.1166930400004</v>
      </c>
      <c r="K15" s="32"/>
      <c r="L15" s="32"/>
    </row>
    <row r="16" spans="1:12" ht="12">
      <c r="A16" s="136"/>
      <c r="B16" s="137"/>
      <c r="C16" s="44" t="s">
        <v>21</v>
      </c>
      <c r="D16" s="46">
        <v>78.003178399999996</v>
      </c>
      <c r="E16" s="46">
        <v>78.003178399999996</v>
      </c>
      <c r="F16" s="46">
        <v>78.003178399999996</v>
      </c>
      <c r="G16" s="46">
        <v>78.003178399999996</v>
      </c>
      <c r="H16" s="46">
        <v>78.003178399999996</v>
      </c>
      <c r="I16" s="46">
        <v>78.003178399999996</v>
      </c>
      <c r="J16" s="46">
        <f t="shared" si="0"/>
        <v>468.01907040000003</v>
      </c>
      <c r="K16" s="32"/>
      <c r="L16" s="32"/>
    </row>
    <row r="17" spans="1:12" ht="12">
      <c r="A17" s="136"/>
      <c r="B17" s="137"/>
      <c r="C17" s="44" t="s">
        <v>20</v>
      </c>
      <c r="D17" s="46">
        <v>366.46656060000004</v>
      </c>
      <c r="E17" s="46">
        <v>366.46656060000004</v>
      </c>
      <c r="F17" s="46">
        <v>366.46656060000004</v>
      </c>
      <c r="G17" s="46">
        <v>366.46656060000004</v>
      </c>
      <c r="H17" s="46">
        <v>366.46656060000004</v>
      </c>
      <c r="I17" s="46">
        <v>366.46656060000004</v>
      </c>
      <c r="J17" s="46">
        <f t="shared" si="0"/>
        <v>2198.7993636000001</v>
      </c>
      <c r="K17" s="32"/>
      <c r="L17" s="32"/>
    </row>
    <row r="18" spans="1:12" ht="12">
      <c r="A18" s="136"/>
      <c r="B18" s="137"/>
      <c r="C18" s="44"/>
      <c r="D18" s="46"/>
      <c r="E18" s="46"/>
      <c r="F18" s="46"/>
      <c r="G18" s="46"/>
      <c r="H18" s="46"/>
      <c r="I18" s="46"/>
      <c r="J18" s="46">
        <f t="shared" si="0"/>
        <v>0</v>
      </c>
      <c r="K18" s="32"/>
      <c r="L18" s="32"/>
    </row>
    <row r="19" spans="1:12" ht="12">
      <c r="A19" s="136"/>
      <c r="B19" s="137"/>
      <c r="C19" s="44"/>
      <c r="D19" s="46"/>
      <c r="E19" s="46"/>
      <c r="F19" s="46"/>
      <c r="G19" s="46"/>
      <c r="H19" s="46"/>
      <c r="I19" s="46"/>
      <c r="J19" s="46">
        <f t="shared" si="0"/>
        <v>0</v>
      </c>
      <c r="K19" s="32"/>
      <c r="L19" s="32"/>
    </row>
    <row r="20" spans="1:12" ht="12.95" thickBot="1">
      <c r="A20" s="106"/>
      <c r="B20" s="107" t="s">
        <v>25</v>
      </c>
      <c r="C20" s="108"/>
      <c r="D20" s="110">
        <f>SUM(D9:D19)</f>
        <v>2474.6554544599994</v>
      </c>
      <c r="E20" s="110">
        <f t="shared" ref="E20:I20" si="1">SUM(E9:E19)</f>
        <v>2474.6554544599994</v>
      </c>
      <c r="F20" s="110">
        <f t="shared" si="1"/>
        <v>2474.6554544599994</v>
      </c>
      <c r="G20" s="110">
        <f t="shared" si="1"/>
        <v>2474.6554544599994</v>
      </c>
      <c r="H20" s="110">
        <f t="shared" si="1"/>
        <v>2474.6554544599994</v>
      </c>
      <c r="I20" s="110">
        <f t="shared" si="1"/>
        <v>2474.6554544599994</v>
      </c>
      <c r="J20" s="131">
        <f>SUM(J9:J19)</f>
        <v>14847.932726760002</v>
      </c>
      <c r="K20" s="32"/>
      <c r="L20" s="32"/>
    </row>
    <row r="21" spans="1:12" s="35" customFormat="1" ht="12">
      <c r="A21" s="138">
        <v>1.2</v>
      </c>
      <c r="B21" s="139" t="s">
        <v>26</v>
      </c>
      <c r="C21" s="104"/>
      <c r="D21" s="46"/>
      <c r="E21" s="46"/>
      <c r="F21" s="46"/>
      <c r="G21" s="46"/>
      <c r="H21" s="46"/>
      <c r="I21" s="46"/>
      <c r="J21" s="46"/>
    </row>
    <row r="22" spans="1:12" ht="9.9499999999999993" customHeight="1">
      <c r="A22" s="136"/>
      <c r="B22" s="140"/>
      <c r="C22" s="104" t="s">
        <v>20</v>
      </c>
      <c r="D22" s="46">
        <v>294.80448259999997</v>
      </c>
      <c r="E22" s="46">
        <v>294.80448259999997</v>
      </c>
      <c r="F22" s="46">
        <v>294.80448259999997</v>
      </c>
      <c r="G22" s="46">
        <v>294.80448259999997</v>
      </c>
      <c r="H22" s="46">
        <v>294.80448259999997</v>
      </c>
      <c r="I22" s="46">
        <v>294.80448259999997</v>
      </c>
      <c r="J22" s="46">
        <f t="shared" si="0"/>
        <v>1768.8268955999999</v>
      </c>
      <c r="K22" s="32"/>
      <c r="L22" s="32"/>
    </row>
    <row r="23" spans="1:12" ht="13.5" customHeight="1">
      <c r="A23" s="136"/>
      <c r="B23" s="140"/>
      <c r="C23" s="104" t="s">
        <v>20</v>
      </c>
      <c r="D23" s="46">
        <v>1614.5950554600001</v>
      </c>
      <c r="E23" s="46">
        <v>1614.5950554600001</v>
      </c>
      <c r="F23" s="46">
        <v>1614.5950554600001</v>
      </c>
      <c r="G23" s="46">
        <v>1614.5950554600001</v>
      </c>
      <c r="H23" s="46">
        <v>1614.5950554600001</v>
      </c>
      <c r="I23" s="46">
        <v>1614.5950554600001</v>
      </c>
      <c r="J23" s="46">
        <f t="shared" si="0"/>
        <v>9687.5703327600004</v>
      </c>
      <c r="K23" s="32"/>
      <c r="L23" s="32"/>
    </row>
    <row r="24" spans="1:12" ht="13.5" customHeight="1">
      <c r="A24" s="136"/>
      <c r="B24" s="140"/>
      <c r="C24" s="104"/>
      <c r="D24" s="46"/>
      <c r="E24" s="46"/>
      <c r="F24" s="46"/>
      <c r="G24" s="46"/>
      <c r="H24" s="46"/>
      <c r="I24" s="46"/>
      <c r="J24" s="46">
        <f t="shared" si="0"/>
        <v>0</v>
      </c>
      <c r="K24" s="32"/>
      <c r="L24" s="32"/>
    </row>
    <row r="25" spans="1:12" ht="13.5" customHeight="1">
      <c r="A25" s="136"/>
      <c r="B25" s="140"/>
      <c r="C25" s="104"/>
      <c r="D25" s="46"/>
      <c r="E25" s="46"/>
      <c r="F25" s="46"/>
      <c r="G25" s="46"/>
      <c r="H25" s="46"/>
      <c r="I25" s="46"/>
      <c r="J25" s="46">
        <f t="shared" si="0"/>
        <v>0</v>
      </c>
      <c r="K25" s="32"/>
      <c r="L25" s="32"/>
    </row>
    <row r="26" spans="1:12" ht="13.5" customHeight="1" thickBot="1">
      <c r="A26" s="106"/>
      <c r="B26" s="107" t="s">
        <v>27</v>
      </c>
      <c r="C26" s="111"/>
      <c r="D26" s="110">
        <f>SUM(D21:D25)</f>
        <v>1909.3995380600002</v>
      </c>
      <c r="E26" s="110">
        <f t="shared" ref="E26:I26" si="2">SUM(E21:E25)</f>
        <v>1909.3995380600002</v>
      </c>
      <c r="F26" s="110">
        <f t="shared" si="2"/>
        <v>1909.3995380600002</v>
      </c>
      <c r="G26" s="110">
        <f t="shared" si="2"/>
        <v>1909.3995380600002</v>
      </c>
      <c r="H26" s="110">
        <f t="shared" si="2"/>
        <v>1909.3995380600002</v>
      </c>
      <c r="I26" s="110">
        <f t="shared" si="2"/>
        <v>1909.3995380600002</v>
      </c>
      <c r="J26" s="131">
        <f>SUM(J21:J25)</f>
        <v>11456.39722836</v>
      </c>
      <c r="K26" s="32"/>
      <c r="L26" s="32"/>
    </row>
    <row r="27" spans="1:12" s="35" customFormat="1" ht="12">
      <c r="A27" s="138">
        <v>1.3</v>
      </c>
      <c r="B27" s="139" t="s">
        <v>28</v>
      </c>
      <c r="C27" s="104"/>
      <c r="D27" s="46"/>
      <c r="E27" s="46"/>
      <c r="F27" s="46"/>
      <c r="G27" s="46"/>
      <c r="H27" s="46"/>
      <c r="I27" s="46"/>
      <c r="J27" s="46"/>
    </row>
    <row r="28" spans="1:12" s="35" customFormat="1" ht="12">
      <c r="A28" s="136"/>
      <c r="B28" s="140"/>
      <c r="C28" s="104" t="s">
        <v>29</v>
      </c>
      <c r="D28" s="46">
        <v>13.203990799999998</v>
      </c>
      <c r="E28" s="46">
        <v>13.203990799999998</v>
      </c>
      <c r="F28" s="46">
        <v>13.203990799999998</v>
      </c>
      <c r="G28" s="46">
        <v>13.203990799999998</v>
      </c>
      <c r="H28" s="46">
        <v>13.203990799999998</v>
      </c>
      <c r="I28" s="46">
        <v>13.203990799999998</v>
      </c>
      <c r="J28" s="46">
        <f t="shared" si="0"/>
        <v>79.223944799999984</v>
      </c>
    </row>
    <row r="29" spans="1:12" s="35" customFormat="1" ht="12">
      <c r="A29" s="136"/>
      <c r="B29" s="140"/>
      <c r="C29" s="104" t="s">
        <v>29</v>
      </c>
      <c r="D29" s="46">
        <v>130.97995072500001</v>
      </c>
      <c r="E29" s="46">
        <v>130.97995072500001</v>
      </c>
      <c r="F29" s="46">
        <v>130.97995072500001</v>
      </c>
      <c r="G29" s="46">
        <v>130.97995072500001</v>
      </c>
      <c r="H29" s="46">
        <v>130.97995072500001</v>
      </c>
      <c r="I29" s="46">
        <v>130.97995072500001</v>
      </c>
      <c r="J29" s="46">
        <f t="shared" si="0"/>
        <v>785.87970435</v>
      </c>
    </row>
    <row r="30" spans="1:12" ht="12">
      <c r="A30" s="136"/>
      <c r="B30" s="140"/>
      <c r="C30" s="104" t="s">
        <v>30</v>
      </c>
      <c r="D30" s="46">
        <v>164.83332673999999</v>
      </c>
      <c r="E30" s="46">
        <v>164.83332673999999</v>
      </c>
      <c r="F30" s="46">
        <v>164.83332673999999</v>
      </c>
      <c r="G30" s="46">
        <v>164.83332673999999</v>
      </c>
      <c r="H30" s="46">
        <v>164.83332673999999</v>
      </c>
      <c r="I30" s="46">
        <v>164.83332673999999</v>
      </c>
      <c r="J30" s="46">
        <f t="shared" si="0"/>
        <v>988.99996043999988</v>
      </c>
      <c r="K30" s="32"/>
      <c r="L30" s="32"/>
    </row>
    <row r="31" spans="1:12" ht="12">
      <c r="A31" s="136"/>
      <c r="B31" s="140"/>
      <c r="C31" s="104" t="s">
        <v>29</v>
      </c>
      <c r="D31" s="46">
        <v>161.34623141999998</v>
      </c>
      <c r="E31" s="46">
        <v>161.34623141999998</v>
      </c>
      <c r="F31" s="46">
        <v>161.34623141999998</v>
      </c>
      <c r="G31" s="46">
        <v>161.34623141999998</v>
      </c>
      <c r="H31" s="46">
        <v>161.34623141999998</v>
      </c>
      <c r="I31" s="46">
        <v>161.34623141999998</v>
      </c>
      <c r="J31" s="46">
        <f t="shared" si="0"/>
        <v>968.07738851999989</v>
      </c>
      <c r="K31" s="32"/>
      <c r="L31" s="32"/>
    </row>
    <row r="32" spans="1:12" ht="12">
      <c r="A32" s="136"/>
      <c r="B32" s="140"/>
      <c r="C32" s="104"/>
      <c r="D32" s="46"/>
      <c r="E32" s="46"/>
      <c r="F32" s="46"/>
      <c r="G32" s="46"/>
      <c r="H32" s="46"/>
      <c r="I32" s="46"/>
      <c r="J32" s="46">
        <f t="shared" si="0"/>
        <v>0</v>
      </c>
      <c r="K32" s="32"/>
      <c r="L32" s="32"/>
    </row>
    <row r="33" spans="1:12" ht="12">
      <c r="A33" s="136"/>
      <c r="B33" s="140"/>
      <c r="C33" s="104"/>
      <c r="D33" s="46"/>
      <c r="E33" s="46"/>
      <c r="F33" s="46"/>
      <c r="G33" s="46"/>
      <c r="H33" s="46"/>
      <c r="I33" s="46"/>
      <c r="J33" s="46">
        <f t="shared" si="0"/>
        <v>0</v>
      </c>
      <c r="K33" s="32"/>
      <c r="L33" s="32"/>
    </row>
    <row r="34" spans="1:12" ht="12.95" thickBot="1">
      <c r="A34" s="106"/>
      <c r="B34" s="107" t="s">
        <v>31</v>
      </c>
      <c r="C34" s="111"/>
      <c r="D34" s="110">
        <f>SUM(D27:D33)</f>
        <v>470.36349968499997</v>
      </c>
      <c r="E34" s="110">
        <f t="shared" ref="E34:I34" si="3">SUM(E27:E33)</f>
        <v>470.36349968499997</v>
      </c>
      <c r="F34" s="110">
        <f t="shared" si="3"/>
        <v>470.36349968499997</v>
      </c>
      <c r="G34" s="110">
        <f t="shared" si="3"/>
        <v>470.36349968499997</v>
      </c>
      <c r="H34" s="110">
        <f t="shared" si="3"/>
        <v>470.36349968499997</v>
      </c>
      <c r="I34" s="110">
        <f t="shared" si="3"/>
        <v>470.36349968499997</v>
      </c>
      <c r="J34" s="131">
        <f>SUM(J27:J33)</f>
        <v>2822.1809981099996</v>
      </c>
      <c r="K34" s="32"/>
      <c r="L34" s="32"/>
    </row>
    <row r="35" spans="1:12" ht="12">
      <c r="A35" s="138">
        <v>1.4</v>
      </c>
      <c r="B35" s="139" t="s">
        <v>32</v>
      </c>
      <c r="C35" s="104"/>
      <c r="D35" s="46"/>
      <c r="E35" s="46"/>
      <c r="F35" s="46"/>
      <c r="G35" s="46"/>
      <c r="H35" s="46"/>
      <c r="I35" s="46"/>
      <c r="J35" s="46"/>
      <c r="K35" s="32"/>
      <c r="L35" s="32"/>
    </row>
    <row r="36" spans="1:12" s="35" customFormat="1" ht="12">
      <c r="A36" s="136"/>
      <c r="B36" s="140"/>
      <c r="C36" s="104" t="s">
        <v>33</v>
      </c>
      <c r="D36" s="46">
        <v>31.86777558</v>
      </c>
      <c r="E36" s="46">
        <v>31.86777558</v>
      </c>
      <c r="F36" s="46">
        <v>31.86777558</v>
      </c>
      <c r="G36" s="46">
        <v>31.86777558</v>
      </c>
      <c r="H36" s="46">
        <v>31.86777558</v>
      </c>
      <c r="I36" s="46">
        <v>31.86777558</v>
      </c>
      <c r="J36" s="46">
        <f t="shared" si="0"/>
        <v>191.20665348</v>
      </c>
    </row>
    <row r="37" spans="1:12" s="35" customFormat="1" ht="12">
      <c r="A37" s="136"/>
      <c r="B37" s="140"/>
      <c r="C37" s="104"/>
      <c r="D37" s="46"/>
      <c r="E37" s="46"/>
      <c r="F37" s="46"/>
      <c r="G37" s="46"/>
      <c r="H37" s="46"/>
      <c r="I37" s="46"/>
      <c r="J37" s="46">
        <f t="shared" si="0"/>
        <v>0</v>
      </c>
    </row>
    <row r="38" spans="1:12" s="35" customFormat="1" ht="12">
      <c r="A38" s="136"/>
      <c r="B38" s="140"/>
      <c r="C38" s="104"/>
      <c r="D38" s="46"/>
      <c r="E38" s="46"/>
      <c r="F38" s="46"/>
      <c r="G38" s="46"/>
      <c r="H38" s="46"/>
      <c r="I38" s="46"/>
      <c r="J38" s="46">
        <f t="shared" si="0"/>
        <v>0</v>
      </c>
    </row>
    <row r="39" spans="1:12" s="35" customFormat="1" ht="12">
      <c r="A39" s="136"/>
      <c r="B39" s="140"/>
      <c r="C39" s="104"/>
      <c r="D39" s="46"/>
      <c r="E39" s="46"/>
      <c r="F39" s="46"/>
      <c r="G39" s="46"/>
      <c r="H39" s="46"/>
      <c r="I39" s="46"/>
      <c r="J39" s="46">
        <f t="shared" si="0"/>
        <v>0</v>
      </c>
    </row>
    <row r="40" spans="1:12" s="35" customFormat="1" ht="12">
      <c r="A40" s="127"/>
      <c r="B40" s="128" t="s">
        <v>34</v>
      </c>
      <c r="C40" s="129"/>
      <c r="D40" s="131">
        <f>SUM(D35:D39)</f>
        <v>31.86777558</v>
      </c>
      <c r="E40" s="131">
        <f t="shared" ref="E40:I40" si="4">SUM(E35:E39)</f>
        <v>31.86777558</v>
      </c>
      <c r="F40" s="131">
        <f t="shared" si="4"/>
        <v>31.86777558</v>
      </c>
      <c r="G40" s="131">
        <f t="shared" si="4"/>
        <v>31.86777558</v>
      </c>
      <c r="H40" s="131">
        <f t="shared" si="4"/>
        <v>31.86777558</v>
      </c>
      <c r="I40" s="131">
        <f t="shared" si="4"/>
        <v>31.86777558</v>
      </c>
      <c r="J40" s="131">
        <f>SUM(J35:J39)</f>
        <v>191.20665348</v>
      </c>
    </row>
    <row r="41" spans="1:12" s="35" customFormat="1" ht="14.1" thickBot="1">
      <c r="A41" s="132"/>
      <c r="B41" s="133" t="s">
        <v>25</v>
      </c>
      <c r="C41" s="134"/>
      <c r="D41" s="135">
        <f>SUM(D20,D26,D34,D40)</f>
        <v>4886.2862677849989</v>
      </c>
      <c r="E41" s="135">
        <f t="shared" ref="E41:I41" si="5">SUM(E20,E26,E34,E40)</f>
        <v>4886.2862677849989</v>
      </c>
      <c r="F41" s="135">
        <f t="shared" si="5"/>
        <v>4886.2862677849989</v>
      </c>
      <c r="G41" s="135">
        <f t="shared" si="5"/>
        <v>4886.2862677849989</v>
      </c>
      <c r="H41" s="135">
        <f t="shared" si="5"/>
        <v>4886.2862677849989</v>
      </c>
      <c r="I41" s="135">
        <f t="shared" si="5"/>
        <v>4886.2862677849989</v>
      </c>
      <c r="J41" s="158">
        <f>SUM(J40,J34,J26,J20)</f>
        <v>29317.717606710001</v>
      </c>
    </row>
    <row r="42" spans="1:12" s="35" customFormat="1" ht="12">
      <c r="A42" s="102"/>
      <c r="B42" s="103"/>
      <c r="C42" s="104"/>
      <c r="D42" s="105"/>
      <c r="E42" s="105"/>
      <c r="F42" s="105"/>
      <c r="G42" s="105"/>
      <c r="H42" s="105"/>
      <c r="I42" s="105"/>
      <c r="J42" s="46"/>
    </row>
    <row r="43" spans="1:12" s="35" customFormat="1" ht="14.1">
      <c r="A43" s="117">
        <v>2</v>
      </c>
      <c r="B43" s="118" t="s">
        <v>35</v>
      </c>
      <c r="C43" s="119"/>
      <c r="D43" s="120"/>
      <c r="E43" s="120"/>
      <c r="F43" s="120"/>
      <c r="G43" s="120"/>
      <c r="H43" s="120"/>
      <c r="I43" s="120"/>
      <c r="J43" s="120"/>
    </row>
    <row r="44" spans="1:12" s="35" customFormat="1" ht="12">
      <c r="A44" s="136">
        <v>2.1</v>
      </c>
      <c r="B44" s="137" t="s">
        <v>36</v>
      </c>
      <c r="C44" s="44"/>
      <c r="D44" s="46"/>
      <c r="E44" s="46"/>
      <c r="F44" s="46"/>
      <c r="G44" s="46"/>
      <c r="H44" s="46"/>
      <c r="I44" s="46"/>
      <c r="J44" s="46"/>
    </row>
    <row r="45" spans="1:12" s="35" customFormat="1" ht="12">
      <c r="A45" s="136"/>
      <c r="B45" s="137"/>
      <c r="C45" s="44" t="s">
        <v>37</v>
      </c>
      <c r="D45" s="46">
        <v>71.918220680000005</v>
      </c>
      <c r="E45" s="46">
        <v>71.918220680000005</v>
      </c>
      <c r="F45" s="46">
        <v>71.918220680000005</v>
      </c>
      <c r="G45" s="46">
        <v>71.918220680000005</v>
      </c>
      <c r="H45" s="46">
        <v>71.918220680000005</v>
      </c>
      <c r="I45" s="46">
        <v>71.918220680000005</v>
      </c>
      <c r="J45" s="46">
        <f t="shared" si="0"/>
        <v>431.50932408</v>
      </c>
      <c r="K45" s="62"/>
    </row>
    <row r="46" spans="1:12" ht="9.9499999999999993" customHeight="1">
      <c r="A46" s="136"/>
      <c r="B46" s="137"/>
      <c r="C46" s="44"/>
      <c r="D46" s="46"/>
      <c r="E46" s="46"/>
      <c r="F46" s="46"/>
      <c r="G46" s="46"/>
      <c r="H46" s="46"/>
      <c r="I46" s="46"/>
      <c r="J46" s="46">
        <f t="shared" si="0"/>
        <v>0</v>
      </c>
      <c r="K46" s="32"/>
      <c r="L46" s="32"/>
    </row>
    <row r="47" spans="1:12" ht="12">
      <c r="A47" s="136"/>
      <c r="B47" s="137"/>
      <c r="C47" s="44"/>
      <c r="D47" s="46"/>
      <c r="E47" s="46"/>
      <c r="F47" s="46"/>
      <c r="G47" s="46"/>
      <c r="H47" s="46"/>
      <c r="I47" s="46"/>
      <c r="J47" s="46">
        <f t="shared" si="0"/>
        <v>0</v>
      </c>
      <c r="K47" s="32"/>
      <c r="L47" s="32"/>
    </row>
    <row r="48" spans="1:12" ht="12">
      <c r="A48" s="136"/>
      <c r="B48" s="137"/>
      <c r="C48" s="44"/>
      <c r="D48" s="46"/>
      <c r="E48" s="46"/>
      <c r="F48" s="46"/>
      <c r="G48" s="46"/>
      <c r="H48" s="46"/>
      <c r="I48" s="46"/>
      <c r="J48" s="46">
        <f t="shared" si="0"/>
        <v>0</v>
      </c>
      <c r="K48" s="32"/>
      <c r="L48" s="32"/>
    </row>
    <row r="49" spans="1:12" ht="12.95" thickBot="1">
      <c r="A49" s="106"/>
      <c r="B49" s="107" t="s">
        <v>38</v>
      </c>
      <c r="C49" s="108"/>
      <c r="D49" s="110">
        <f>SUM(D44:D48)</f>
        <v>71.918220680000005</v>
      </c>
      <c r="E49" s="110">
        <f t="shared" ref="E49:I49" si="6">SUM(E44:E48)</f>
        <v>71.918220680000005</v>
      </c>
      <c r="F49" s="110">
        <f t="shared" si="6"/>
        <v>71.918220680000005</v>
      </c>
      <c r="G49" s="110">
        <f t="shared" si="6"/>
        <v>71.918220680000005</v>
      </c>
      <c r="H49" s="110">
        <f t="shared" si="6"/>
        <v>71.918220680000005</v>
      </c>
      <c r="I49" s="110">
        <f t="shared" si="6"/>
        <v>71.918220680000005</v>
      </c>
      <c r="J49" s="131">
        <f>SUM(J44:J48)</f>
        <v>431.50932408</v>
      </c>
      <c r="K49" s="32"/>
      <c r="L49" s="32"/>
    </row>
    <row r="50" spans="1:12" ht="12">
      <c r="A50" s="136">
        <v>2.2000000000000002</v>
      </c>
      <c r="B50" s="137" t="s">
        <v>39</v>
      </c>
      <c r="C50" s="44"/>
      <c r="D50" s="46"/>
      <c r="E50" s="46"/>
      <c r="F50" s="46"/>
      <c r="G50" s="46"/>
      <c r="H50" s="46"/>
      <c r="I50" s="46"/>
      <c r="J50" s="46"/>
      <c r="K50" s="32"/>
      <c r="L50" s="32"/>
    </row>
    <row r="51" spans="1:12" s="35" customFormat="1" ht="12">
      <c r="A51" s="136"/>
      <c r="B51" s="137"/>
      <c r="C51" s="44" t="s">
        <v>29</v>
      </c>
      <c r="D51" s="46">
        <v>2963.65603276</v>
      </c>
      <c r="E51" s="46">
        <v>2963.65603276</v>
      </c>
      <c r="F51" s="46">
        <v>2963.65603276</v>
      </c>
      <c r="G51" s="46">
        <v>2963.65603276</v>
      </c>
      <c r="H51" s="46">
        <v>2963.65603276</v>
      </c>
      <c r="I51" s="46">
        <v>2963.65603276</v>
      </c>
      <c r="J51" s="46">
        <f t="shared" si="0"/>
        <v>17781.93619656</v>
      </c>
    </row>
    <row r="52" spans="1:12" s="35" customFormat="1" ht="12">
      <c r="A52" s="136"/>
      <c r="B52" s="137"/>
      <c r="C52" s="44" t="s">
        <v>40</v>
      </c>
      <c r="D52" s="46">
        <v>415.05335308000002</v>
      </c>
      <c r="E52" s="46">
        <v>415.05335308000002</v>
      </c>
      <c r="F52" s="46">
        <v>415.05335308000002</v>
      </c>
      <c r="G52" s="46">
        <v>415.05335308000002</v>
      </c>
      <c r="H52" s="46">
        <v>415.05335308000002</v>
      </c>
      <c r="I52" s="46">
        <v>415.05335308000002</v>
      </c>
      <c r="J52" s="46">
        <f t="shared" si="0"/>
        <v>2490.32011848</v>
      </c>
    </row>
    <row r="53" spans="1:12" s="35" customFormat="1" ht="12">
      <c r="A53" s="136"/>
      <c r="B53" s="137"/>
      <c r="C53" s="44" t="s">
        <v>41</v>
      </c>
      <c r="D53" s="46">
        <v>480.21444554333334</v>
      </c>
      <c r="E53" s="46">
        <v>480.21444554333334</v>
      </c>
      <c r="F53" s="46">
        <v>480.21444554333334</v>
      </c>
      <c r="G53" s="46">
        <v>480.21444554333334</v>
      </c>
      <c r="H53" s="46">
        <v>480.21444554333334</v>
      </c>
      <c r="I53" s="46">
        <v>480.21444554333334</v>
      </c>
      <c r="J53" s="46">
        <f t="shared" si="0"/>
        <v>2881.2866732600005</v>
      </c>
    </row>
    <row r="54" spans="1:12" ht="12">
      <c r="A54" s="136"/>
      <c r="B54" s="137"/>
      <c r="C54" s="44" t="s">
        <v>40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>
        <f t="shared" si="0"/>
        <v>0</v>
      </c>
      <c r="K54" s="32"/>
      <c r="L54" s="32"/>
    </row>
    <row r="55" spans="1:12" ht="12">
      <c r="A55" s="136"/>
      <c r="B55" s="137"/>
      <c r="C55" s="44"/>
      <c r="D55" s="46"/>
      <c r="E55" s="46"/>
      <c r="F55" s="46"/>
      <c r="G55" s="46"/>
      <c r="H55" s="46"/>
      <c r="I55" s="46"/>
      <c r="J55" s="46">
        <f t="shared" si="0"/>
        <v>0</v>
      </c>
      <c r="K55" s="32"/>
      <c r="L55" s="32"/>
    </row>
    <row r="56" spans="1:12" ht="12">
      <c r="A56" s="136"/>
      <c r="B56" s="137"/>
      <c r="C56" s="44"/>
      <c r="D56" s="46"/>
      <c r="E56" s="46"/>
      <c r="F56" s="46"/>
      <c r="G56" s="46"/>
      <c r="H56" s="46"/>
      <c r="I56" s="46"/>
      <c r="J56" s="46">
        <f t="shared" si="0"/>
        <v>0</v>
      </c>
      <c r="K56" s="32"/>
      <c r="L56" s="32"/>
    </row>
    <row r="57" spans="1:12" s="35" customFormat="1" ht="12.95" thickBot="1">
      <c r="A57" s="106"/>
      <c r="B57" s="107" t="s">
        <v>42</v>
      </c>
      <c r="C57" s="108"/>
      <c r="D57" s="110">
        <f>SUM(D50:D56)</f>
        <v>3858.923831383333</v>
      </c>
      <c r="E57" s="110">
        <f t="shared" ref="E57:I57" si="7">SUM(E50:E56)</f>
        <v>3858.923831383333</v>
      </c>
      <c r="F57" s="110">
        <f t="shared" si="7"/>
        <v>3858.923831383333</v>
      </c>
      <c r="G57" s="110">
        <f t="shared" si="7"/>
        <v>3858.923831383333</v>
      </c>
      <c r="H57" s="110">
        <f t="shared" si="7"/>
        <v>3858.923831383333</v>
      </c>
      <c r="I57" s="110">
        <f t="shared" si="7"/>
        <v>3858.923831383333</v>
      </c>
      <c r="J57" s="131">
        <f>SUM(J50:J56)</f>
        <v>23153.542988300003</v>
      </c>
    </row>
    <row r="58" spans="1:12" s="35" customFormat="1" ht="14.1" thickBot="1">
      <c r="A58" s="132"/>
      <c r="B58" s="133" t="s">
        <v>43</v>
      </c>
      <c r="C58" s="134"/>
      <c r="D58" s="135">
        <f t="shared" ref="D58:H58" si="8">SUM(,D57,D49)</f>
        <v>3930.8420520633331</v>
      </c>
      <c r="E58" s="135">
        <f t="shared" si="8"/>
        <v>3930.8420520633331</v>
      </c>
      <c r="F58" s="135">
        <f t="shared" si="8"/>
        <v>3930.8420520633331</v>
      </c>
      <c r="G58" s="135">
        <f t="shared" si="8"/>
        <v>3930.8420520633331</v>
      </c>
      <c r="H58" s="135">
        <f t="shared" si="8"/>
        <v>3930.8420520633331</v>
      </c>
      <c r="I58" s="135">
        <f>SUM(,I57,I49)</f>
        <v>3930.8420520633331</v>
      </c>
      <c r="J58" s="158">
        <f>SUM(J57,J49)</f>
        <v>23585.052312380005</v>
      </c>
    </row>
    <row r="59" spans="1:12" s="35" customFormat="1" ht="12">
      <c r="A59" s="42"/>
      <c r="B59" s="49"/>
      <c r="C59" s="50"/>
      <c r="D59" s="46"/>
      <c r="E59" s="46"/>
      <c r="F59" s="46"/>
      <c r="G59" s="46"/>
      <c r="H59" s="46"/>
      <c r="I59" s="46"/>
      <c r="J59" s="46"/>
    </row>
    <row r="60" spans="1:12" ht="14.1">
      <c r="A60" s="113">
        <v>3</v>
      </c>
      <c r="B60" s="121" t="s">
        <v>44</v>
      </c>
      <c r="C60" s="115"/>
      <c r="D60" s="120"/>
      <c r="E60" s="120"/>
      <c r="F60" s="120"/>
      <c r="G60" s="120"/>
      <c r="H60" s="120"/>
      <c r="I60" s="120"/>
      <c r="J60" s="120"/>
      <c r="K60" s="32"/>
      <c r="L60" s="32"/>
    </row>
    <row r="61" spans="1:12" ht="9.9499999999999993" customHeight="1">
      <c r="A61" s="136">
        <v>3.1</v>
      </c>
      <c r="B61" s="137" t="s">
        <v>45</v>
      </c>
      <c r="C61" s="44"/>
      <c r="D61" s="46"/>
      <c r="E61" s="46"/>
      <c r="F61" s="46"/>
      <c r="G61" s="46"/>
      <c r="H61" s="46"/>
      <c r="I61" s="46"/>
      <c r="J61" s="46"/>
      <c r="K61" s="32"/>
      <c r="L61" s="32"/>
    </row>
    <row r="62" spans="1:12" ht="13.5" customHeight="1">
      <c r="A62" s="136"/>
      <c r="B62" s="137"/>
      <c r="C62" s="44" t="s">
        <v>46</v>
      </c>
      <c r="D62" s="46">
        <v>164.83332673999999</v>
      </c>
      <c r="E62" s="46">
        <v>164.83332673999999</v>
      </c>
      <c r="F62" s="46">
        <v>164.83332673999999</v>
      </c>
      <c r="G62" s="46">
        <v>164.83332673999999</v>
      </c>
      <c r="H62" s="46">
        <v>164.83332673999999</v>
      </c>
      <c r="I62" s="46">
        <v>164.83332673999999</v>
      </c>
      <c r="J62" s="46">
        <f t="shared" si="0"/>
        <v>988.99996043999988</v>
      </c>
      <c r="K62" s="32"/>
      <c r="L62" s="32"/>
    </row>
    <row r="63" spans="1:12" ht="13.5" customHeight="1">
      <c r="A63" s="136"/>
      <c r="B63" s="137"/>
      <c r="C63" s="44"/>
      <c r="D63" s="46"/>
      <c r="E63" s="46"/>
      <c r="F63" s="46"/>
      <c r="G63" s="46"/>
      <c r="H63" s="46"/>
      <c r="I63" s="46"/>
      <c r="J63" s="46">
        <f t="shared" si="0"/>
        <v>0</v>
      </c>
      <c r="K63" s="32"/>
      <c r="L63" s="32"/>
    </row>
    <row r="64" spans="1:12" ht="13.5" customHeight="1">
      <c r="A64" s="136"/>
      <c r="B64" s="137"/>
      <c r="C64" s="44"/>
      <c r="D64" s="46"/>
      <c r="E64" s="46"/>
      <c r="F64" s="46"/>
      <c r="G64" s="46"/>
      <c r="H64" s="46"/>
      <c r="I64" s="46"/>
      <c r="J64" s="46">
        <f t="shared" si="0"/>
        <v>0</v>
      </c>
      <c r="K64" s="32"/>
      <c r="L64" s="32"/>
    </row>
    <row r="65" spans="1:12" ht="13.5" customHeight="1">
      <c r="A65" s="136"/>
      <c r="B65" s="137"/>
      <c r="C65" s="44"/>
      <c r="D65" s="46"/>
      <c r="E65" s="46"/>
      <c r="F65" s="46"/>
      <c r="G65" s="46"/>
      <c r="H65" s="46"/>
      <c r="I65" s="46"/>
      <c r="J65" s="46">
        <f t="shared" si="0"/>
        <v>0</v>
      </c>
      <c r="K65" s="32"/>
      <c r="L65" s="32"/>
    </row>
    <row r="66" spans="1:12" s="35" customFormat="1" ht="12.95" thickBot="1">
      <c r="A66" s="106"/>
      <c r="B66" s="107" t="s">
        <v>47</v>
      </c>
      <c r="C66" s="108"/>
      <c r="D66" s="110">
        <f>SUM(D61:D65)</f>
        <v>164.83332673999999</v>
      </c>
      <c r="E66" s="110">
        <f t="shared" ref="E66:I66" si="9">SUM(E61:E65)</f>
        <v>164.83332673999999</v>
      </c>
      <c r="F66" s="110">
        <f t="shared" si="9"/>
        <v>164.83332673999999</v>
      </c>
      <c r="G66" s="110">
        <f t="shared" si="9"/>
        <v>164.83332673999999</v>
      </c>
      <c r="H66" s="110">
        <f t="shared" si="9"/>
        <v>164.83332673999999</v>
      </c>
      <c r="I66" s="110">
        <f t="shared" si="9"/>
        <v>164.83332673999999</v>
      </c>
      <c r="J66" s="131">
        <f>SUM(J61:J65)</f>
        <v>988.99996043999988</v>
      </c>
    </row>
    <row r="67" spans="1:12" s="35" customFormat="1" ht="12">
      <c r="A67" s="136"/>
      <c r="B67" s="137"/>
      <c r="C67" s="44"/>
      <c r="D67" s="46"/>
      <c r="E67" s="46"/>
      <c r="F67" s="46"/>
      <c r="G67" s="46"/>
      <c r="H67" s="46"/>
      <c r="I67" s="46"/>
      <c r="J67" s="46"/>
    </row>
    <row r="68" spans="1:12" s="35" customFormat="1" ht="12">
      <c r="A68" s="136">
        <v>3.2</v>
      </c>
      <c r="B68" s="137" t="s">
        <v>48</v>
      </c>
      <c r="C68" s="44"/>
      <c r="D68" s="46"/>
      <c r="E68" s="46"/>
      <c r="F68" s="46"/>
      <c r="G68" s="46"/>
      <c r="H68" s="46"/>
      <c r="I68" s="46"/>
      <c r="J68" s="46">
        <f t="shared" si="0"/>
        <v>0</v>
      </c>
    </row>
    <row r="69" spans="1:12" ht="12">
      <c r="A69" s="136"/>
      <c r="B69" s="137"/>
      <c r="C69" s="44" t="s">
        <v>49</v>
      </c>
      <c r="D69" s="46">
        <v>341.64229166666661</v>
      </c>
      <c r="E69" s="46">
        <v>341.64229166666661</v>
      </c>
      <c r="F69" s="46">
        <v>341.64229166666661</v>
      </c>
      <c r="G69" s="46">
        <v>341.64229166666661</v>
      </c>
      <c r="H69" s="46">
        <v>341.64229166666661</v>
      </c>
      <c r="I69" s="46">
        <v>341.64229166666661</v>
      </c>
      <c r="J69" s="46">
        <f t="shared" si="0"/>
        <v>2049.8537499999998</v>
      </c>
      <c r="K69" s="32"/>
      <c r="L69" s="32"/>
    </row>
    <row r="70" spans="1:12" ht="9.9499999999999993" customHeight="1">
      <c r="A70" s="136"/>
      <c r="B70" s="137"/>
      <c r="C70" s="44" t="s">
        <v>49</v>
      </c>
      <c r="D70" s="46">
        <v>615.93249578999996</v>
      </c>
      <c r="E70" s="46">
        <v>615.93249578999996</v>
      </c>
      <c r="F70" s="46">
        <v>615.93249578999996</v>
      </c>
      <c r="G70" s="46">
        <v>615.93249578999996</v>
      </c>
      <c r="H70" s="46">
        <v>615.93249578999996</v>
      </c>
      <c r="I70" s="46">
        <v>615.93249578999996</v>
      </c>
      <c r="J70" s="46">
        <f t="shared" si="0"/>
        <v>3695.5949747399995</v>
      </c>
      <c r="K70" s="32"/>
      <c r="L70" s="32"/>
    </row>
    <row r="71" spans="1:12" ht="12">
      <c r="A71" s="136"/>
      <c r="B71" s="137"/>
      <c r="C71" s="44"/>
      <c r="D71" s="46"/>
      <c r="E71" s="46"/>
      <c r="F71" s="46"/>
      <c r="G71" s="46"/>
      <c r="H71" s="46"/>
      <c r="I71" s="46"/>
      <c r="J71" s="46">
        <f t="shared" si="0"/>
        <v>0</v>
      </c>
      <c r="K71" s="32"/>
      <c r="L71" s="32"/>
    </row>
    <row r="72" spans="1:12" s="35" customFormat="1" ht="12">
      <c r="A72" s="136"/>
      <c r="B72" s="137"/>
      <c r="C72" s="44"/>
      <c r="D72" s="46"/>
      <c r="E72" s="46"/>
      <c r="F72" s="46"/>
      <c r="G72" s="46"/>
      <c r="H72" s="46"/>
      <c r="I72" s="46"/>
      <c r="J72" s="46">
        <f t="shared" si="0"/>
        <v>0</v>
      </c>
    </row>
    <row r="73" spans="1:12" ht="12.95" thickBot="1">
      <c r="A73" s="106"/>
      <c r="B73" s="107" t="s">
        <v>50</v>
      </c>
      <c r="C73" s="108"/>
      <c r="D73" s="110">
        <f>SUM(D68:D72)</f>
        <v>957.57478745666663</v>
      </c>
      <c r="E73" s="110">
        <f t="shared" ref="E73:I73" si="10">SUM(E68:E72)</f>
        <v>957.57478745666663</v>
      </c>
      <c r="F73" s="110">
        <f t="shared" si="10"/>
        <v>957.57478745666663</v>
      </c>
      <c r="G73" s="110">
        <f t="shared" si="10"/>
        <v>957.57478745666663</v>
      </c>
      <c r="H73" s="110">
        <f t="shared" si="10"/>
        <v>957.57478745666663</v>
      </c>
      <c r="I73" s="110">
        <f t="shared" si="10"/>
        <v>957.57478745666663</v>
      </c>
      <c r="J73" s="131">
        <f>SUM(J67:J72)</f>
        <v>5745.4487247399993</v>
      </c>
      <c r="K73" s="32"/>
      <c r="L73" s="32"/>
    </row>
    <row r="74" spans="1:12" s="36" customFormat="1" ht="12">
      <c r="A74" s="136"/>
      <c r="B74" s="137"/>
      <c r="C74" s="44"/>
      <c r="D74" s="46"/>
      <c r="E74" s="46"/>
      <c r="F74" s="46"/>
      <c r="G74" s="46"/>
      <c r="H74" s="46"/>
      <c r="I74" s="46"/>
      <c r="J74" s="46"/>
    </row>
    <row r="75" spans="1:12" ht="12">
      <c r="A75" s="136">
        <v>3.3</v>
      </c>
      <c r="B75" s="137" t="s">
        <v>51</v>
      </c>
      <c r="C75" s="44"/>
      <c r="D75" s="46"/>
      <c r="E75" s="46"/>
      <c r="F75" s="46"/>
      <c r="G75" s="46"/>
      <c r="H75" s="46"/>
      <c r="I75" s="46"/>
      <c r="J75" s="46">
        <f t="shared" ref="J75:J136" si="11">SUM(D75:I75)</f>
        <v>0</v>
      </c>
      <c r="K75" s="32"/>
      <c r="L75" s="32"/>
    </row>
    <row r="76" spans="1:12" ht="14.25" customHeight="1">
      <c r="A76" s="136"/>
      <c r="B76" s="137"/>
      <c r="C76" s="44" t="s">
        <v>49</v>
      </c>
      <c r="D76" s="46">
        <v>2497.9976562500001</v>
      </c>
      <c r="E76" s="46">
        <v>2497.9976562500001</v>
      </c>
      <c r="F76" s="46">
        <v>2497.9976562500001</v>
      </c>
      <c r="G76" s="46">
        <v>2497.9976562500001</v>
      </c>
      <c r="H76" s="46">
        <v>2497.9976562500001</v>
      </c>
      <c r="I76" s="46">
        <v>2497.9976562500001</v>
      </c>
      <c r="J76" s="46">
        <f t="shared" si="11"/>
        <v>14987.9859375</v>
      </c>
      <c r="K76" s="32"/>
      <c r="L76" s="32"/>
    </row>
    <row r="77" spans="1:12" ht="12">
      <c r="A77" s="136"/>
      <c r="B77" s="137"/>
      <c r="C77" s="44"/>
      <c r="D77" s="46"/>
      <c r="E77" s="46"/>
      <c r="F77" s="46"/>
      <c r="G77" s="46"/>
      <c r="H77" s="46"/>
      <c r="I77" s="46"/>
      <c r="J77" s="46">
        <f t="shared" si="11"/>
        <v>0</v>
      </c>
      <c r="K77" s="32"/>
      <c r="L77" s="32"/>
    </row>
    <row r="78" spans="1:12" ht="12">
      <c r="A78" s="136"/>
      <c r="B78" s="137"/>
      <c r="C78" s="44"/>
      <c r="D78" s="46"/>
      <c r="E78" s="46"/>
      <c r="F78" s="46"/>
      <c r="G78" s="46"/>
      <c r="H78" s="46"/>
      <c r="I78" s="46"/>
      <c r="J78" s="46">
        <f t="shared" si="11"/>
        <v>0</v>
      </c>
      <c r="K78" s="32"/>
      <c r="L78" s="32"/>
    </row>
    <row r="79" spans="1:12" ht="12">
      <c r="A79" s="136"/>
      <c r="B79" s="137"/>
      <c r="C79" s="44"/>
      <c r="D79" s="46"/>
      <c r="E79" s="46"/>
      <c r="F79" s="46"/>
      <c r="G79" s="46"/>
      <c r="H79" s="46"/>
      <c r="I79" s="46"/>
      <c r="J79" s="46">
        <f t="shared" si="11"/>
        <v>0</v>
      </c>
      <c r="K79" s="32"/>
      <c r="L79" s="32"/>
    </row>
    <row r="80" spans="1:12" ht="12.95" thickBot="1">
      <c r="A80" s="106"/>
      <c r="B80" s="107" t="s">
        <v>52</v>
      </c>
      <c r="C80" s="108"/>
      <c r="D80" s="110">
        <f>SUM(D75:D79)</f>
        <v>2497.9976562500001</v>
      </c>
      <c r="E80" s="110">
        <f t="shared" ref="E80:I80" si="12">SUM(E75:E79)</f>
        <v>2497.9976562500001</v>
      </c>
      <c r="F80" s="110">
        <f t="shared" si="12"/>
        <v>2497.9976562500001</v>
      </c>
      <c r="G80" s="110">
        <f t="shared" si="12"/>
        <v>2497.9976562500001</v>
      </c>
      <c r="H80" s="110">
        <f t="shared" si="12"/>
        <v>2497.9976562500001</v>
      </c>
      <c r="I80" s="110">
        <f t="shared" si="12"/>
        <v>2497.9976562500001</v>
      </c>
      <c r="J80" s="131">
        <f>SUM(J74:J79)</f>
        <v>14987.9859375</v>
      </c>
      <c r="K80" s="32"/>
      <c r="L80" s="32"/>
    </row>
    <row r="81" spans="1:12" ht="12">
      <c r="A81" s="136"/>
      <c r="B81" s="137"/>
      <c r="C81" s="44"/>
      <c r="D81" s="46"/>
      <c r="E81" s="46"/>
      <c r="F81" s="46"/>
      <c r="G81" s="46"/>
      <c r="H81" s="46"/>
      <c r="I81" s="46"/>
      <c r="J81" s="46"/>
      <c r="K81" s="32"/>
      <c r="L81" s="32"/>
    </row>
    <row r="82" spans="1:12" ht="12">
      <c r="A82" s="136">
        <v>3.4</v>
      </c>
      <c r="B82" s="137" t="s">
        <v>53</v>
      </c>
      <c r="C82" s="52"/>
      <c r="D82" s="46"/>
      <c r="E82" s="46"/>
      <c r="F82" s="46"/>
      <c r="G82" s="46"/>
      <c r="H82" s="46"/>
      <c r="I82" s="46"/>
      <c r="J82" s="46">
        <f t="shared" si="11"/>
        <v>0</v>
      </c>
      <c r="K82" s="32"/>
      <c r="L82" s="32"/>
    </row>
    <row r="83" spans="1:12" ht="12.95">
      <c r="A83" s="136"/>
      <c r="B83" s="137"/>
      <c r="C83" s="52" t="s">
        <v>49</v>
      </c>
      <c r="D83" s="46">
        <v>2734.2881020000004</v>
      </c>
      <c r="E83" s="46">
        <v>2734.2881020000004</v>
      </c>
      <c r="F83" s="46">
        <v>2734.2881020000004</v>
      </c>
      <c r="G83" s="46">
        <v>2734.2881020000004</v>
      </c>
      <c r="H83" s="46">
        <v>2734.2881020000004</v>
      </c>
      <c r="I83" s="46">
        <v>2734.2881020000004</v>
      </c>
      <c r="J83" s="46">
        <f t="shared" si="11"/>
        <v>16405.728612000003</v>
      </c>
      <c r="K83" s="32"/>
      <c r="L83" s="32"/>
    </row>
    <row r="84" spans="1:12" ht="12.95">
      <c r="A84" s="136"/>
      <c r="B84" s="137"/>
      <c r="C84" s="52" t="s">
        <v>49</v>
      </c>
      <c r="D84" s="46">
        <v>250.40065730000001</v>
      </c>
      <c r="E84" s="46">
        <v>250.40065730000001</v>
      </c>
      <c r="F84" s="46">
        <v>250.40065730000001</v>
      </c>
      <c r="G84" s="46">
        <v>250.40065730000001</v>
      </c>
      <c r="H84" s="46">
        <v>250.40065730000001</v>
      </c>
      <c r="I84" s="46">
        <v>250.40065730000001</v>
      </c>
      <c r="J84" s="46">
        <f t="shared" si="11"/>
        <v>1502.4039438</v>
      </c>
      <c r="K84" s="32"/>
      <c r="L84" s="32"/>
    </row>
    <row r="85" spans="1:12" ht="12">
      <c r="A85" s="136"/>
      <c r="B85" s="137"/>
      <c r="C85" s="52"/>
      <c r="D85" s="46"/>
      <c r="E85" s="46"/>
      <c r="F85" s="46"/>
      <c r="G85" s="46"/>
      <c r="H85" s="46"/>
      <c r="I85" s="46"/>
      <c r="J85" s="46">
        <f t="shared" si="11"/>
        <v>0</v>
      </c>
      <c r="K85" s="32"/>
      <c r="L85" s="32"/>
    </row>
    <row r="86" spans="1:12" ht="12">
      <c r="A86" s="136"/>
      <c r="B86" s="137"/>
      <c r="C86" s="52"/>
      <c r="D86" s="46"/>
      <c r="E86" s="46"/>
      <c r="F86" s="46"/>
      <c r="G86" s="46"/>
      <c r="H86" s="46"/>
      <c r="I86" s="46"/>
      <c r="J86" s="46">
        <f t="shared" si="11"/>
        <v>0</v>
      </c>
      <c r="K86" s="32"/>
      <c r="L86" s="32"/>
    </row>
    <row r="87" spans="1:12" ht="12.95" thickBot="1">
      <c r="A87" s="106"/>
      <c r="B87" s="107" t="s">
        <v>54</v>
      </c>
      <c r="C87" s="108"/>
      <c r="D87" s="110">
        <f>SUM(D82:D86)</f>
        <v>2984.6887593000006</v>
      </c>
      <c r="E87" s="110">
        <f t="shared" ref="E87:I87" si="13">SUM(E82:E86)</f>
        <v>2984.6887593000006</v>
      </c>
      <c r="F87" s="110">
        <f t="shared" si="13"/>
        <v>2984.6887593000006</v>
      </c>
      <c r="G87" s="110">
        <f t="shared" si="13"/>
        <v>2984.6887593000006</v>
      </c>
      <c r="H87" s="110">
        <f t="shared" si="13"/>
        <v>2984.6887593000006</v>
      </c>
      <c r="I87" s="110">
        <f t="shared" si="13"/>
        <v>2984.6887593000006</v>
      </c>
      <c r="J87" s="131">
        <f>SUM(J81:J86)</f>
        <v>17908.132555800003</v>
      </c>
      <c r="K87" s="32"/>
      <c r="L87" s="32"/>
    </row>
    <row r="88" spans="1:12" ht="12">
      <c r="A88" s="42"/>
      <c r="B88" s="43"/>
      <c r="C88" s="52"/>
      <c r="D88" s="46"/>
      <c r="E88" s="46"/>
      <c r="F88" s="46"/>
      <c r="G88" s="46"/>
      <c r="H88" s="46"/>
      <c r="I88" s="46"/>
      <c r="J88" s="46">
        <f t="shared" si="11"/>
        <v>0</v>
      </c>
      <c r="K88" s="32"/>
      <c r="L88" s="32"/>
    </row>
    <row r="89" spans="1:12" ht="14.1" thickBot="1">
      <c r="A89" s="132"/>
      <c r="B89" s="133" t="s">
        <v>47</v>
      </c>
      <c r="C89" s="134"/>
      <c r="D89" s="135">
        <f>SUM(D66,D73,D80,D87)</f>
        <v>6605.0945297466678</v>
      </c>
      <c r="E89" s="135">
        <f t="shared" ref="E89:I89" si="14">SUM(E66,E73,E80,E87)</f>
        <v>6605.0945297466678</v>
      </c>
      <c r="F89" s="135">
        <f t="shared" si="14"/>
        <v>6605.0945297466678</v>
      </c>
      <c r="G89" s="135">
        <f t="shared" si="14"/>
        <v>6605.0945297466678</v>
      </c>
      <c r="H89" s="135">
        <f t="shared" si="14"/>
        <v>6605.0945297466678</v>
      </c>
      <c r="I89" s="135">
        <f t="shared" si="14"/>
        <v>6605.0945297466678</v>
      </c>
      <c r="J89" s="158">
        <f>SUM(J87,J80,J73,J66)</f>
        <v>39630.56717848</v>
      </c>
      <c r="K89" s="32"/>
      <c r="L89" s="32"/>
    </row>
    <row r="90" spans="1:12" ht="12">
      <c r="A90" s="53"/>
      <c r="B90" s="43"/>
      <c r="C90" s="44"/>
      <c r="D90" s="46"/>
      <c r="E90" s="46"/>
      <c r="F90" s="46"/>
      <c r="G90" s="46"/>
      <c r="H90" s="46"/>
      <c r="I90" s="46"/>
      <c r="J90" s="46"/>
      <c r="K90" s="32"/>
      <c r="L90" s="32"/>
    </row>
    <row r="91" spans="1:12" ht="12.95">
      <c r="A91" s="113">
        <v>4</v>
      </c>
      <c r="B91" s="122" t="s">
        <v>55</v>
      </c>
      <c r="C91" s="115"/>
      <c r="D91" s="120"/>
      <c r="E91" s="120"/>
      <c r="F91" s="120"/>
      <c r="G91" s="120"/>
      <c r="H91" s="120"/>
      <c r="I91" s="120"/>
      <c r="J91" s="120"/>
      <c r="K91" s="32"/>
      <c r="L91" s="32"/>
    </row>
    <row r="92" spans="1:12" ht="12">
      <c r="A92" s="136">
        <v>4.0999999999999996</v>
      </c>
      <c r="B92" s="137" t="s">
        <v>56</v>
      </c>
      <c r="C92" s="44"/>
      <c r="D92" s="46"/>
      <c r="E92" s="46"/>
      <c r="F92" s="46"/>
      <c r="G92" s="46"/>
      <c r="H92" s="46"/>
      <c r="I92" s="46"/>
      <c r="J92" s="46">
        <f t="shared" si="11"/>
        <v>0</v>
      </c>
      <c r="K92" s="32"/>
      <c r="L92" s="32"/>
    </row>
    <row r="93" spans="1:12" ht="12">
      <c r="A93" s="136"/>
      <c r="B93" s="137"/>
      <c r="C93" s="44" t="s">
        <v>57</v>
      </c>
      <c r="D93" s="46">
        <v>82.41667326000001</v>
      </c>
      <c r="E93" s="46">
        <v>82.41667326000001</v>
      </c>
      <c r="F93" s="46">
        <v>82.41667326000001</v>
      </c>
      <c r="G93" s="46">
        <v>82.41667326000001</v>
      </c>
      <c r="H93" s="46">
        <v>82.41667326000001</v>
      </c>
      <c r="I93" s="46">
        <v>82.41667326000001</v>
      </c>
      <c r="J93" s="46">
        <f t="shared" si="11"/>
        <v>494.50003956000012</v>
      </c>
      <c r="K93" s="32"/>
      <c r="L93" s="32"/>
    </row>
    <row r="94" spans="1:12" ht="12">
      <c r="A94" s="136"/>
      <c r="B94" s="137"/>
      <c r="C94" s="44" t="s">
        <v>37</v>
      </c>
      <c r="D94" s="46">
        <v>0</v>
      </c>
      <c r="E94" s="46">
        <v>0</v>
      </c>
      <c r="F94" s="46">
        <v>0</v>
      </c>
      <c r="G94" s="46">
        <v>0</v>
      </c>
      <c r="H94" s="46">
        <v>0</v>
      </c>
      <c r="I94" s="46">
        <v>0</v>
      </c>
      <c r="J94" s="46">
        <f t="shared" si="11"/>
        <v>0</v>
      </c>
      <c r="K94" s="32"/>
      <c r="L94" s="32"/>
    </row>
    <row r="95" spans="1:12" ht="12">
      <c r="A95" s="136"/>
      <c r="B95" s="137"/>
      <c r="C95" s="44"/>
      <c r="D95" s="46"/>
      <c r="E95" s="46"/>
      <c r="F95" s="46"/>
      <c r="G95" s="46"/>
      <c r="H95" s="46"/>
      <c r="I95" s="46"/>
      <c r="J95" s="46">
        <f t="shared" si="11"/>
        <v>0</v>
      </c>
      <c r="K95" s="32"/>
      <c r="L95" s="32"/>
    </row>
    <row r="96" spans="1:12" ht="12">
      <c r="A96" s="136"/>
      <c r="B96" s="137"/>
      <c r="C96" s="44"/>
      <c r="D96" s="46"/>
      <c r="E96" s="46"/>
      <c r="F96" s="46"/>
      <c r="G96" s="46"/>
      <c r="H96" s="46"/>
      <c r="I96" s="46"/>
      <c r="J96" s="46">
        <f t="shared" si="11"/>
        <v>0</v>
      </c>
      <c r="K96" s="32"/>
      <c r="L96" s="32"/>
    </row>
    <row r="97" spans="1:12" ht="12.95" thickBot="1">
      <c r="A97" s="106"/>
      <c r="B97" s="107" t="s">
        <v>58</v>
      </c>
      <c r="C97" s="108"/>
      <c r="D97" s="110">
        <f>SUM(D92:D96)</f>
        <v>82.41667326000001</v>
      </c>
      <c r="E97" s="110">
        <f t="shared" ref="E97:I97" si="15">SUM(E92:E96)</f>
        <v>82.41667326000001</v>
      </c>
      <c r="F97" s="110">
        <f t="shared" si="15"/>
        <v>82.41667326000001</v>
      </c>
      <c r="G97" s="110">
        <f t="shared" si="15"/>
        <v>82.41667326000001</v>
      </c>
      <c r="H97" s="110">
        <f t="shared" si="15"/>
        <v>82.41667326000001</v>
      </c>
      <c r="I97" s="110">
        <f t="shared" si="15"/>
        <v>82.41667326000001</v>
      </c>
      <c r="J97" s="131">
        <f>SUM(J92:J96)</f>
        <v>494.50003956000012</v>
      </c>
      <c r="K97" s="32"/>
      <c r="L97" s="32"/>
    </row>
    <row r="98" spans="1:12" ht="12">
      <c r="A98" s="136"/>
      <c r="B98" s="137"/>
      <c r="C98" s="44"/>
      <c r="D98" s="46"/>
      <c r="E98" s="46"/>
      <c r="F98" s="46"/>
      <c r="G98" s="46"/>
      <c r="H98" s="46"/>
      <c r="I98" s="46"/>
      <c r="J98" s="46"/>
      <c r="K98" s="32"/>
      <c r="L98" s="32"/>
    </row>
    <row r="99" spans="1:12" ht="12">
      <c r="A99" s="136">
        <v>4.2</v>
      </c>
      <c r="B99" s="137" t="s">
        <v>59</v>
      </c>
      <c r="C99" s="44"/>
      <c r="D99" s="46"/>
      <c r="E99" s="46"/>
      <c r="F99" s="46"/>
      <c r="G99" s="46"/>
      <c r="H99" s="46"/>
      <c r="I99" s="46"/>
      <c r="J99" s="46">
        <f t="shared" si="11"/>
        <v>0</v>
      </c>
      <c r="K99" s="32"/>
      <c r="L99" s="32"/>
    </row>
    <row r="100" spans="1:12" ht="12">
      <c r="A100" s="136"/>
      <c r="B100" s="137"/>
      <c r="C100" s="44" t="s">
        <v>40</v>
      </c>
      <c r="D100" s="46">
        <v>0</v>
      </c>
      <c r="E100" s="46">
        <v>0</v>
      </c>
      <c r="F100" s="46">
        <v>0</v>
      </c>
      <c r="G100" s="46">
        <v>0</v>
      </c>
      <c r="H100" s="46">
        <v>0</v>
      </c>
      <c r="I100" s="46">
        <v>0</v>
      </c>
      <c r="J100" s="46">
        <f t="shared" si="11"/>
        <v>0</v>
      </c>
      <c r="K100" s="32"/>
      <c r="L100" s="32"/>
    </row>
    <row r="101" spans="1:12" ht="12">
      <c r="A101" s="136"/>
      <c r="B101" s="137"/>
      <c r="C101" s="44"/>
      <c r="D101" s="46"/>
      <c r="E101" s="46"/>
      <c r="F101" s="46"/>
      <c r="G101" s="46"/>
      <c r="H101" s="46"/>
      <c r="I101" s="46"/>
      <c r="J101" s="46">
        <f t="shared" si="11"/>
        <v>0</v>
      </c>
      <c r="K101" s="32"/>
      <c r="L101" s="32"/>
    </row>
    <row r="102" spans="1:12" ht="12">
      <c r="A102" s="136"/>
      <c r="B102" s="137"/>
      <c r="C102" s="44"/>
      <c r="D102" s="46"/>
      <c r="E102" s="46"/>
      <c r="F102" s="46"/>
      <c r="G102" s="46"/>
      <c r="H102" s="46"/>
      <c r="I102" s="46"/>
      <c r="J102" s="46">
        <f t="shared" si="11"/>
        <v>0</v>
      </c>
      <c r="K102" s="32"/>
      <c r="L102" s="32"/>
    </row>
    <row r="103" spans="1:12" ht="12">
      <c r="A103" s="136"/>
      <c r="B103" s="137"/>
      <c r="C103" s="44"/>
      <c r="D103" s="46"/>
      <c r="E103" s="46"/>
      <c r="F103" s="46"/>
      <c r="G103" s="46"/>
      <c r="H103" s="46"/>
      <c r="I103" s="46"/>
      <c r="J103" s="46">
        <f t="shared" si="11"/>
        <v>0</v>
      </c>
      <c r="K103" s="32"/>
      <c r="L103" s="32"/>
    </row>
    <row r="104" spans="1:12" ht="12.95" thickBot="1">
      <c r="A104" s="106"/>
      <c r="B104" s="107" t="s">
        <v>60</v>
      </c>
      <c r="C104" s="108"/>
      <c r="D104" s="110">
        <f>SUM(D99:D103)</f>
        <v>0</v>
      </c>
      <c r="E104" s="110">
        <f t="shared" ref="E104:I104" si="16">SUM(E99:E103)</f>
        <v>0</v>
      </c>
      <c r="F104" s="110">
        <f t="shared" si="16"/>
        <v>0</v>
      </c>
      <c r="G104" s="110">
        <f t="shared" si="16"/>
        <v>0</v>
      </c>
      <c r="H104" s="110">
        <f t="shared" si="16"/>
        <v>0</v>
      </c>
      <c r="I104" s="110">
        <f t="shared" si="16"/>
        <v>0</v>
      </c>
      <c r="J104" s="131">
        <f>SUM(J98:J103)</f>
        <v>0</v>
      </c>
      <c r="K104" s="32"/>
      <c r="L104" s="32"/>
    </row>
    <row r="105" spans="1:12" ht="12">
      <c r="A105" s="42"/>
      <c r="B105" s="43"/>
      <c r="C105" s="44"/>
      <c r="D105" s="46"/>
      <c r="E105" s="46"/>
      <c r="F105" s="46"/>
      <c r="G105" s="46"/>
      <c r="H105" s="46"/>
      <c r="I105" s="46"/>
      <c r="J105" s="46">
        <f t="shared" si="11"/>
        <v>0</v>
      </c>
      <c r="K105" s="32"/>
      <c r="L105" s="32"/>
    </row>
    <row r="106" spans="1:12" ht="14.1" thickBot="1">
      <c r="A106" s="132"/>
      <c r="B106" s="133" t="s">
        <v>61</v>
      </c>
      <c r="C106" s="134"/>
      <c r="D106" s="135">
        <f t="shared" ref="D106:I106" si="17">SUM(D97,D104)</f>
        <v>82.41667326000001</v>
      </c>
      <c r="E106" s="135">
        <f t="shared" si="17"/>
        <v>82.41667326000001</v>
      </c>
      <c r="F106" s="135">
        <f t="shared" si="17"/>
        <v>82.41667326000001</v>
      </c>
      <c r="G106" s="135">
        <f t="shared" si="17"/>
        <v>82.41667326000001</v>
      </c>
      <c r="H106" s="135">
        <f t="shared" si="17"/>
        <v>82.41667326000001</v>
      </c>
      <c r="I106" s="135">
        <f t="shared" si="17"/>
        <v>82.41667326000001</v>
      </c>
      <c r="J106" s="158">
        <f>SUM(J104,J97)</f>
        <v>494.50003956000012</v>
      </c>
      <c r="K106" s="32"/>
      <c r="L106" s="32"/>
    </row>
    <row r="107" spans="1:12" ht="12">
      <c r="A107" s="53"/>
      <c r="B107" s="43"/>
      <c r="C107" s="44"/>
      <c r="D107" s="46"/>
      <c r="E107" s="46"/>
      <c r="F107" s="46"/>
      <c r="G107" s="46"/>
      <c r="H107" s="46"/>
      <c r="I107" s="46"/>
      <c r="J107" s="46"/>
      <c r="K107" s="32"/>
      <c r="L107" s="32"/>
    </row>
    <row r="108" spans="1:12" ht="12.95">
      <c r="A108" s="113">
        <v>5</v>
      </c>
      <c r="B108" s="122" t="s">
        <v>62</v>
      </c>
      <c r="C108" s="115"/>
      <c r="D108" s="120"/>
      <c r="E108" s="120"/>
      <c r="F108" s="120"/>
      <c r="G108" s="120"/>
      <c r="H108" s="120"/>
      <c r="I108" s="120"/>
      <c r="J108" s="120"/>
      <c r="K108" s="32"/>
      <c r="L108" s="32"/>
    </row>
    <row r="109" spans="1:12" ht="12">
      <c r="A109" s="136">
        <v>5.0999999999999996</v>
      </c>
      <c r="B109" s="137" t="s">
        <v>63</v>
      </c>
      <c r="C109" s="44"/>
      <c r="D109" s="46"/>
      <c r="E109" s="46"/>
      <c r="F109" s="46"/>
      <c r="G109" s="46"/>
      <c r="H109" s="46"/>
      <c r="I109" s="46"/>
      <c r="J109" s="46"/>
      <c r="K109" s="32"/>
      <c r="L109" s="32"/>
    </row>
    <row r="110" spans="1:12" ht="12">
      <c r="A110" s="136"/>
      <c r="B110" s="137"/>
      <c r="C110" s="44" t="s">
        <v>57</v>
      </c>
      <c r="D110" s="46">
        <v>337.90832674000001</v>
      </c>
      <c r="E110" s="46">
        <v>337.90832674000001</v>
      </c>
      <c r="F110" s="46">
        <v>337.90832674000001</v>
      </c>
      <c r="G110" s="46">
        <v>337.90832674000001</v>
      </c>
      <c r="H110" s="46">
        <v>337.90832674000001</v>
      </c>
      <c r="I110" s="46">
        <v>337.90832674000001</v>
      </c>
      <c r="J110" s="46">
        <f t="shared" si="11"/>
        <v>2027.4499604400003</v>
      </c>
      <c r="K110" s="32"/>
      <c r="L110" s="32"/>
    </row>
    <row r="111" spans="1:12" ht="12">
      <c r="A111" s="136"/>
      <c r="B111" s="137"/>
      <c r="C111" s="44" t="s">
        <v>64</v>
      </c>
      <c r="D111" s="46">
        <v>494.5</v>
      </c>
      <c r="E111" s="46">
        <v>494.5</v>
      </c>
      <c r="F111" s="46">
        <v>494.5</v>
      </c>
      <c r="G111" s="46">
        <v>494.5</v>
      </c>
      <c r="H111" s="46">
        <v>494.5</v>
      </c>
      <c r="I111" s="46">
        <v>494.5</v>
      </c>
      <c r="J111" s="46">
        <f t="shared" si="11"/>
        <v>2967</v>
      </c>
      <c r="K111" s="32"/>
      <c r="L111" s="32"/>
    </row>
    <row r="112" spans="1:12" ht="12">
      <c r="A112" s="136"/>
      <c r="B112" s="137"/>
      <c r="C112" s="44"/>
      <c r="D112" s="46"/>
      <c r="E112" s="46"/>
      <c r="F112" s="46"/>
      <c r="G112" s="46"/>
      <c r="H112" s="46"/>
      <c r="I112" s="46"/>
      <c r="J112" s="46">
        <f t="shared" si="11"/>
        <v>0</v>
      </c>
      <c r="K112" s="32"/>
      <c r="L112" s="32"/>
    </row>
    <row r="113" spans="1:12" ht="12">
      <c r="A113" s="136"/>
      <c r="B113" s="137"/>
      <c r="C113" s="44"/>
      <c r="D113" s="46"/>
      <c r="E113" s="46"/>
      <c r="F113" s="46"/>
      <c r="G113" s="46"/>
      <c r="H113" s="46"/>
      <c r="I113" s="46"/>
      <c r="J113" s="46">
        <f t="shared" si="11"/>
        <v>0</v>
      </c>
      <c r="K113" s="32"/>
      <c r="L113" s="32"/>
    </row>
    <row r="114" spans="1:12" ht="12.95" thickBot="1">
      <c r="A114" s="106"/>
      <c r="B114" s="107" t="s">
        <v>65</v>
      </c>
      <c r="C114" s="108"/>
      <c r="D114" s="110">
        <f>SUM(D109:D113)</f>
        <v>832.40832674000001</v>
      </c>
      <c r="E114" s="110">
        <f t="shared" ref="E114:I114" si="18">SUM(E109:E113)</f>
        <v>832.40832674000001</v>
      </c>
      <c r="F114" s="110">
        <f t="shared" si="18"/>
        <v>832.40832674000001</v>
      </c>
      <c r="G114" s="110">
        <f t="shared" si="18"/>
        <v>832.40832674000001</v>
      </c>
      <c r="H114" s="110">
        <f t="shared" si="18"/>
        <v>832.40832674000001</v>
      </c>
      <c r="I114" s="110">
        <f t="shared" si="18"/>
        <v>832.40832674000001</v>
      </c>
      <c r="J114" s="131">
        <f>SUM(J109:J113)</f>
        <v>4994.4499604400007</v>
      </c>
      <c r="K114" s="32"/>
      <c r="L114" s="32"/>
    </row>
    <row r="115" spans="1:12" ht="12">
      <c r="A115" s="136"/>
      <c r="B115" s="137"/>
      <c r="C115" s="44"/>
      <c r="D115" s="46"/>
      <c r="E115" s="46"/>
      <c r="F115" s="46"/>
      <c r="G115" s="46"/>
      <c r="H115" s="46"/>
      <c r="I115" s="46"/>
      <c r="J115" s="46"/>
      <c r="K115" s="32"/>
      <c r="L115" s="32"/>
    </row>
    <row r="116" spans="1:12" ht="12">
      <c r="A116" s="136">
        <v>5.2</v>
      </c>
      <c r="B116" s="137" t="s">
        <v>62</v>
      </c>
      <c r="C116" s="44"/>
      <c r="D116" s="46"/>
      <c r="E116" s="46"/>
      <c r="F116" s="46"/>
      <c r="G116" s="46"/>
      <c r="H116" s="46"/>
      <c r="I116" s="46"/>
      <c r="J116" s="46">
        <f t="shared" si="11"/>
        <v>0</v>
      </c>
      <c r="K116" s="32"/>
      <c r="L116" s="32"/>
    </row>
    <row r="117" spans="1:12" ht="12">
      <c r="A117" s="136"/>
      <c r="B117" s="137"/>
      <c r="C117" s="44" t="s">
        <v>57</v>
      </c>
      <c r="D117" s="46">
        <v>51.613724310000002</v>
      </c>
      <c r="E117" s="46">
        <v>51.613724310000002</v>
      </c>
      <c r="F117" s="46">
        <v>51.613724310000002</v>
      </c>
      <c r="G117" s="46">
        <v>51.613724310000002</v>
      </c>
      <c r="H117" s="46">
        <v>51.613724310000002</v>
      </c>
      <c r="I117" s="46">
        <v>51.613724310000002</v>
      </c>
      <c r="J117" s="46">
        <f t="shared" si="11"/>
        <v>309.68234586</v>
      </c>
      <c r="K117" s="32"/>
      <c r="L117" s="32"/>
    </row>
    <row r="118" spans="1:12" ht="12">
      <c r="A118" s="136"/>
      <c r="B118" s="137"/>
      <c r="C118" s="44" t="s">
        <v>57</v>
      </c>
      <c r="D118" s="46">
        <v>163.33332679999998</v>
      </c>
      <c r="E118" s="46">
        <v>163.33332679999998</v>
      </c>
      <c r="F118" s="46">
        <v>163.33332679999998</v>
      </c>
      <c r="G118" s="46">
        <v>163.33332679999998</v>
      </c>
      <c r="H118" s="46">
        <v>163.33332679999998</v>
      </c>
      <c r="I118" s="46">
        <v>163.33332679999998</v>
      </c>
      <c r="J118" s="46">
        <f t="shared" si="11"/>
        <v>979.99996079999994</v>
      </c>
      <c r="K118" s="32"/>
      <c r="L118" s="32"/>
    </row>
    <row r="119" spans="1:12" ht="12">
      <c r="A119" s="136"/>
      <c r="B119" s="137"/>
      <c r="C119" s="44"/>
      <c r="D119" s="46"/>
      <c r="E119" s="46"/>
      <c r="F119" s="46"/>
      <c r="G119" s="46"/>
      <c r="H119" s="46"/>
      <c r="I119" s="46"/>
      <c r="J119" s="46">
        <f t="shared" si="11"/>
        <v>0</v>
      </c>
      <c r="K119" s="32"/>
      <c r="L119" s="32"/>
    </row>
    <row r="120" spans="1:12" ht="12">
      <c r="A120" s="136"/>
      <c r="B120" s="137"/>
      <c r="C120" s="44"/>
      <c r="D120" s="46"/>
      <c r="E120" s="46"/>
      <c r="F120" s="46"/>
      <c r="G120" s="46"/>
      <c r="H120" s="46"/>
      <c r="I120" s="46"/>
      <c r="J120" s="46">
        <f t="shared" si="11"/>
        <v>0</v>
      </c>
      <c r="K120" s="32"/>
      <c r="L120" s="32"/>
    </row>
    <row r="121" spans="1:12" ht="12.95" thickBot="1">
      <c r="A121" s="106"/>
      <c r="B121" s="107" t="s">
        <v>66</v>
      </c>
      <c r="C121" s="108"/>
      <c r="D121" s="110">
        <f>SUM(D116:D120)</f>
        <v>214.94705110999999</v>
      </c>
      <c r="E121" s="110">
        <f t="shared" ref="E121:I121" si="19">SUM(E116:E120)</f>
        <v>214.94705110999999</v>
      </c>
      <c r="F121" s="110">
        <f t="shared" si="19"/>
        <v>214.94705110999999</v>
      </c>
      <c r="G121" s="110">
        <f t="shared" si="19"/>
        <v>214.94705110999999</v>
      </c>
      <c r="H121" s="110">
        <f t="shared" si="19"/>
        <v>214.94705110999999</v>
      </c>
      <c r="I121" s="110">
        <f t="shared" si="19"/>
        <v>214.94705110999999</v>
      </c>
      <c r="J121" s="131">
        <f>SUM(J116:J120)</f>
        <v>1289.68230666</v>
      </c>
      <c r="K121" s="32"/>
      <c r="L121" s="32"/>
    </row>
    <row r="122" spans="1:12" ht="12">
      <c r="A122" s="42"/>
      <c r="B122" s="43"/>
      <c r="C122" s="44"/>
      <c r="D122" s="46"/>
      <c r="E122" s="46"/>
      <c r="F122" s="46"/>
      <c r="G122" s="46"/>
      <c r="H122" s="46"/>
      <c r="I122" s="46"/>
      <c r="J122" s="46"/>
    </row>
    <row r="123" spans="1:12" ht="14.1" thickBot="1">
      <c r="A123" s="132"/>
      <c r="B123" s="133" t="s">
        <v>66</v>
      </c>
      <c r="C123" s="134"/>
      <c r="D123" s="135">
        <f t="shared" ref="D123:I123" si="20">SUM(D114,D121)</f>
        <v>1047.35537785</v>
      </c>
      <c r="E123" s="135">
        <f t="shared" si="20"/>
        <v>1047.35537785</v>
      </c>
      <c r="F123" s="135">
        <f t="shared" si="20"/>
        <v>1047.35537785</v>
      </c>
      <c r="G123" s="135">
        <f t="shared" si="20"/>
        <v>1047.35537785</v>
      </c>
      <c r="H123" s="135">
        <f t="shared" si="20"/>
        <v>1047.35537785</v>
      </c>
      <c r="I123" s="135">
        <f t="shared" si="20"/>
        <v>1047.35537785</v>
      </c>
      <c r="J123" s="158">
        <f>SUM(J121,J114)</f>
        <v>6284.1322671000007</v>
      </c>
    </row>
    <row r="124" spans="1:12" ht="12">
      <c r="A124" s="53"/>
      <c r="B124" s="43"/>
      <c r="C124" s="44"/>
      <c r="D124" s="46"/>
      <c r="E124" s="46"/>
      <c r="F124" s="46"/>
      <c r="G124" s="46"/>
      <c r="H124" s="46"/>
      <c r="I124" s="46"/>
      <c r="J124" s="46"/>
    </row>
    <row r="125" spans="1:12" ht="12.95">
      <c r="A125" s="113">
        <v>6</v>
      </c>
      <c r="B125" s="122" t="s">
        <v>67</v>
      </c>
      <c r="C125" s="115"/>
      <c r="D125" s="120"/>
      <c r="E125" s="120"/>
      <c r="F125" s="120"/>
      <c r="G125" s="120"/>
      <c r="H125" s="120"/>
      <c r="I125" s="120"/>
      <c r="J125" s="120"/>
    </row>
    <row r="126" spans="1:12" ht="12">
      <c r="A126" s="136">
        <v>6.1</v>
      </c>
      <c r="B126" s="137" t="s">
        <v>68</v>
      </c>
      <c r="C126" s="44"/>
      <c r="D126" s="46"/>
      <c r="E126" s="46"/>
      <c r="F126" s="46"/>
      <c r="G126" s="46"/>
      <c r="H126" s="46"/>
      <c r="I126" s="46"/>
      <c r="J126" s="46"/>
    </row>
    <row r="127" spans="1:12" ht="12">
      <c r="A127" s="136"/>
      <c r="B127" s="137"/>
      <c r="C127" s="44" t="s">
        <v>64</v>
      </c>
      <c r="D127" s="46">
        <v>0</v>
      </c>
      <c r="E127" s="46">
        <v>0</v>
      </c>
      <c r="F127" s="46">
        <v>0</v>
      </c>
      <c r="G127" s="46">
        <v>0</v>
      </c>
      <c r="H127" s="46">
        <v>0</v>
      </c>
      <c r="I127" s="46">
        <v>0</v>
      </c>
      <c r="J127" s="46">
        <f t="shared" si="11"/>
        <v>0</v>
      </c>
    </row>
    <row r="128" spans="1:12" ht="12">
      <c r="A128" s="136"/>
      <c r="B128" s="137"/>
      <c r="C128" s="44" t="s">
        <v>21</v>
      </c>
      <c r="D128" s="46">
        <v>193.69807600000001</v>
      </c>
      <c r="E128" s="46">
        <v>193.69807600000001</v>
      </c>
      <c r="F128" s="46">
        <v>193.69807600000001</v>
      </c>
      <c r="G128" s="46">
        <v>193.69807600000001</v>
      </c>
      <c r="H128" s="46">
        <v>193.69807600000001</v>
      </c>
      <c r="I128" s="46">
        <v>193.69807600000001</v>
      </c>
      <c r="J128" s="46">
        <f t="shared" si="11"/>
        <v>1162.1884560000001</v>
      </c>
    </row>
    <row r="129" spans="1:10" ht="12">
      <c r="A129" s="136"/>
      <c r="B129" s="137"/>
      <c r="C129" s="44" t="s">
        <v>69</v>
      </c>
      <c r="D129" s="46">
        <v>164.83332673999999</v>
      </c>
      <c r="E129" s="46">
        <v>164.83332673999999</v>
      </c>
      <c r="F129" s="46">
        <v>164.83332673999999</v>
      </c>
      <c r="G129" s="46">
        <v>164.83332673999999</v>
      </c>
      <c r="H129" s="46">
        <v>164.83332673999999</v>
      </c>
      <c r="I129" s="46">
        <v>164.83332673999999</v>
      </c>
      <c r="J129" s="46">
        <f t="shared" si="11"/>
        <v>988.99996043999988</v>
      </c>
    </row>
    <row r="130" spans="1:10" ht="12">
      <c r="A130" s="136"/>
      <c r="B130" s="137"/>
      <c r="C130" s="44" t="s">
        <v>64</v>
      </c>
      <c r="D130" s="46">
        <v>4494.325200960001</v>
      </c>
      <c r="E130" s="46">
        <v>4494.325200960001</v>
      </c>
      <c r="F130" s="46">
        <v>4494.325200960001</v>
      </c>
      <c r="G130" s="46">
        <v>4494.325200960001</v>
      </c>
      <c r="H130" s="46">
        <v>4494.325200960001</v>
      </c>
      <c r="I130" s="46">
        <v>4494.325200960001</v>
      </c>
      <c r="J130" s="46">
        <f t="shared" si="11"/>
        <v>26965.951205760004</v>
      </c>
    </row>
    <row r="131" spans="1:10" ht="12">
      <c r="A131" s="136"/>
      <c r="B131" s="137"/>
      <c r="C131" s="44" t="s">
        <v>20</v>
      </c>
      <c r="D131" s="46">
        <v>83.125006650000017</v>
      </c>
      <c r="E131" s="46">
        <v>83.125006650000017</v>
      </c>
      <c r="F131" s="46">
        <v>83.125006650000017</v>
      </c>
      <c r="G131" s="46">
        <v>83.125006650000017</v>
      </c>
      <c r="H131" s="46">
        <v>83.125006650000017</v>
      </c>
      <c r="I131" s="46">
        <v>83.125006650000017</v>
      </c>
      <c r="J131" s="46">
        <f t="shared" si="11"/>
        <v>498.75003990000016</v>
      </c>
    </row>
    <row r="132" spans="1:10" ht="12">
      <c r="A132" s="136"/>
      <c r="B132" s="137"/>
      <c r="C132" s="44"/>
      <c r="D132" s="46"/>
      <c r="E132" s="46"/>
      <c r="F132" s="46"/>
      <c r="G132" s="46"/>
      <c r="H132" s="46"/>
      <c r="I132" s="46"/>
      <c r="J132" s="46">
        <f t="shared" si="11"/>
        <v>0</v>
      </c>
    </row>
    <row r="133" spans="1:10" ht="12">
      <c r="A133" s="136"/>
      <c r="B133" s="137"/>
      <c r="C133" s="44"/>
      <c r="D133" s="46"/>
      <c r="E133" s="46"/>
      <c r="F133" s="46"/>
      <c r="G133" s="46"/>
      <c r="H133" s="46"/>
      <c r="I133" s="46"/>
      <c r="J133" s="46">
        <f t="shared" si="11"/>
        <v>0</v>
      </c>
    </row>
    <row r="134" spans="1:10" ht="12.95" thickBot="1">
      <c r="A134" s="106"/>
      <c r="B134" s="107" t="s">
        <v>70</v>
      </c>
      <c r="C134" s="108"/>
      <c r="D134" s="110">
        <f>SUM(D126:D133)</f>
        <v>4935.9816103500007</v>
      </c>
      <c r="E134" s="110">
        <f t="shared" ref="E134:I134" si="21">SUM(E126:E133)</f>
        <v>4935.9816103500007</v>
      </c>
      <c r="F134" s="110">
        <f t="shared" si="21"/>
        <v>4935.9816103500007</v>
      </c>
      <c r="G134" s="110">
        <f t="shared" si="21"/>
        <v>4935.9816103500007</v>
      </c>
      <c r="H134" s="110">
        <f t="shared" si="21"/>
        <v>4935.9816103500007</v>
      </c>
      <c r="I134" s="110">
        <f t="shared" si="21"/>
        <v>4935.9816103500007</v>
      </c>
      <c r="J134" s="131">
        <f>SUM(J127:J133)</f>
        <v>29615.889662100006</v>
      </c>
    </row>
    <row r="135" spans="1:10" ht="12">
      <c r="A135" s="136"/>
      <c r="B135" s="137"/>
      <c r="C135" s="44"/>
      <c r="D135" s="46"/>
      <c r="E135" s="46"/>
      <c r="F135" s="46"/>
      <c r="G135" s="46"/>
      <c r="H135" s="46"/>
      <c r="I135" s="46"/>
      <c r="J135" s="46"/>
    </row>
    <row r="136" spans="1:10" ht="12">
      <c r="A136" s="136">
        <v>6.2</v>
      </c>
      <c r="B136" s="137" t="s">
        <v>71</v>
      </c>
      <c r="C136" s="44"/>
      <c r="D136" s="46"/>
      <c r="E136" s="46"/>
      <c r="F136" s="46"/>
      <c r="G136" s="46"/>
      <c r="H136" s="46"/>
      <c r="I136" s="46"/>
      <c r="J136" s="46">
        <f t="shared" si="11"/>
        <v>0</v>
      </c>
    </row>
    <row r="137" spans="1:10" ht="12">
      <c r="A137" s="136"/>
      <c r="B137" s="137"/>
      <c r="C137" s="44" t="s">
        <v>41</v>
      </c>
      <c r="D137" s="46">
        <v>56.710250133333339</v>
      </c>
      <c r="E137" s="46">
        <v>56.710250133333339</v>
      </c>
      <c r="F137" s="46">
        <v>56.710250133333339</v>
      </c>
      <c r="G137" s="46">
        <v>56.710250133333339</v>
      </c>
      <c r="H137" s="46">
        <v>56.710250133333339</v>
      </c>
      <c r="I137" s="46">
        <v>56.710250133333339</v>
      </c>
      <c r="J137" s="46">
        <f t="shared" ref="J137:J174" si="22">SUM(D137:I137)</f>
        <v>340.26150080000002</v>
      </c>
    </row>
    <row r="138" spans="1:10" ht="12">
      <c r="A138" s="136"/>
      <c r="B138" s="137"/>
      <c r="C138" s="44" t="s">
        <v>41</v>
      </c>
      <c r="D138" s="46">
        <v>58.964219559999997</v>
      </c>
      <c r="E138" s="46">
        <v>58.964219559999997</v>
      </c>
      <c r="F138" s="46">
        <v>58.964219559999997</v>
      </c>
      <c r="G138" s="46">
        <v>58.964219559999997</v>
      </c>
      <c r="H138" s="46">
        <v>58.964219559999997</v>
      </c>
      <c r="I138" s="46">
        <v>58.964219559999997</v>
      </c>
      <c r="J138" s="46">
        <f t="shared" si="22"/>
        <v>353.78531735999996</v>
      </c>
    </row>
    <row r="139" spans="1:10" ht="12">
      <c r="A139" s="136"/>
      <c r="B139" s="137"/>
      <c r="C139" s="44"/>
      <c r="D139" s="46"/>
      <c r="E139" s="46"/>
      <c r="F139" s="46"/>
      <c r="G139" s="46"/>
      <c r="H139" s="46"/>
      <c r="I139" s="46"/>
      <c r="J139" s="46">
        <f t="shared" si="22"/>
        <v>0</v>
      </c>
    </row>
    <row r="140" spans="1:10" ht="12">
      <c r="A140" s="136"/>
      <c r="B140" s="137"/>
      <c r="C140" s="44"/>
      <c r="D140" s="46"/>
      <c r="E140" s="46"/>
      <c r="F140" s="46"/>
      <c r="G140" s="46"/>
      <c r="H140" s="46"/>
      <c r="I140" s="46"/>
      <c r="J140" s="46">
        <f t="shared" si="22"/>
        <v>0</v>
      </c>
    </row>
    <row r="141" spans="1:10" ht="12.95" thickBot="1">
      <c r="A141" s="106"/>
      <c r="B141" s="107" t="s">
        <v>72</v>
      </c>
      <c r="C141" s="108"/>
      <c r="D141" s="110">
        <f>SUM(D136:D140)</f>
        <v>115.67446969333334</v>
      </c>
      <c r="E141" s="110">
        <f t="shared" ref="E141:I141" si="23">SUM(E136:E140)</f>
        <v>115.67446969333334</v>
      </c>
      <c r="F141" s="110">
        <f t="shared" si="23"/>
        <v>115.67446969333334</v>
      </c>
      <c r="G141" s="110">
        <f t="shared" si="23"/>
        <v>115.67446969333334</v>
      </c>
      <c r="H141" s="110">
        <f t="shared" si="23"/>
        <v>115.67446969333334</v>
      </c>
      <c r="I141" s="110">
        <f t="shared" si="23"/>
        <v>115.67446969333334</v>
      </c>
      <c r="J141" s="131">
        <f>SUM(J136:J140)</f>
        <v>694.04681815999993</v>
      </c>
    </row>
    <row r="142" spans="1:10" ht="12">
      <c r="A142" s="136"/>
      <c r="B142" s="137"/>
      <c r="C142" s="44"/>
      <c r="D142" s="46"/>
      <c r="E142" s="46"/>
      <c r="F142" s="46"/>
      <c r="G142" s="46"/>
      <c r="H142" s="46"/>
      <c r="I142" s="46"/>
      <c r="J142" s="46"/>
    </row>
    <row r="143" spans="1:10" ht="12">
      <c r="A143" s="136">
        <v>6.3</v>
      </c>
      <c r="B143" s="137" t="s">
        <v>73</v>
      </c>
      <c r="C143" s="44"/>
      <c r="D143" s="46"/>
      <c r="E143" s="46"/>
      <c r="F143" s="46"/>
      <c r="G143" s="46"/>
      <c r="H143" s="46"/>
      <c r="I143" s="46"/>
      <c r="J143" s="46">
        <f t="shared" si="22"/>
        <v>0</v>
      </c>
    </row>
    <row r="144" spans="1:10" ht="12">
      <c r="A144" s="136"/>
      <c r="B144" s="137"/>
      <c r="C144" s="44" t="s">
        <v>73</v>
      </c>
      <c r="D144" s="46">
        <v>490</v>
      </c>
      <c r="E144" s="46">
        <v>490</v>
      </c>
      <c r="F144" s="46">
        <v>490</v>
      </c>
      <c r="G144" s="46">
        <v>490</v>
      </c>
      <c r="H144" s="46">
        <v>490</v>
      </c>
      <c r="I144" s="46">
        <v>490</v>
      </c>
      <c r="J144" s="46">
        <f t="shared" si="22"/>
        <v>2940</v>
      </c>
    </row>
    <row r="145" spans="1:10" ht="12">
      <c r="A145" s="136"/>
      <c r="B145" s="137"/>
      <c r="C145" s="44" t="s">
        <v>73</v>
      </c>
      <c r="D145" s="46">
        <v>0</v>
      </c>
      <c r="E145" s="46">
        <v>0</v>
      </c>
      <c r="F145" s="46">
        <v>0</v>
      </c>
      <c r="G145" s="46">
        <v>0</v>
      </c>
      <c r="H145" s="46">
        <v>0</v>
      </c>
      <c r="I145" s="46">
        <v>0</v>
      </c>
      <c r="J145" s="46">
        <f t="shared" si="22"/>
        <v>0</v>
      </c>
    </row>
    <row r="146" spans="1:10" ht="12">
      <c r="A146" s="136"/>
      <c r="B146" s="137"/>
      <c r="C146" s="44" t="s">
        <v>73</v>
      </c>
      <c r="D146" s="46">
        <v>0</v>
      </c>
      <c r="E146" s="46">
        <v>0</v>
      </c>
      <c r="F146" s="46">
        <v>0</v>
      </c>
      <c r="G146" s="46">
        <v>0</v>
      </c>
      <c r="H146" s="46">
        <v>0</v>
      </c>
      <c r="I146" s="46">
        <v>0</v>
      </c>
      <c r="J146" s="46">
        <f t="shared" si="22"/>
        <v>0</v>
      </c>
    </row>
    <row r="147" spans="1:10" ht="12">
      <c r="A147" s="136"/>
      <c r="B147" s="137"/>
      <c r="C147" s="44"/>
      <c r="D147" s="46"/>
      <c r="E147" s="46"/>
      <c r="F147" s="46"/>
      <c r="G147" s="46"/>
      <c r="H147" s="46"/>
      <c r="I147" s="46"/>
      <c r="J147" s="46">
        <f t="shared" si="22"/>
        <v>0</v>
      </c>
    </row>
    <row r="148" spans="1:10" ht="12">
      <c r="A148" s="136"/>
      <c r="B148" s="137"/>
      <c r="C148" s="44"/>
      <c r="D148" s="46"/>
      <c r="E148" s="46"/>
      <c r="F148" s="46"/>
      <c r="G148" s="46"/>
      <c r="H148" s="46"/>
      <c r="I148" s="46"/>
      <c r="J148" s="46">
        <f t="shared" si="22"/>
        <v>0</v>
      </c>
    </row>
    <row r="149" spans="1:10" ht="12.95" thickBot="1">
      <c r="A149" s="106"/>
      <c r="B149" s="107" t="s">
        <v>74</v>
      </c>
      <c r="C149" s="108"/>
      <c r="D149" s="110">
        <f>SUM(D143:D148)</f>
        <v>490</v>
      </c>
      <c r="E149" s="110">
        <f t="shared" ref="E149:I149" si="24">SUM(E143:E148)</f>
        <v>490</v>
      </c>
      <c r="F149" s="110">
        <f t="shared" si="24"/>
        <v>490</v>
      </c>
      <c r="G149" s="110">
        <f t="shared" si="24"/>
        <v>490</v>
      </c>
      <c r="H149" s="110">
        <f t="shared" si="24"/>
        <v>490</v>
      </c>
      <c r="I149" s="110">
        <f t="shared" si="24"/>
        <v>490</v>
      </c>
      <c r="J149" s="131">
        <f>SUM(J143:J148)</f>
        <v>2940</v>
      </c>
    </row>
    <row r="150" spans="1:10" ht="12">
      <c r="A150" s="136"/>
      <c r="B150" s="137"/>
      <c r="C150" s="44"/>
      <c r="D150" s="46"/>
      <c r="E150" s="46"/>
      <c r="F150" s="46"/>
      <c r="G150" s="46"/>
      <c r="H150" s="46"/>
      <c r="I150" s="46"/>
      <c r="J150" s="46"/>
    </row>
    <row r="151" spans="1:10" ht="12">
      <c r="A151" s="136">
        <v>6.4</v>
      </c>
      <c r="B151" s="137" t="s">
        <v>75</v>
      </c>
      <c r="C151" s="44"/>
      <c r="D151" s="46"/>
      <c r="E151" s="46"/>
      <c r="F151" s="46"/>
      <c r="G151" s="46"/>
      <c r="H151" s="46"/>
      <c r="I151" s="46"/>
      <c r="J151" s="46">
        <f t="shared" si="22"/>
        <v>0</v>
      </c>
    </row>
    <row r="152" spans="1:10" ht="12">
      <c r="A152" s="136"/>
      <c r="B152" s="137"/>
      <c r="C152" s="44" t="s">
        <v>75</v>
      </c>
      <c r="D152" s="46">
        <v>240.47569279999996</v>
      </c>
      <c r="E152" s="46">
        <v>240.47569279999996</v>
      </c>
      <c r="F152" s="46">
        <v>240.47569279999996</v>
      </c>
      <c r="G152" s="46">
        <v>240.47569279999996</v>
      </c>
      <c r="H152" s="46">
        <v>240.47569279999996</v>
      </c>
      <c r="I152" s="46">
        <v>240.47569279999996</v>
      </c>
      <c r="J152" s="46">
        <f t="shared" si="22"/>
        <v>1442.8541567999998</v>
      </c>
    </row>
    <row r="153" spans="1:10" ht="12">
      <c r="A153" s="136"/>
      <c r="B153" s="137"/>
      <c r="C153" s="44" t="s">
        <v>75</v>
      </c>
      <c r="D153" s="46">
        <v>893.69702955000002</v>
      </c>
      <c r="E153" s="46">
        <v>893.69702955000002</v>
      </c>
      <c r="F153" s="46">
        <v>893.69702955000002</v>
      </c>
      <c r="G153" s="46">
        <v>893.69702955000002</v>
      </c>
      <c r="H153" s="46">
        <v>893.69702955000002</v>
      </c>
      <c r="I153" s="46">
        <v>893.69702955000002</v>
      </c>
      <c r="J153" s="46">
        <f t="shared" si="22"/>
        <v>5362.1821772999992</v>
      </c>
    </row>
    <row r="154" spans="1:10" ht="12">
      <c r="A154" s="136"/>
      <c r="B154" s="137"/>
      <c r="C154" s="44"/>
      <c r="D154" s="46"/>
      <c r="E154" s="46"/>
      <c r="F154" s="46"/>
      <c r="G154" s="46"/>
      <c r="H154" s="46"/>
      <c r="I154" s="46"/>
      <c r="J154" s="46">
        <f t="shared" si="22"/>
        <v>0</v>
      </c>
    </row>
    <row r="155" spans="1:10" ht="12">
      <c r="A155" s="136"/>
      <c r="B155" s="137"/>
      <c r="C155" s="44"/>
      <c r="D155" s="46"/>
      <c r="E155" s="46"/>
      <c r="F155" s="46"/>
      <c r="G155" s="46"/>
      <c r="H155" s="46"/>
      <c r="I155" s="46"/>
      <c r="J155" s="46">
        <f t="shared" si="22"/>
        <v>0</v>
      </c>
    </row>
    <row r="156" spans="1:10" ht="12">
      <c r="A156" s="136"/>
      <c r="B156" s="137"/>
      <c r="C156" s="44"/>
      <c r="D156" s="46"/>
      <c r="E156" s="46"/>
      <c r="F156" s="46"/>
      <c r="G156" s="46"/>
      <c r="H156" s="46"/>
      <c r="I156" s="46"/>
      <c r="J156" s="46">
        <f t="shared" si="22"/>
        <v>0</v>
      </c>
    </row>
    <row r="157" spans="1:10" ht="12">
      <c r="A157" s="136"/>
      <c r="B157" s="137"/>
      <c r="C157" s="44"/>
      <c r="D157" s="46"/>
      <c r="E157" s="46"/>
      <c r="F157" s="46"/>
      <c r="G157" s="46"/>
      <c r="H157" s="46"/>
      <c r="I157" s="46"/>
      <c r="J157" s="46">
        <f t="shared" si="22"/>
        <v>0</v>
      </c>
    </row>
    <row r="158" spans="1:10" ht="12">
      <c r="A158" s="136"/>
      <c r="B158" s="137"/>
      <c r="C158" s="44"/>
      <c r="D158" s="46"/>
      <c r="E158" s="46"/>
      <c r="F158" s="46"/>
      <c r="G158" s="46"/>
      <c r="H158" s="46"/>
      <c r="I158" s="46"/>
      <c r="J158" s="46">
        <f t="shared" si="22"/>
        <v>0</v>
      </c>
    </row>
    <row r="159" spans="1:10" ht="12">
      <c r="A159" s="136"/>
      <c r="B159" s="137"/>
      <c r="C159" s="44"/>
      <c r="D159" s="46"/>
      <c r="E159" s="46"/>
      <c r="F159" s="46"/>
      <c r="G159" s="46"/>
      <c r="H159" s="46"/>
      <c r="I159" s="46"/>
      <c r="J159" s="46">
        <f t="shared" si="22"/>
        <v>0</v>
      </c>
    </row>
    <row r="160" spans="1:10" ht="12.95" thickBot="1">
      <c r="A160" s="106"/>
      <c r="B160" s="107" t="s">
        <v>76</v>
      </c>
      <c r="C160" s="108"/>
      <c r="D160" s="110">
        <f>SUM(D151:D159)</f>
        <v>1134.17272235</v>
      </c>
      <c r="E160" s="110">
        <f t="shared" ref="E160:I160" si="25">SUM(E151:E159)</f>
        <v>1134.17272235</v>
      </c>
      <c r="F160" s="110">
        <f t="shared" si="25"/>
        <v>1134.17272235</v>
      </c>
      <c r="G160" s="110">
        <f t="shared" si="25"/>
        <v>1134.17272235</v>
      </c>
      <c r="H160" s="110">
        <f t="shared" si="25"/>
        <v>1134.17272235</v>
      </c>
      <c r="I160" s="110">
        <f t="shared" si="25"/>
        <v>1134.17272235</v>
      </c>
      <c r="J160" s="131">
        <f>SUM(J151:J159)</f>
        <v>6805.0363340999993</v>
      </c>
    </row>
    <row r="161" spans="1:10" ht="12">
      <c r="A161" s="136"/>
      <c r="B161" s="137"/>
      <c r="C161" s="44"/>
      <c r="D161" s="46"/>
      <c r="E161" s="46"/>
      <c r="F161" s="46"/>
      <c r="G161" s="46"/>
      <c r="H161" s="46"/>
      <c r="I161" s="46"/>
      <c r="J161" s="46"/>
    </row>
    <row r="162" spans="1:10" ht="12">
      <c r="A162" s="136">
        <v>6.5</v>
      </c>
      <c r="B162" s="137" t="s">
        <v>77</v>
      </c>
      <c r="C162" s="44"/>
      <c r="D162" s="46"/>
      <c r="E162" s="46"/>
      <c r="F162" s="46"/>
      <c r="G162" s="46"/>
      <c r="H162" s="46"/>
      <c r="I162" s="46"/>
      <c r="J162" s="46">
        <f t="shared" si="22"/>
        <v>0</v>
      </c>
    </row>
    <row r="163" spans="1:10" ht="12">
      <c r="A163" s="136"/>
      <c r="B163" s="137"/>
      <c r="C163" s="44" t="s">
        <v>78</v>
      </c>
      <c r="D163" s="46">
        <v>164.83332673999999</v>
      </c>
      <c r="E163" s="46">
        <v>164.83332673999999</v>
      </c>
      <c r="F163" s="46">
        <v>164.83332673999999</v>
      </c>
      <c r="G163" s="46">
        <v>164.83332673999999</v>
      </c>
      <c r="H163" s="46">
        <v>164.83332673999999</v>
      </c>
      <c r="I163" s="46">
        <v>164.83332673999999</v>
      </c>
      <c r="J163" s="46">
        <f t="shared" si="22"/>
        <v>988.99996043999988</v>
      </c>
    </row>
    <row r="164" spans="1:10" ht="12">
      <c r="A164" s="136"/>
      <c r="B164" s="137"/>
      <c r="C164" s="44" t="s">
        <v>79</v>
      </c>
      <c r="D164" s="46">
        <v>164.83332673999999</v>
      </c>
      <c r="E164" s="46">
        <v>164.83332673999999</v>
      </c>
      <c r="F164" s="46">
        <v>164.83332673999999</v>
      </c>
      <c r="G164" s="46">
        <v>164.83332673999999</v>
      </c>
      <c r="H164" s="46">
        <v>164.83332673999999</v>
      </c>
      <c r="I164" s="46">
        <v>164.83332673999999</v>
      </c>
      <c r="J164" s="46">
        <f t="shared" si="22"/>
        <v>988.99996043999988</v>
      </c>
    </row>
    <row r="165" spans="1:10" ht="12">
      <c r="A165" s="136"/>
      <c r="B165" s="137"/>
      <c r="C165" s="44" t="s">
        <v>80</v>
      </c>
      <c r="D165" s="46">
        <v>911.16825161999998</v>
      </c>
      <c r="E165" s="46">
        <v>911.16825161999998</v>
      </c>
      <c r="F165" s="46">
        <v>911.16825161999998</v>
      </c>
      <c r="G165" s="46">
        <v>911.16825161999998</v>
      </c>
      <c r="H165" s="46">
        <v>911.16825161999998</v>
      </c>
      <c r="I165" s="46">
        <v>911.16825161999998</v>
      </c>
      <c r="J165" s="46">
        <f t="shared" si="22"/>
        <v>5467.0095097200001</v>
      </c>
    </row>
    <row r="166" spans="1:10" ht="12">
      <c r="A166" s="136"/>
      <c r="B166" s="137"/>
      <c r="C166" s="44"/>
      <c r="D166" s="46"/>
      <c r="E166" s="46"/>
      <c r="F166" s="46"/>
      <c r="G166" s="46"/>
      <c r="H166" s="46"/>
      <c r="I166" s="46"/>
      <c r="J166" s="46">
        <f t="shared" si="22"/>
        <v>0</v>
      </c>
    </row>
    <row r="167" spans="1:10" ht="12">
      <c r="A167" s="136"/>
      <c r="B167" s="137"/>
      <c r="C167" s="44"/>
      <c r="D167" s="46"/>
      <c r="E167" s="46"/>
      <c r="F167" s="46"/>
      <c r="G167" s="46"/>
      <c r="H167" s="46"/>
      <c r="I167" s="46"/>
      <c r="J167" s="46">
        <f t="shared" si="22"/>
        <v>0</v>
      </c>
    </row>
    <row r="168" spans="1:10" ht="12.95" thickBot="1">
      <c r="A168" s="106"/>
      <c r="B168" s="107" t="s">
        <v>81</v>
      </c>
      <c r="C168" s="108"/>
      <c r="D168" s="110">
        <f>SUM(D162:D167)</f>
        <v>1240.8349051</v>
      </c>
      <c r="E168" s="110">
        <f t="shared" ref="E168:I168" si="26">SUM(E162:E167)</f>
        <v>1240.8349051</v>
      </c>
      <c r="F168" s="110">
        <f t="shared" si="26"/>
        <v>1240.8349051</v>
      </c>
      <c r="G168" s="110">
        <f t="shared" si="26"/>
        <v>1240.8349051</v>
      </c>
      <c r="H168" s="110">
        <f t="shared" si="26"/>
        <v>1240.8349051</v>
      </c>
      <c r="I168" s="110">
        <f t="shared" si="26"/>
        <v>1240.8349051</v>
      </c>
      <c r="J168" s="131">
        <f>SUM(J162:J167)</f>
        <v>7445.0094306000001</v>
      </c>
    </row>
    <row r="169" spans="1:10" ht="12">
      <c r="A169" s="136"/>
      <c r="B169" s="137"/>
      <c r="C169" s="44"/>
      <c r="D169" s="46"/>
      <c r="E169" s="46"/>
      <c r="F169" s="46"/>
      <c r="G169" s="46"/>
      <c r="H169" s="46"/>
      <c r="I169" s="46"/>
      <c r="J169" s="46"/>
    </row>
    <row r="170" spans="1:10" ht="12">
      <c r="A170" s="136">
        <v>6.6</v>
      </c>
      <c r="B170" s="137" t="s">
        <v>82</v>
      </c>
      <c r="C170" s="44"/>
      <c r="D170" s="46"/>
      <c r="E170" s="46"/>
      <c r="F170" s="46"/>
      <c r="G170" s="46"/>
      <c r="H170" s="46"/>
      <c r="I170" s="46"/>
      <c r="J170" s="46">
        <f t="shared" si="22"/>
        <v>0</v>
      </c>
    </row>
    <row r="171" spans="1:10" ht="12">
      <c r="A171" s="136"/>
      <c r="B171" s="137"/>
      <c r="C171" s="44" t="s">
        <v>40</v>
      </c>
      <c r="D171" s="46">
        <v>3454.3957360799996</v>
      </c>
      <c r="E171" s="46">
        <v>3454.3957360799996</v>
      </c>
      <c r="F171" s="46">
        <v>3454.3957360799996</v>
      </c>
      <c r="G171" s="46">
        <v>3454.3957360799996</v>
      </c>
      <c r="H171" s="46">
        <v>3454.3957360799996</v>
      </c>
      <c r="I171" s="46">
        <v>3454.3957360799996</v>
      </c>
      <c r="J171" s="46">
        <f t="shared" si="22"/>
        <v>20726.374416479994</v>
      </c>
    </row>
    <row r="172" spans="1:10" ht="12">
      <c r="A172" s="136"/>
      <c r="B172" s="137"/>
      <c r="C172" s="44"/>
      <c r="D172" s="46"/>
      <c r="E172" s="46"/>
      <c r="F172" s="46"/>
      <c r="G172" s="46"/>
      <c r="H172" s="46"/>
      <c r="I172" s="46"/>
      <c r="J172" s="46">
        <f t="shared" si="22"/>
        <v>0</v>
      </c>
    </row>
    <row r="173" spans="1:10" ht="12">
      <c r="A173" s="136"/>
      <c r="B173" s="137"/>
      <c r="C173" s="44"/>
      <c r="D173" s="46"/>
      <c r="E173" s="46"/>
      <c r="F173" s="46"/>
      <c r="G173" s="46"/>
      <c r="H173" s="46"/>
      <c r="I173" s="46"/>
      <c r="J173" s="46">
        <f t="shared" si="22"/>
        <v>0</v>
      </c>
    </row>
    <row r="174" spans="1:10" ht="12">
      <c r="A174" s="136"/>
      <c r="B174" s="137"/>
      <c r="C174" s="44"/>
      <c r="D174" s="46"/>
      <c r="E174" s="46"/>
      <c r="F174" s="46"/>
      <c r="G174" s="46"/>
      <c r="H174" s="46"/>
      <c r="I174" s="46"/>
      <c r="J174" s="46">
        <f t="shared" si="22"/>
        <v>0</v>
      </c>
    </row>
    <row r="175" spans="1:10" ht="12.95" thickBot="1">
      <c r="A175" s="106"/>
      <c r="B175" s="107" t="s">
        <v>83</v>
      </c>
      <c r="C175" s="108"/>
      <c r="D175" s="110">
        <f>SUM(D170:D174)</f>
        <v>3454.3957360799996</v>
      </c>
      <c r="E175" s="110">
        <f t="shared" ref="E175:I175" si="27">SUM(E170:E174)</f>
        <v>3454.3957360799996</v>
      </c>
      <c r="F175" s="110">
        <f t="shared" si="27"/>
        <v>3454.3957360799996</v>
      </c>
      <c r="G175" s="110">
        <f t="shared" si="27"/>
        <v>3454.3957360799996</v>
      </c>
      <c r="H175" s="110">
        <f t="shared" si="27"/>
        <v>3454.3957360799996</v>
      </c>
      <c r="I175" s="110">
        <f t="shared" si="27"/>
        <v>3454.3957360799996</v>
      </c>
      <c r="J175" s="131">
        <f>SUM(J170:J174)</f>
        <v>20726.374416479994</v>
      </c>
    </row>
    <row r="176" spans="1:10" ht="12">
      <c r="A176" s="42"/>
      <c r="B176" s="43"/>
      <c r="C176" s="44"/>
      <c r="D176" s="46"/>
      <c r="E176" s="46"/>
      <c r="F176" s="46"/>
      <c r="G176" s="46"/>
      <c r="H176" s="46"/>
      <c r="I176" s="46"/>
      <c r="J176" s="46"/>
    </row>
    <row r="177" spans="1:10" ht="14.1" thickBot="1">
      <c r="A177" s="132"/>
      <c r="B177" s="133" t="s">
        <v>84</v>
      </c>
      <c r="C177" s="134"/>
      <c r="D177" s="135">
        <f>SUM(D134,D175,D168,D160,D149,D141)</f>
        <v>11371.059443573333</v>
      </c>
      <c r="E177" s="135">
        <f>SUM(E134,E175,E168,E160,E149,E141)</f>
        <v>11371.059443573333</v>
      </c>
      <c r="F177" s="135">
        <f>SUM(F134,F175,F168,F160,F149,F141)</f>
        <v>11371.059443573333</v>
      </c>
      <c r="G177" s="135">
        <f>SUM(G134,G175,G168,G160,G149,G141)</f>
        <v>11371.059443573333</v>
      </c>
      <c r="H177" s="135">
        <f t="shared" ref="H177:I177" si="28">SUM(H134,H175,H168,H160,H149,H141)</f>
        <v>11371.059443573333</v>
      </c>
      <c r="I177" s="135">
        <f t="shared" si="28"/>
        <v>11371.059443573333</v>
      </c>
      <c r="J177" s="158">
        <f>SUM(J175,J168,J160,J149,J141,J134)</f>
        <v>68226.356661440004</v>
      </c>
    </row>
    <row r="178" spans="1:10" ht="12">
      <c r="A178" s="53"/>
      <c r="B178" s="43"/>
      <c r="C178" s="44"/>
      <c r="D178" s="46"/>
      <c r="E178" s="46"/>
      <c r="F178" s="46"/>
      <c r="G178" s="46"/>
      <c r="H178" s="46"/>
      <c r="I178" s="46"/>
      <c r="J178" s="46"/>
    </row>
    <row r="179" spans="1:10" ht="12.95">
      <c r="A179" s="123"/>
      <c r="B179" s="124" t="s">
        <v>85</v>
      </c>
      <c r="C179" s="125"/>
      <c r="D179" s="126">
        <f>SUM(D41,D58,D89,D106,D123,D177)</f>
        <v>27923.054344278335</v>
      </c>
      <c r="E179" s="126">
        <f t="shared" ref="E179:I179" si="29">SUM(E41,E58,E89,E106,E123,E177)</f>
        <v>27923.054344278335</v>
      </c>
      <c r="F179" s="126">
        <f t="shared" si="29"/>
        <v>27923.054344278335</v>
      </c>
      <c r="G179" s="126">
        <f t="shared" si="29"/>
        <v>27923.054344278335</v>
      </c>
      <c r="H179" s="126">
        <f t="shared" si="29"/>
        <v>27923.054344278335</v>
      </c>
      <c r="I179" s="126">
        <f t="shared" si="29"/>
        <v>27923.054344278335</v>
      </c>
      <c r="J179" s="126">
        <f>SUM(J177,J123,J106,J89,J58,J41)</f>
        <v>167538.32606567</v>
      </c>
    </row>
  </sheetData>
  <mergeCells count="9">
    <mergeCell ref="L4:L6"/>
    <mergeCell ref="A1:L1"/>
    <mergeCell ref="A2:L2"/>
    <mergeCell ref="A3:L3"/>
    <mergeCell ref="D4:I4"/>
    <mergeCell ref="A5:A7"/>
    <mergeCell ref="B5:B7"/>
    <mergeCell ref="C5:C7"/>
    <mergeCell ref="J4:J6"/>
  </mergeCells>
  <phoneticPr fontId="35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8C9CC-2D31-4A9F-9738-2854C55E48A3}">
  <dimension ref="A1:U185"/>
  <sheetViews>
    <sheetView zoomScale="120" zoomScaleNormal="120" zoomScaleSheetLayoutView="100" workbookViewId="0">
      <pane xSplit="3" ySplit="7" topLeftCell="D8" activePane="bottomRight" state="frozen"/>
      <selection pane="bottomRight" sqref="A1:P1"/>
      <selection pane="bottomLeft" activeCell="AC36" sqref="AC36"/>
      <selection pane="topRight" activeCell="AC36" sqref="AC36"/>
    </sheetView>
  </sheetViews>
  <sheetFormatPr defaultColWidth="9.140625" defaultRowHeight="11.1"/>
  <cols>
    <col min="1" max="1" width="6.42578125" style="31" customWidth="1"/>
    <col min="2" max="2" width="28" style="32" customWidth="1"/>
    <col min="3" max="3" width="34.42578125" style="37" customWidth="1"/>
    <col min="4" max="15" width="10.28515625" style="33" customWidth="1"/>
    <col min="16" max="16" width="13.7109375" style="33" customWidth="1"/>
    <col min="17" max="17" width="9.140625" style="32"/>
    <col min="18" max="18" width="10.7109375" style="32" customWidth="1"/>
    <col min="19" max="20" width="9.140625" style="32"/>
    <col min="21" max="21" width="9.42578125" style="32" bestFit="1" customWidth="1"/>
    <col min="22" max="16384" width="9.140625" style="32"/>
  </cols>
  <sheetData>
    <row r="1" spans="1:21" ht="18">
      <c r="A1" s="165" t="s">
        <v>86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</row>
    <row r="2" spans="1:21" ht="18">
      <c r="A2" s="165" t="s">
        <v>87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</row>
    <row r="3" spans="1:21" ht="20.100000000000001" customHeight="1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R3" s="163" t="s">
        <v>15</v>
      </c>
    </row>
    <row r="4" spans="1:21" ht="20.100000000000001" customHeight="1">
      <c r="B4" s="31"/>
      <c r="C4" s="31"/>
      <c r="D4" s="167" t="s">
        <v>13</v>
      </c>
      <c r="E4" s="178"/>
      <c r="F4" s="178"/>
      <c r="G4" s="178"/>
      <c r="H4" s="178"/>
      <c r="I4" s="178"/>
      <c r="J4" s="178"/>
      <c r="K4" s="178"/>
      <c r="L4" s="178"/>
      <c r="M4" s="178"/>
      <c r="N4" s="178"/>
      <c r="O4" s="179"/>
      <c r="P4" s="145"/>
      <c r="R4" s="163"/>
      <c r="T4" s="31"/>
      <c r="U4" s="31"/>
    </row>
    <row r="5" spans="1:21" s="34" customFormat="1" ht="24" customHeight="1">
      <c r="A5" s="170" t="s">
        <v>16</v>
      </c>
      <c r="B5" s="170" t="s">
        <v>17</v>
      </c>
      <c r="C5" s="170" t="s">
        <v>18</v>
      </c>
      <c r="D5" s="39">
        <v>1</v>
      </c>
      <c r="E5" s="39">
        <v>2</v>
      </c>
      <c r="F5" s="39">
        <v>3</v>
      </c>
      <c r="G5" s="39">
        <v>4</v>
      </c>
      <c r="H5" s="39">
        <v>5</v>
      </c>
      <c r="I5" s="39">
        <v>6</v>
      </c>
      <c r="J5" s="39">
        <v>7</v>
      </c>
      <c r="K5" s="39">
        <v>8</v>
      </c>
      <c r="L5" s="39">
        <v>9</v>
      </c>
      <c r="M5" s="39">
        <v>10</v>
      </c>
      <c r="N5" s="39">
        <v>11</v>
      </c>
      <c r="O5" s="39">
        <v>12</v>
      </c>
      <c r="P5" s="176" t="s">
        <v>88</v>
      </c>
      <c r="R5" s="163"/>
      <c r="T5" s="170" t="s">
        <v>89</v>
      </c>
      <c r="U5" s="170" t="s">
        <v>90</v>
      </c>
    </row>
    <row r="6" spans="1:21" ht="12.95">
      <c r="A6" s="171"/>
      <c r="B6" s="171"/>
      <c r="C6" s="171"/>
      <c r="D6" s="61">
        <v>45597</v>
      </c>
      <c r="E6" s="61">
        <v>45627</v>
      </c>
      <c r="F6" s="61">
        <v>45658</v>
      </c>
      <c r="G6" s="61">
        <v>45689</v>
      </c>
      <c r="H6" s="61">
        <v>45717</v>
      </c>
      <c r="I6" s="61">
        <v>45748</v>
      </c>
      <c r="J6" s="61">
        <v>45778</v>
      </c>
      <c r="K6" s="61">
        <v>45809</v>
      </c>
      <c r="L6" s="61">
        <v>45839</v>
      </c>
      <c r="M6" s="61">
        <v>45870</v>
      </c>
      <c r="N6" s="61">
        <v>45901</v>
      </c>
      <c r="O6" s="61">
        <v>45931</v>
      </c>
      <c r="P6" s="177"/>
      <c r="R6" s="164"/>
      <c r="T6" s="171"/>
      <c r="U6" s="171"/>
    </row>
    <row r="7" spans="1:21" ht="14.25" customHeight="1">
      <c r="A7" s="172"/>
      <c r="B7" s="172"/>
      <c r="C7" s="172"/>
      <c r="D7" s="40">
        <v>144</v>
      </c>
      <c r="E7" s="40">
        <v>160</v>
      </c>
      <c r="F7" s="40">
        <v>168</v>
      </c>
      <c r="G7" s="40">
        <v>152</v>
      </c>
      <c r="H7" s="40">
        <v>168</v>
      </c>
      <c r="I7" s="40">
        <v>176</v>
      </c>
      <c r="J7" s="40">
        <v>168</v>
      </c>
      <c r="K7" s="40">
        <v>168</v>
      </c>
      <c r="L7" s="40">
        <v>176</v>
      </c>
      <c r="M7" s="40">
        <v>168</v>
      </c>
      <c r="N7" s="40">
        <v>168</v>
      </c>
      <c r="O7" s="40">
        <v>168</v>
      </c>
      <c r="P7" s="60">
        <f>SUM(D7:O7)</f>
        <v>1984</v>
      </c>
      <c r="R7" s="146">
        <f>AVERAGE(D7:O7)</f>
        <v>165.33333333333334</v>
      </c>
      <c r="T7" s="172"/>
      <c r="U7" s="172"/>
    </row>
    <row r="8" spans="1:21" s="34" customFormat="1" ht="13.5" customHeight="1">
      <c r="A8" s="113">
        <v>1</v>
      </c>
      <c r="B8" s="114" t="s">
        <v>19</v>
      </c>
      <c r="C8" s="115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16"/>
      <c r="T8" s="115"/>
      <c r="U8" s="115"/>
    </row>
    <row r="9" spans="1:21" ht="12">
      <c r="A9" s="136">
        <v>1.1000000000000001</v>
      </c>
      <c r="B9" s="137" t="s">
        <v>19</v>
      </c>
      <c r="C9" s="44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141">
        <f>SUM(D9:O9)</f>
        <v>0</v>
      </c>
      <c r="T9" s="45">
        <f>U9/$R$7</f>
        <v>0</v>
      </c>
      <c r="U9" s="45">
        <f>P9/12</f>
        <v>0</v>
      </c>
    </row>
    <row r="10" spans="1:21" ht="12">
      <c r="A10" s="136"/>
      <c r="B10" s="137"/>
      <c r="C10" s="44" t="s">
        <v>20</v>
      </c>
      <c r="D10" s="46">
        <v>0</v>
      </c>
      <c r="E10" s="46">
        <v>0</v>
      </c>
      <c r="F10" s="46">
        <v>0</v>
      </c>
      <c r="G10" s="46">
        <v>0</v>
      </c>
      <c r="H10" s="46">
        <v>0</v>
      </c>
      <c r="I10" s="46">
        <v>0</v>
      </c>
      <c r="J10" s="46">
        <v>0</v>
      </c>
      <c r="K10" s="46">
        <v>0</v>
      </c>
      <c r="L10" s="46">
        <v>0</v>
      </c>
      <c r="M10" s="46">
        <v>0</v>
      </c>
      <c r="N10" s="46">
        <v>0</v>
      </c>
      <c r="O10" s="46">
        <v>0</v>
      </c>
      <c r="P10" s="141">
        <f t="shared" ref="P10:P15" si="0">SUM(D10:O10)</f>
        <v>0</v>
      </c>
      <c r="T10" s="45">
        <f t="shared" ref="T10" si="1">U10/$R$7</f>
        <v>0</v>
      </c>
      <c r="U10" s="45">
        <f>P10/12</f>
        <v>0</v>
      </c>
    </row>
    <row r="11" spans="1:21" ht="12">
      <c r="A11" s="136"/>
      <c r="B11" s="137"/>
      <c r="C11" s="44" t="s">
        <v>21</v>
      </c>
      <c r="D11" s="46">
        <v>0</v>
      </c>
      <c r="E11" s="46">
        <v>0</v>
      </c>
      <c r="F11" s="46">
        <v>0</v>
      </c>
      <c r="G11" s="46">
        <v>0</v>
      </c>
      <c r="H11" s="46">
        <v>0</v>
      </c>
      <c r="I11" s="46">
        <v>0</v>
      </c>
      <c r="J11" s="46">
        <v>0</v>
      </c>
      <c r="K11" s="46">
        <v>0</v>
      </c>
      <c r="L11" s="46">
        <v>0</v>
      </c>
      <c r="M11" s="46">
        <v>0</v>
      </c>
      <c r="N11" s="46">
        <v>0</v>
      </c>
      <c r="O11" s="46">
        <v>0</v>
      </c>
      <c r="P11" s="141">
        <f t="shared" si="0"/>
        <v>0</v>
      </c>
      <c r="T11" s="45">
        <f t="shared" ref="T11:T15" si="2">U11/$R$7</f>
        <v>0</v>
      </c>
      <c r="U11" s="45">
        <f t="shared" ref="U11:U15" si="3">P11/12</f>
        <v>0</v>
      </c>
    </row>
    <row r="12" spans="1:21" ht="12">
      <c r="A12" s="136"/>
      <c r="B12" s="137"/>
      <c r="C12" s="44" t="s">
        <v>22</v>
      </c>
      <c r="D12" s="46">
        <v>164.83332673999999</v>
      </c>
      <c r="E12" s="46">
        <v>164.83332673999999</v>
      </c>
      <c r="F12" s="46">
        <v>164.83332673999999</v>
      </c>
      <c r="G12" s="46">
        <v>164.83332673999999</v>
      </c>
      <c r="H12" s="46">
        <v>164.83332673999999</v>
      </c>
      <c r="I12" s="46">
        <v>164.83332673999999</v>
      </c>
      <c r="J12" s="46">
        <v>164.83332673999999</v>
      </c>
      <c r="K12" s="46">
        <v>164.83332673999999</v>
      </c>
      <c r="L12" s="46">
        <v>164.83332673999999</v>
      </c>
      <c r="M12" s="46">
        <v>164.83332673999999</v>
      </c>
      <c r="N12" s="46">
        <v>164.83332673999999</v>
      </c>
      <c r="O12" s="46">
        <v>164.83332673999999</v>
      </c>
      <c r="P12" s="141">
        <f t="shared" si="0"/>
        <v>1977.9999208800002</v>
      </c>
      <c r="T12" s="45">
        <f t="shared" si="2"/>
        <v>0.99697576657258069</v>
      </c>
      <c r="U12" s="45">
        <f t="shared" si="3"/>
        <v>164.83332674000002</v>
      </c>
    </row>
    <row r="13" spans="1:21" ht="12">
      <c r="A13" s="136"/>
      <c r="B13" s="137"/>
      <c r="C13" s="44" t="s">
        <v>23</v>
      </c>
      <c r="D13" s="46">
        <v>164.83332673999999</v>
      </c>
      <c r="E13" s="46">
        <v>164.83332673999999</v>
      </c>
      <c r="F13" s="46">
        <v>164.83332673999999</v>
      </c>
      <c r="G13" s="46">
        <v>164.83332673999999</v>
      </c>
      <c r="H13" s="46">
        <v>164.83332673999999</v>
      </c>
      <c r="I13" s="46">
        <v>164.83332673999999</v>
      </c>
      <c r="J13" s="46">
        <v>164.83332673999999</v>
      </c>
      <c r="K13" s="46">
        <v>164.83332673999999</v>
      </c>
      <c r="L13" s="46">
        <v>164.83332673999999</v>
      </c>
      <c r="M13" s="46">
        <v>164.83332673999999</v>
      </c>
      <c r="N13" s="46">
        <v>164.83332673999999</v>
      </c>
      <c r="O13" s="46">
        <v>164.83332673999999</v>
      </c>
      <c r="P13" s="141">
        <f t="shared" si="0"/>
        <v>1977.9999208800002</v>
      </c>
      <c r="T13" s="45">
        <f t="shared" si="2"/>
        <v>0.99697576657258069</v>
      </c>
      <c r="U13" s="45">
        <f t="shared" si="3"/>
        <v>164.83332674000002</v>
      </c>
    </row>
    <row r="14" spans="1:21" ht="12">
      <c r="A14" s="136"/>
      <c r="B14" s="137"/>
      <c r="C14" s="44" t="s">
        <v>24</v>
      </c>
      <c r="D14" s="46">
        <v>41.208331684999997</v>
      </c>
      <c r="E14" s="46">
        <v>41.208331684999997</v>
      </c>
      <c r="F14" s="46">
        <v>41.208331684999997</v>
      </c>
      <c r="G14" s="46">
        <v>41.208331684999997</v>
      </c>
      <c r="H14" s="46">
        <v>41.208331684999997</v>
      </c>
      <c r="I14" s="46">
        <v>41.208331684999997</v>
      </c>
      <c r="J14" s="46">
        <v>41.208331684999997</v>
      </c>
      <c r="K14" s="46">
        <v>41.208331684999997</v>
      </c>
      <c r="L14" s="46">
        <v>41.208331684999997</v>
      </c>
      <c r="M14" s="46">
        <v>41.208331684999997</v>
      </c>
      <c r="N14" s="46">
        <v>41.208331684999997</v>
      </c>
      <c r="O14" s="46">
        <v>41.208331684999997</v>
      </c>
      <c r="P14" s="141">
        <f t="shared" si="0"/>
        <v>494.49998022000005</v>
      </c>
      <c r="T14" s="45">
        <f t="shared" si="2"/>
        <v>0.24924394164314517</v>
      </c>
      <c r="U14" s="45">
        <f t="shared" si="3"/>
        <v>41.208331685000005</v>
      </c>
    </row>
    <row r="15" spans="1:21" ht="12">
      <c r="A15" s="136"/>
      <c r="B15" s="137"/>
      <c r="C15" s="44" t="s">
        <v>20</v>
      </c>
      <c r="D15" s="46">
        <v>0</v>
      </c>
      <c r="E15" s="46"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141">
        <f t="shared" si="0"/>
        <v>0</v>
      </c>
      <c r="T15" s="45">
        <f t="shared" si="2"/>
        <v>0</v>
      </c>
      <c r="U15" s="45">
        <f t="shared" si="3"/>
        <v>0</v>
      </c>
    </row>
    <row r="16" spans="1:21" ht="12">
      <c r="A16" s="136"/>
      <c r="B16" s="137"/>
      <c r="C16" s="44" t="s">
        <v>21</v>
      </c>
      <c r="D16" s="46">
        <v>0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141">
        <f t="shared" ref="P16:P17" si="4">SUM(D16:O16)</f>
        <v>0</v>
      </c>
      <c r="T16" s="45">
        <f t="shared" ref="T16" si="5">U16/$R$7</f>
        <v>0</v>
      </c>
      <c r="U16" s="45">
        <f>P16/12</f>
        <v>0</v>
      </c>
    </row>
    <row r="17" spans="1:21" ht="12">
      <c r="A17" s="136"/>
      <c r="B17" s="137"/>
      <c r="C17" s="44" t="s">
        <v>20</v>
      </c>
      <c r="D17" s="46">
        <v>0</v>
      </c>
      <c r="E17" s="46">
        <v>0</v>
      </c>
      <c r="F17" s="46">
        <v>0</v>
      </c>
      <c r="G17" s="46">
        <v>0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141">
        <f t="shared" si="4"/>
        <v>0</v>
      </c>
      <c r="T17" s="45">
        <f t="shared" ref="T17" si="6">U17/$R$7</f>
        <v>0</v>
      </c>
      <c r="U17" s="45">
        <f>P17/12</f>
        <v>0</v>
      </c>
    </row>
    <row r="18" spans="1:21" ht="12">
      <c r="A18" s="136"/>
      <c r="B18" s="137"/>
      <c r="C18" s="44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141">
        <f t="shared" ref="P18" si="7">SUM(D18:O18)</f>
        <v>0</v>
      </c>
      <c r="T18" s="45">
        <f t="shared" ref="T18:T19" si="8">U18/$R$7</f>
        <v>0</v>
      </c>
      <c r="U18" s="45">
        <f>P18/12</f>
        <v>0</v>
      </c>
    </row>
    <row r="19" spans="1:21" ht="12">
      <c r="A19" s="136"/>
      <c r="B19" s="137"/>
      <c r="C19" s="44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141">
        <f t="shared" ref="P19:P38" si="9">SUM(D19:O19)</f>
        <v>0</v>
      </c>
      <c r="T19" s="45">
        <f t="shared" si="8"/>
        <v>0</v>
      </c>
      <c r="U19" s="45">
        <f>P19/12</f>
        <v>0</v>
      </c>
    </row>
    <row r="20" spans="1:21" s="35" customFormat="1" ht="12.95" thickBot="1">
      <c r="A20" s="106"/>
      <c r="B20" s="107" t="s">
        <v>25</v>
      </c>
      <c r="C20" s="108"/>
      <c r="D20" s="110">
        <f>SUM(D9:D19)</f>
        <v>370.874985165</v>
      </c>
      <c r="E20" s="110">
        <f t="shared" ref="E20:O20" si="10">SUM(E9:E19)</f>
        <v>370.874985165</v>
      </c>
      <c r="F20" s="110">
        <f t="shared" si="10"/>
        <v>370.874985165</v>
      </c>
      <c r="G20" s="110">
        <f t="shared" si="10"/>
        <v>370.874985165</v>
      </c>
      <c r="H20" s="110">
        <f t="shared" si="10"/>
        <v>370.874985165</v>
      </c>
      <c r="I20" s="110">
        <f t="shared" si="10"/>
        <v>370.874985165</v>
      </c>
      <c r="J20" s="110">
        <f t="shared" si="10"/>
        <v>370.874985165</v>
      </c>
      <c r="K20" s="110">
        <f t="shared" si="10"/>
        <v>370.874985165</v>
      </c>
      <c r="L20" s="110">
        <f t="shared" si="10"/>
        <v>370.874985165</v>
      </c>
      <c r="M20" s="110">
        <f t="shared" si="10"/>
        <v>370.874985165</v>
      </c>
      <c r="N20" s="110">
        <f t="shared" si="10"/>
        <v>370.874985165</v>
      </c>
      <c r="O20" s="110">
        <f t="shared" si="10"/>
        <v>370.874985165</v>
      </c>
      <c r="P20" s="110">
        <f t="shared" ref="P20" si="11">SUM(P9:P19)</f>
        <v>4450.4998219800009</v>
      </c>
      <c r="T20" s="109">
        <f>SUM(T9:T19)</f>
        <v>2.2431954747883065</v>
      </c>
      <c r="U20" s="109">
        <f>SUM(U9:U19)</f>
        <v>370.87498516500006</v>
      </c>
    </row>
    <row r="21" spans="1:21" ht="12.75" customHeight="1">
      <c r="A21" s="138">
        <v>1.2</v>
      </c>
      <c r="B21" s="139" t="s">
        <v>26</v>
      </c>
      <c r="C21" s="104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142">
        <f t="shared" si="9"/>
        <v>0</v>
      </c>
      <c r="T21" s="45">
        <f>U21/$R$7</f>
        <v>0</v>
      </c>
      <c r="U21" s="45">
        <f>P21/12</f>
        <v>0</v>
      </c>
    </row>
    <row r="22" spans="1:21" ht="12.75" customHeight="1">
      <c r="A22" s="136"/>
      <c r="B22" s="140"/>
      <c r="C22" s="104" t="s">
        <v>20</v>
      </c>
      <c r="D22" s="46">
        <v>0</v>
      </c>
      <c r="E22" s="46">
        <v>0</v>
      </c>
      <c r="F22" s="46">
        <v>0</v>
      </c>
      <c r="G22" s="46">
        <v>0</v>
      </c>
      <c r="H22" s="46">
        <v>0</v>
      </c>
      <c r="I22" s="46">
        <v>0</v>
      </c>
      <c r="J22" s="46">
        <v>0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142">
        <f t="shared" ref="P22" si="12">SUM(D22:O22)</f>
        <v>0</v>
      </c>
      <c r="T22" s="45">
        <f t="shared" ref="T22" si="13">U22/$R$7</f>
        <v>0</v>
      </c>
      <c r="U22" s="45">
        <f>P22/12</f>
        <v>0</v>
      </c>
    </row>
    <row r="23" spans="1:21" ht="12.75" customHeight="1">
      <c r="A23" s="136"/>
      <c r="B23" s="140"/>
      <c r="C23" s="104" t="s">
        <v>20</v>
      </c>
      <c r="D23" s="46">
        <v>329.66667325999987</v>
      </c>
      <c r="E23" s="46">
        <v>329.66667325999987</v>
      </c>
      <c r="F23" s="46">
        <v>329.66667325999987</v>
      </c>
      <c r="G23" s="46">
        <v>329.66667325999987</v>
      </c>
      <c r="H23" s="46">
        <v>329.66667325999987</v>
      </c>
      <c r="I23" s="46">
        <v>329.66667325999987</v>
      </c>
      <c r="J23" s="46">
        <v>329.66667325999987</v>
      </c>
      <c r="K23" s="46">
        <v>329.66667325999987</v>
      </c>
      <c r="L23" s="46">
        <v>329.66667325999987</v>
      </c>
      <c r="M23" s="46">
        <v>329.66667325999987</v>
      </c>
      <c r="N23" s="46">
        <v>329.66667325999987</v>
      </c>
      <c r="O23" s="46">
        <v>329.66667325999987</v>
      </c>
      <c r="P23" s="142">
        <f t="shared" si="9"/>
        <v>3956.0000791199977</v>
      </c>
      <c r="T23" s="45">
        <f t="shared" ref="T23" si="14">U23/$R$7</f>
        <v>1.9939516527822567</v>
      </c>
      <c r="U23" s="45">
        <f>P23/12</f>
        <v>329.66667325999981</v>
      </c>
    </row>
    <row r="24" spans="1:21" ht="12.75" customHeight="1">
      <c r="A24" s="136"/>
      <c r="B24" s="140"/>
      <c r="C24" s="104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142">
        <f t="shared" ref="P24:P25" si="15">SUM(D24:O24)</f>
        <v>0</v>
      </c>
      <c r="T24" s="45">
        <f t="shared" ref="T24:T25" si="16">U24/$R$7</f>
        <v>0</v>
      </c>
      <c r="U24" s="45">
        <f>P24/12</f>
        <v>0</v>
      </c>
    </row>
    <row r="25" spans="1:21" ht="12.75" customHeight="1">
      <c r="A25" s="136"/>
      <c r="B25" s="140"/>
      <c r="C25" s="104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142">
        <f t="shared" si="15"/>
        <v>0</v>
      </c>
      <c r="T25" s="45">
        <f t="shared" si="16"/>
        <v>0</v>
      </c>
      <c r="U25" s="45">
        <f>P25/12</f>
        <v>0</v>
      </c>
    </row>
    <row r="26" spans="1:21" ht="12.75" customHeight="1" thickBot="1">
      <c r="A26" s="106"/>
      <c r="B26" s="107" t="s">
        <v>27</v>
      </c>
      <c r="C26" s="111"/>
      <c r="D26" s="110">
        <f>SUM(D21:D25)</f>
        <v>329.66667325999987</v>
      </c>
      <c r="E26" s="110">
        <f t="shared" ref="E26:P26" si="17">SUM(E21:E25)</f>
        <v>329.66667325999987</v>
      </c>
      <c r="F26" s="110">
        <f t="shared" si="17"/>
        <v>329.66667325999987</v>
      </c>
      <c r="G26" s="110">
        <f t="shared" si="17"/>
        <v>329.66667325999987</v>
      </c>
      <c r="H26" s="110">
        <f t="shared" si="17"/>
        <v>329.66667325999987</v>
      </c>
      <c r="I26" s="110">
        <f t="shared" si="17"/>
        <v>329.66667325999987</v>
      </c>
      <c r="J26" s="110">
        <f t="shared" si="17"/>
        <v>329.66667325999987</v>
      </c>
      <c r="K26" s="110">
        <f t="shared" si="17"/>
        <v>329.66667325999987</v>
      </c>
      <c r="L26" s="110">
        <f t="shared" si="17"/>
        <v>329.66667325999987</v>
      </c>
      <c r="M26" s="110">
        <f t="shared" si="17"/>
        <v>329.66667325999987</v>
      </c>
      <c r="N26" s="110">
        <f t="shared" si="17"/>
        <v>329.66667325999987</v>
      </c>
      <c r="O26" s="110">
        <f t="shared" si="17"/>
        <v>329.66667325999987</v>
      </c>
      <c r="P26" s="110">
        <f t="shared" si="17"/>
        <v>3956.0000791199977</v>
      </c>
      <c r="T26" s="112">
        <f>SUM(T21:T25)</f>
        <v>1.9939516527822567</v>
      </c>
      <c r="U26" s="112">
        <f>SUM(U21:U25)</f>
        <v>329.66667325999981</v>
      </c>
    </row>
    <row r="27" spans="1:21" ht="12">
      <c r="A27" s="138">
        <v>1.3</v>
      </c>
      <c r="B27" s="139" t="s">
        <v>28</v>
      </c>
      <c r="C27" s="104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142">
        <f t="shared" si="9"/>
        <v>0</v>
      </c>
      <c r="T27" s="45">
        <f>U27/$R$7</f>
        <v>0</v>
      </c>
      <c r="U27" s="45">
        <f>P27/12</f>
        <v>0</v>
      </c>
    </row>
    <row r="28" spans="1:21" ht="12">
      <c r="A28" s="136"/>
      <c r="B28" s="140"/>
      <c r="C28" s="104" t="s">
        <v>29</v>
      </c>
      <c r="D28" s="46">
        <v>0</v>
      </c>
      <c r="E28" s="46">
        <v>0</v>
      </c>
      <c r="F28" s="46">
        <v>0</v>
      </c>
      <c r="G28" s="46">
        <v>0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142">
        <f t="shared" ref="P28:P30" si="18">SUM(D28:O28)</f>
        <v>0</v>
      </c>
      <c r="T28" s="45">
        <f t="shared" ref="T28" si="19">U28/$R$7</f>
        <v>0</v>
      </c>
      <c r="U28" s="45">
        <f>P28/12</f>
        <v>0</v>
      </c>
    </row>
    <row r="29" spans="1:21" ht="12">
      <c r="A29" s="136"/>
      <c r="B29" s="140"/>
      <c r="C29" s="104" t="s">
        <v>29</v>
      </c>
      <c r="D29" s="46">
        <v>125.07491647083333</v>
      </c>
      <c r="E29" s="46">
        <v>125.07491647083333</v>
      </c>
      <c r="F29" s="46">
        <v>125.07491647083333</v>
      </c>
      <c r="G29" s="46">
        <v>125.07491647083333</v>
      </c>
      <c r="H29" s="46">
        <v>125.07491647083333</v>
      </c>
      <c r="I29" s="46">
        <v>125.07491647083333</v>
      </c>
      <c r="J29" s="46">
        <v>125.07491647083333</v>
      </c>
      <c r="K29" s="46">
        <v>125.07491647083333</v>
      </c>
      <c r="L29" s="46">
        <v>125.07491647083333</v>
      </c>
      <c r="M29" s="46">
        <v>125.07491647083333</v>
      </c>
      <c r="N29" s="46">
        <v>125.07491647083333</v>
      </c>
      <c r="O29" s="46">
        <v>125.07491647083333</v>
      </c>
      <c r="P29" s="142">
        <f t="shared" si="18"/>
        <v>1500.8989976500004</v>
      </c>
      <c r="T29" s="45">
        <f t="shared" ref="T29:T30" si="20">U29/$R$7</f>
        <v>0.75650151091229856</v>
      </c>
      <c r="U29" s="45">
        <f t="shared" ref="U29:U30" si="21">P29/12</f>
        <v>125.07491647083337</v>
      </c>
    </row>
    <row r="30" spans="1:21" ht="12">
      <c r="A30" s="136"/>
      <c r="B30" s="140"/>
      <c r="C30" s="104" t="s">
        <v>30</v>
      </c>
      <c r="D30" s="46">
        <v>164.83332673999999</v>
      </c>
      <c r="E30" s="46">
        <v>164.83332673999999</v>
      </c>
      <c r="F30" s="46">
        <v>164.83332673999999</v>
      </c>
      <c r="G30" s="46">
        <v>164.83332673999999</v>
      </c>
      <c r="H30" s="46">
        <v>164.83332673999999</v>
      </c>
      <c r="I30" s="46">
        <v>164.83332673999999</v>
      </c>
      <c r="J30" s="46">
        <v>164.83332673999999</v>
      </c>
      <c r="K30" s="46">
        <v>164.83332673999999</v>
      </c>
      <c r="L30" s="46">
        <v>164.83332673999999</v>
      </c>
      <c r="M30" s="46">
        <v>164.83332673999999</v>
      </c>
      <c r="N30" s="46">
        <v>164.83332673999999</v>
      </c>
      <c r="O30" s="46">
        <v>164.83332673999999</v>
      </c>
      <c r="P30" s="142">
        <f t="shared" si="18"/>
        <v>1977.9999208800002</v>
      </c>
      <c r="T30" s="45">
        <f t="shared" si="20"/>
        <v>0.99697576657258069</v>
      </c>
      <c r="U30" s="45">
        <f t="shared" si="21"/>
        <v>164.83332674000002</v>
      </c>
    </row>
    <row r="31" spans="1:21" ht="12">
      <c r="A31" s="136"/>
      <c r="B31" s="140"/>
      <c r="C31" s="104" t="s">
        <v>29</v>
      </c>
      <c r="D31" s="46">
        <v>154.32859071333334</v>
      </c>
      <c r="E31" s="46">
        <v>154.32859071333334</v>
      </c>
      <c r="F31" s="46">
        <v>154.32859071333334</v>
      </c>
      <c r="G31" s="46">
        <v>154.32859071333334</v>
      </c>
      <c r="H31" s="46">
        <v>154.32859071333334</v>
      </c>
      <c r="I31" s="46">
        <v>154.32859071333334</v>
      </c>
      <c r="J31" s="46">
        <v>154.32859071333334</v>
      </c>
      <c r="K31" s="46">
        <v>154.32859071333334</v>
      </c>
      <c r="L31" s="46">
        <v>154.32859071333334</v>
      </c>
      <c r="M31" s="46">
        <v>154.32859071333334</v>
      </c>
      <c r="N31" s="46">
        <v>154.32859071333334</v>
      </c>
      <c r="O31" s="46">
        <v>154.32859071333334</v>
      </c>
      <c r="P31" s="142">
        <f t="shared" si="9"/>
        <v>1851.9430885600002</v>
      </c>
      <c r="T31" s="45">
        <f t="shared" ref="T31" si="22">U31/$R$7</f>
        <v>0.93343905673387095</v>
      </c>
      <c r="U31" s="45">
        <f>P31/12</f>
        <v>154.32859071333334</v>
      </c>
    </row>
    <row r="32" spans="1:21" ht="12">
      <c r="A32" s="136"/>
      <c r="B32" s="140"/>
      <c r="C32" s="104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142">
        <f t="shared" ref="P32:P33" si="23">SUM(D32:O32)</f>
        <v>0</v>
      </c>
      <c r="T32" s="45">
        <f t="shared" ref="T32:T33" si="24">U32/$R$7</f>
        <v>0</v>
      </c>
      <c r="U32" s="45">
        <f>P32/12</f>
        <v>0</v>
      </c>
    </row>
    <row r="33" spans="1:21" ht="12">
      <c r="A33" s="136"/>
      <c r="B33" s="140"/>
      <c r="C33" s="104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142">
        <f t="shared" si="23"/>
        <v>0</v>
      </c>
      <c r="T33" s="45">
        <f t="shared" si="24"/>
        <v>0</v>
      </c>
      <c r="U33" s="45">
        <f>P33/12</f>
        <v>0</v>
      </c>
    </row>
    <row r="34" spans="1:21" ht="12.95" thickBot="1">
      <c r="A34" s="106"/>
      <c r="B34" s="107" t="s">
        <v>31</v>
      </c>
      <c r="C34" s="111"/>
      <c r="D34" s="110">
        <f>SUM(D27:D33)</f>
        <v>444.23683392416672</v>
      </c>
      <c r="E34" s="110">
        <f t="shared" ref="E34:O34" si="25">SUM(E27:E33)</f>
        <v>444.23683392416672</v>
      </c>
      <c r="F34" s="110">
        <f t="shared" si="25"/>
        <v>444.23683392416672</v>
      </c>
      <c r="G34" s="110">
        <f t="shared" si="25"/>
        <v>444.23683392416672</v>
      </c>
      <c r="H34" s="110">
        <f t="shared" si="25"/>
        <v>444.23683392416672</v>
      </c>
      <c r="I34" s="110">
        <f t="shared" si="25"/>
        <v>444.23683392416672</v>
      </c>
      <c r="J34" s="110">
        <f t="shared" si="25"/>
        <v>444.23683392416672</v>
      </c>
      <c r="K34" s="110">
        <f t="shared" si="25"/>
        <v>444.23683392416672</v>
      </c>
      <c r="L34" s="110">
        <f t="shared" si="25"/>
        <v>444.23683392416672</v>
      </c>
      <c r="M34" s="110">
        <f t="shared" si="25"/>
        <v>444.23683392416672</v>
      </c>
      <c r="N34" s="110">
        <f t="shared" si="25"/>
        <v>444.23683392416672</v>
      </c>
      <c r="O34" s="110">
        <f t="shared" si="25"/>
        <v>444.23683392416672</v>
      </c>
      <c r="P34" s="110">
        <f t="shared" ref="P34" si="26">SUM(P27:P33)</f>
        <v>5330.8420070900011</v>
      </c>
      <c r="T34" s="112">
        <f>SUM(T27:T33)</f>
        <v>2.6869163342187501</v>
      </c>
      <c r="U34" s="112">
        <f>SUM(U27:U33)</f>
        <v>444.23683392416672</v>
      </c>
    </row>
    <row r="35" spans="1:21" ht="12">
      <c r="A35" s="138">
        <v>1.4</v>
      </c>
      <c r="B35" s="139" t="s">
        <v>32</v>
      </c>
      <c r="C35" s="104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142">
        <f t="shared" si="9"/>
        <v>0</v>
      </c>
      <c r="T35" s="45">
        <f>U35/$R$7</f>
        <v>0</v>
      </c>
      <c r="U35" s="45">
        <f>P35/12</f>
        <v>0</v>
      </c>
    </row>
    <row r="36" spans="1:21" ht="12">
      <c r="A36" s="136"/>
      <c r="B36" s="140"/>
      <c r="C36" s="104" t="s">
        <v>33</v>
      </c>
      <c r="D36" s="46">
        <v>476.33173374000006</v>
      </c>
      <c r="E36" s="46">
        <v>476.33173374000006</v>
      </c>
      <c r="F36" s="46">
        <v>476.33173374000006</v>
      </c>
      <c r="G36" s="46">
        <v>476.33173374000006</v>
      </c>
      <c r="H36" s="46">
        <v>476.33173374000006</v>
      </c>
      <c r="I36" s="46">
        <v>476.33173374000006</v>
      </c>
      <c r="J36" s="46">
        <v>476.33173374000006</v>
      </c>
      <c r="K36" s="46">
        <v>476.33173374000006</v>
      </c>
      <c r="L36" s="46">
        <v>476.33173374000006</v>
      </c>
      <c r="M36" s="46">
        <v>476.33173374000006</v>
      </c>
      <c r="N36" s="46">
        <v>476.33173374000006</v>
      </c>
      <c r="O36" s="46">
        <v>476.33173374000006</v>
      </c>
      <c r="P36" s="142">
        <f t="shared" si="9"/>
        <v>5715.9808048800014</v>
      </c>
      <c r="T36" s="45">
        <f t="shared" ref="T36" si="27">U36/$R$7</f>
        <v>2.8810387121370975</v>
      </c>
      <c r="U36" s="45">
        <f>P36/12</f>
        <v>476.33173374000012</v>
      </c>
    </row>
    <row r="37" spans="1:21" ht="12">
      <c r="A37" s="136"/>
      <c r="B37" s="140"/>
      <c r="C37" s="104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142">
        <f t="shared" ref="P37" si="28">SUM(D37:O37)</f>
        <v>0</v>
      </c>
      <c r="T37" s="45">
        <f t="shared" ref="T37" si="29">U37/$R$7</f>
        <v>0</v>
      </c>
      <c r="U37" s="45">
        <f>P37/12</f>
        <v>0</v>
      </c>
    </row>
    <row r="38" spans="1:21" ht="12">
      <c r="A38" s="136"/>
      <c r="B38" s="140"/>
      <c r="C38" s="104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142">
        <f t="shared" si="9"/>
        <v>0</v>
      </c>
      <c r="T38" s="45">
        <f t="shared" ref="T38:T39" si="30">U38/$R$7</f>
        <v>0</v>
      </c>
      <c r="U38" s="45">
        <f>P38/12</f>
        <v>0</v>
      </c>
    </row>
    <row r="39" spans="1:21" ht="12">
      <c r="A39" s="136"/>
      <c r="B39" s="140"/>
      <c r="C39" s="104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142">
        <f t="shared" ref="P39" si="31">SUM(D39:O39)</f>
        <v>0</v>
      </c>
      <c r="T39" s="45">
        <f t="shared" si="30"/>
        <v>0</v>
      </c>
      <c r="U39" s="45">
        <f>P39/12</f>
        <v>0</v>
      </c>
    </row>
    <row r="40" spans="1:21" ht="12.95" thickBot="1">
      <c r="A40" s="127"/>
      <c r="B40" s="128" t="s">
        <v>34</v>
      </c>
      <c r="C40" s="129"/>
      <c r="D40" s="131">
        <f>SUM(D35:D39)</f>
        <v>476.33173374000006</v>
      </c>
      <c r="E40" s="131">
        <f t="shared" ref="E40:O40" si="32">SUM(E35:E39)</f>
        <v>476.33173374000006</v>
      </c>
      <c r="F40" s="131">
        <f t="shared" si="32"/>
        <v>476.33173374000006</v>
      </c>
      <c r="G40" s="131">
        <f t="shared" si="32"/>
        <v>476.33173374000006</v>
      </c>
      <c r="H40" s="131">
        <f t="shared" si="32"/>
        <v>476.33173374000006</v>
      </c>
      <c r="I40" s="131">
        <f t="shared" si="32"/>
        <v>476.33173374000006</v>
      </c>
      <c r="J40" s="131">
        <f t="shared" si="32"/>
        <v>476.33173374000006</v>
      </c>
      <c r="K40" s="131">
        <f t="shared" si="32"/>
        <v>476.33173374000006</v>
      </c>
      <c r="L40" s="131">
        <f t="shared" si="32"/>
        <v>476.33173374000006</v>
      </c>
      <c r="M40" s="131">
        <f t="shared" si="32"/>
        <v>476.33173374000006</v>
      </c>
      <c r="N40" s="131">
        <f t="shared" si="32"/>
        <v>476.33173374000006</v>
      </c>
      <c r="O40" s="131">
        <f t="shared" si="32"/>
        <v>476.33173374000006</v>
      </c>
      <c r="P40" s="131">
        <f t="shared" ref="P40" si="33">SUM(P35:P39)</f>
        <v>5715.9808048800014</v>
      </c>
      <c r="T40" s="112">
        <f>SUM(T35:T39)</f>
        <v>2.8810387121370975</v>
      </c>
      <c r="U40" s="130">
        <f>SUM(U35:U39)</f>
        <v>476.33173374000012</v>
      </c>
    </row>
    <row r="41" spans="1:21" s="35" customFormat="1" ht="14.1" thickBot="1">
      <c r="A41" s="132"/>
      <c r="B41" s="133" t="s">
        <v>25</v>
      </c>
      <c r="C41" s="134"/>
      <c r="D41" s="135">
        <f>SUM(D20,D26,D34,D40)</f>
        <v>1621.1102260891669</v>
      </c>
      <c r="E41" s="135">
        <f t="shared" ref="E41:O41" si="34">SUM(E20,E26,E34,E40)</f>
        <v>1621.1102260891669</v>
      </c>
      <c r="F41" s="135">
        <f t="shared" si="34"/>
        <v>1621.1102260891669</v>
      </c>
      <c r="G41" s="135">
        <f t="shared" si="34"/>
        <v>1621.1102260891669</v>
      </c>
      <c r="H41" s="135">
        <f t="shared" si="34"/>
        <v>1621.1102260891669</v>
      </c>
      <c r="I41" s="135">
        <f t="shared" si="34"/>
        <v>1621.1102260891669</v>
      </c>
      <c r="J41" s="135">
        <f t="shared" si="34"/>
        <v>1621.1102260891669</v>
      </c>
      <c r="K41" s="135">
        <f t="shared" si="34"/>
        <v>1621.1102260891669</v>
      </c>
      <c r="L41" s="135">
        <f t="shared" si="34"/>
        <v>1621.1102260891669</v>
      </c>
      <c r="M41" s="135">
        <f t="shared" si="34"/>
        <v>1621.1102260891669</v>
      </c>
      <c r="N41" s="135">
        <f t="shared" si="34"/>
        <v>1621.1102260891669</v>
      </c>
      <c r="O41" s="135">
        <f t="shared" si="34"/>
        <v>1621.1102260891669</v>
      </c>
      <c r="P41" s="135">
        <f t="shared" ref="P41" si="35">SUM(P20,P26,P34,P40)</f>
        <v>19453.32271307</v>
      </c>
      <c r="T41" s="135">
        <f t="shared" ref="T41" si="36">SUM(T20,T26,T34,T40)</f>
        <v>9.8051021739264108</v>
      </c>
      <c r="U41" s="135">
        <f>SUM(U20,U26,U34,U40)</f>
        <v>1621.1102260891669</v>
      </c>
    </row>
    <row r="42" spans="1:21" ht="9.9499999999999993" customHeight="1">
      <c r="A42" s="102"/>
      <c r="B42" s="103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5"/>
      <c r="N42" s="105"/>
      <c r="O42" s="105"/>
      <c r="P42" s="105"/>
      <c r="T42" s="104"/>
      <c r="U42" s="104"/>
    </row>
    <row r="43" spans="1:21" s="34" customFormat="1" ht="13.5" customHeight="1">
      <c r="A43" s="117">
        <v>2</v>
      </c>
      <c r="B43" s="118" t="s">
        <v>35</v>
      </c>
      <c r="C43" s="119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16"/>
      <c r="T43" s="119"/>
      <c r="U43" s="119"/>
    </row>
    <row r="44" spans="1:21" ht="13.5" customHeight="1">
      <c r="A44" s="136">
        <v>2.1</v>
      </c>
      <c r="B44" s="137" t="s">
        <v>36</v>
      </c>
      <c r="C44" s="44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141">
        <f t="shared" ref="P44:P50" si="37">SUM(D44:O44)</f>
        <v>0</v>
      </c>
      <c r="T44" s="45">
        <f>U44/$R$7</f>
        <v>0</v>
      </c>
      <c r="U44" s="45">
        <f>P44/12</f>
        <v>0</v>
      </c>
    </row>
    <row r="45" spans="1:21" ht="12">
      <c r="A45" s="136"/>
      <c r="B45" s="137"/>
      <c r="C45" s="44" t="s">
        <v>37</v>
      </c>
      <c r="D45" s="46">
        <v>16.483326739999999</v>
      </c>
      <c r="E45" s="46">
        <v>16.483326739999999</v>
      </c>
      <c r="F45" s="46">
        <v>16.483326739999999</v>
      </c>
      <c r="G45" s="46">
        <v>16.483326739999999</v>
      </c>
      <c r="H45" s="46">
        <v>16.483326739999999</v>
      </c>
      <c r="I45" s="46">
        <v>16.483326739999999</v>
      </c>
      <c r="J45" s="46">
        <v>16.483326739999999</v>
      </c>
      <c r="K45" s="46">
        <v>16.483326739999999</v>
      </c>
      <c r="L45" s="46">
        <v>16.483326739999999</v>
      </c>
      <c r="M45" s="46">
        <v>16.483326739999999</v>
      </c>
      <c r="N45" s="46">
        <v>16.483326739999999</v>
      </c>
      <c r="O45" s="46">
        <v>16.483326739999999</v>
      </c>
      <c r="P45" s="141">
        <f t="shared" ref="P45" si="38">SUM(D45:O45)</f>
        <v>197.79992087999997</v>
      </c>
      <c r="T45" s="45">
        <f t="shared" ref="T45" si="39">U45/$R$7</f>
        <v>9.9697540766129022E-2</v>
      </c>
      <c r="U45" s="45">
        <f>P45/12</f>
        <v>16.483326739999999</v>
      </c>
    </row>
    <row r="46" spans="1:21" ht="12">
      <c r="A46" s="136"/>
      <c r="B46" s="137"/>
      <c r="C46" s="44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141">
        <f t="shared" ref="P46" si="40">SUM(D46:O46)</f>
        <v>0</v>
      </c>
      <c r="T46" s="45">
        <f t="shared" ref="T46" si="41">U46/$R$7</f>
        <v>0</v>
      </c>
      <c r="U46" s="45">
        <f>P46/12</f>
        <v>0</v>
      </c>
    </row>
    <row r="47" spans="1:21" ht="12">
      <c r="A47" s="136"/>
      <c r="B47" s="137"/>
      <c r="C47" s="44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141">
        <f t="shared" si="37"/>
        <v>0</v>
      </c>
      <c r="T47" s="45">
        <f t="shared" ref="T47:T48" si="42">U47/$R$7</f>
        <v>0</v>
      </c>
      <c r="U47" s="45">
        <f>P47/12</f>
        <v>0</v>
      </c>
    </row>
    <row r="48" spans="1:21" ht="12">
      <c r="A48" s="136"/>
      <c r="B48" s="137"/>
      <c r="C48" s="44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141">
        <f t="shared" si="37"/>
        <v>0</v>
      </c>
      <c r="T48" s="45">
        <f t="shared" si="42"/>
        <v>0</v>
      </c>
      <c r="U48" s="45">
        <f>P48/12</f>
        <v>0</v>
      </c>
    </row>
    <row r="49" spans="1:21" s="35" customFormat="1" ht="12.95" thickBot="1">
      <c r="A49" s="106"/>
      <c r="B49" s="107" t="s">
        <v>38</v>
      </c>
      <c r="C49" s="108"/>
      <c r="D49" s="110">
        <f>SUM(D44:D48)</f>
        <v>16.483326739999999</v>
      </c>
      <c r="E49" s="110">
        <f t="shared" ref="E49:P49" si="43">SUM(E44:E48)</f>
        <v>16.483326739999999</v>
      </c>
      <c r="F49" s="110">
        <f t="shared" si="43"/>
        <v>16.483326739999999</v>
      </c>
      <c r="G49" s="110">
        <f t="shared" si="43"/>
        <v>16.483326739999999</v>
      </c>
      <c r="H49" s="110">
        <f t="shared" si="43"/>
        <v>16.483326739999999</v>
      </c>
      <c r="I49" s="110">
        <f t="shared" si="43"/>
        <v>16.483326739999999</v>
      </c>
      <c r="J49" s="110">
        <f t="shared" si="43"/>
        <v>16.483326739999999</v>
      </c>
      <c r="K49" s="110">
        <f t="shared" si="43"/>
        <v>16.483326739999999</v>
      </c>
      <c r="L49" s="110">
        <f t="shared" si="43"/>
        <v>16.483326739999999</v>
      </c>
      <c r="M49" s="110">
        <f t="shared" si="43"/>
        <v>16.483326739999999</v>
      </c>
      <c r="N49" s="110">
        <f t="shared" si="43"/>
        <v>16.483326739999999</v>
      </c>
      <c r="O49" s="110">
        <f t="shared" si="43"/>
        <v>16.483326739999999</v>
      </c>
      <c r="P49" s="110">
        <f t="shared" si="43"/>
        <v>197.79992087999997</v>
      </c>
      <c r="T49" s="112">
        <f>SUM(T44:T48)</f>
        <v>9.9697540766129022E-2</v>
      </c>
      <c r="U49" s="130">
        <f>SUM(U44:U48)</f>
        <v>16.483326739999999</v>
      </c>
    </row>
    <row r="50" spans="1:21" ht="12">
      <c r="A50" s="136">
        <v>2.2000000000000002</v>
      </c>
      <c r="B50" s="137" t="s">
        <v>39</v>
      </c>
      <c r="C50" s="44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141">
        <f t="shared" si="37"/>
        <v>0</v>
      </c>
      <c r="T50" s="45">
        <f>U50/$R$7</f>
        <v>0</v>
      </c>
      <c r="U50" s="45">
        <f t="shared" ref="U50:U56" si="44">P50/12</f>
        <v>0</v>
      </c>
    </row>
    <row r="51" spans="1:21" ht="12">
      <c r="A51" s="136"/>
      <c r="B51" s="137"/>
      <c r="C51" s="44" t="s">
        <v>29</v>
      </c>
      <c r="D51" s="46">
        <v>4935.1037742450007</v>
      </c>
      <c r="E51" s="46">
        <v>4935.1037742450007</v>
      </c>
      <c r="F51" s="46">
        <v>4935.1037742450007</v>
      </c>
      <c r="G51" s="46">
        <v>4935.1037742450007</v>
      </c>
      <c r="H51" s="46">
        <v>4935.1037742450007</v>
      </c>
      <c r="I51" s="46">
        <v>4935.1037742450007</v>
      </c>
      <c r="J51" s="46">
        <v>4935.1037742450007</v>
      </c>
      <c r="K51" s="46">
        <v>4935.1037742450007</v>
      </c>
      <c r="L51" s="46">
        <v>4935.1037742450007</v>
      </c>
      <c r="M51" s="46">
        <v>4935.1037742450007</v>
      </c>
      <c r="N51" s="46">
        <v>4935.1037742450007</v>
      </c>
      <c r="O51" s="46">
        <v>4935.1037742450007</v>
      </c>
      <c r="P51" s="141">
        <f t="shared" ref="P51:P54" si="45">SUM(D51:O51)</f>
        <v>59221.245290939994</v>
      </c>
      <c r="T51" s="45">
        <f t="shared" ref="T51" si="46">U51/$R$7</f>
        <v>29.849417989385078</v>
      </c>
      <c r="U51" s="45">
        <f t="shared" si="44"/>
        <v>4935.1037742449998</v>
      </c>
    </row>
    <row r="52" spans="1:21" ht="12">
      <c r="A52" s="136"/>
      <c r="B52" s="137"/>
      <c r="C52" s="44" t="s">
        <v>40</v>
      </c>
      <c r="D52" s="46">
        <v>754.20626379333328</v>
      </c>
      <c r="E52" s="46">
        <v>754.20626379333328</v>
      </c>
      <c r="F52" s="46">
        <v>754.20626379333328</v>
      </c>
      <c r="G52" s="46">
        <v>754.20626379333328</v>
      </c>
      <c r="H52" s="46">
        <v>754.20626379333328</v>
      </c>
      <c r="I52" s="46">
        <v>754.20626379333328</v>
      </c>
      <c r="J52" s="46">
        <v>754.20626379333328</v>
      </c>
      <c r="K52" s="46">
        <v>754.20626379333328</v>
      </c>
      <c r="L52" s="46">
        <v>754.20626379333328</v>
      </c>
      <c r="M52" s="46">
        <v>754.20626379333328</v>
      </c>
      <c r="N52" s="46">
        <v>754.20626379333328</v>
      </c>
      <c r="O52" s="46">
        <v>754.20626379333328</v>
      </c>
      <c r="P52" s="141">
        <f t="shared" si="45"/>
        <v>9050.4751655199998</v>
      </c>
      <c r="T52" s="45">
        <f t="shared" ref="T52:T53" si="47">U52/$R$7</f>
        <v>4.5617314342338702</v>
      </c>
      <c r="U52" s="45">
        <f t="shared" si="44"/>
        <v>754.20626379333328</v>
      </c>
    </row>
    <row r="53" spans="1:21" ht="12">
      <c r="A53" s="136"/>
      <c r="B53" s="137"/>
      <c r="C53" s="44" t="s">
        <v>41</v>
      </c>
      <c r="D53" s="46">
        <v>659.33332673999985</v>
      </c>
      <c r="E53" s="46">
        <v>659.33332673999985</v>
      </c>
      <c r="F53" s="46">
        <v>659.33332673999985</v>
      </c>
      <c r="G53" s="46">
        <v>659.33332673999985</v>
      </c>
      <c r="H53" s="46">
        <v>659.33332673999985</v>
      </c>
      <c r="I53" s="46">
        <v>659.33332673999985</v>
      </c>
      <c r="J53" s="46">
        <v>659.33332673999985</v>
      </c>
      <c r="K53" s="46">
        <v>659.33332673999985</v>
      </c>
      <c r="L53" s="46">
        <v>659.33332673999985</v>
      </c>
      <c r="M53" s="46">
        <v>659.33332673999985</v>
      </c>
      <c r="N53" s="46">
        <v>659.33332673999985</v>
      </c>
      <c r="O53" s="46">
        <v>659.33332673999985</v>
      </c>
      <c r="P53" s="141">
        <f t="shared" si="45"/>
        <v>7911.9999208799964</v>
      </c>
      <c r="T53" s="45">
        <f t="shared" si="47"/>
        <v>3.9879031859274177</v>
      </c>
      <c r="U53" s="45">
        <f t="shared" si="44"/>
        <v>659.33332673999973</v>
      </c>
    </row>
    <row r="54" spans="1:21" ht="12">
      <c r="A54" s="136"/>
      <c r="B54" s="137"/>
      <c r="C54" s="44" t="s">
        <v>40</v>
      </c>
      <c r="D54" s="46">
        <v>82.41667326000001</v>
      </c>
      <c r="E54" s="46">
        <v>82.41667326000001</v>
      </c>
      <c r="F54" s="46">
        <v>82.41667326000001</v>
      </c>
      <c r="G54" s="46">
        <v>82.41667326000001</v>
      </c>
      <c r="H54" s="46">
        <v>82.41667326000001</v>
      </c>
      <c r="I54" s="46">
        <v>82.41667326000001</v>
      </c>
      <c r="J54" s="46">
        <v>82.41667326000001</v>
      </c>
      <c r="K54" s="46">
        <v>82.41667326000001</v>
      </c>
      <c r="L54" s="46">
        <v>82.41667326000001</v>
      </c>
      <c r="M54" s="46">
        <v>82.41667326000001</v>
      </c>
      <c r="N54" s="46">
        <v>82.41667326000001</v>
      </c>
      <c r="O54" s="46">
        <v>82.41667326000001</v>
      </c>
      <c r="P54" s="141">
        <f t="shared" si="45"/>
        <v>989.00007912000035</v>
      </c>
      <c r="T54" s="45">
        <f t="shared" ref="T54" si="48">U54/$R$7</f>
        <v>0.49848794310483885</v>
      </c>
      <c r="U54" s="45">
        <f t="shared" si="44"/>
        <v>82.416673260000024</v>
      </c>
    </row>
    <row r="55" spans="1:21" ht="12">
      <c r="A55" s="136"/>
      <c r="B55" s="137"/>
      <c r="C55" s="44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141">
        <f t="shared" ref="P55:P56" si="49">SUM(D55:O55)</f>
        <v>0</v>
      </c>
      <c r="T55" s="45">
        <f t="shared" ref="T55:T56" si="50">U55/$R$7</f>
        <v>0</v>
      </c>
      <c r="U55" s="45">
        <f t="shared" si="44"/>
        <v>0</v>
      </c>
    </row>
    <row r="56" spans="1:21" ht="12">
      <c r="A56" s="136"/>
      <c r="B56" s="137"/>
      <c r="C56" s="44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141">
        <f t="shared" si="49"/>
        <v>0</v>
      </c>
      <c r="T56" s="45">
        <f t="shared" si="50"/>
        <v>0</v>
      </c>
      <c r="U56" s="45">
        <f t="shared" si="44"/>
        <v>0</v>
      </c>
    </row>
    <row r="57" spans="1:21" s="35" customFormat="1" ht="12.95" thickBot="1">
      <c r="A57" s="106"/>
      <c r="B57" s="107" t="s">
        <v>42</v>
      </c>
      <c r="C57" s="108"/>
      <c r="D57" s="110">
        <f>SUM(D50:D56)</f>
        <v>6431.0600380383339</v>
      </c>
      <c r="E57" s="110">
        <f t="shared" ref="E57:P57" si="51">SUM(E50:E56)</f>
        <v>6431.0600380383339</v>
      </c>
      <c r="F57" s="110">
        <f t="shared" si="51"/>
        <v>6431.0600380383339</v>
      </c>
      <c r="G57" s="110">
        <f t="shared" si="51"/>
        <v>6431.0600380383339</v>
      </c>
      <c r="H57" s="110">
        <f t="shared" si="51"/>
        <v>6431.0600380383339</v>
      </c>
      <c r="I57" s="110">
        <f t="shared" si="51"/>
        <v>6431.0600380383339</v>
      </c>
      <c r="J57" s="110">
        <f t="shared" si="51"/>
        <v>6431.0600380383339</v>
      </c>
      <c r="K57" s="110">
        <f t="shared" si="51"/>
        <v>6431.0600380383339</v>
      </c>
      <c r="L57" s="110">
        <f t="shared" si="51"/>
        <v>6431.0600380383339</v>
      </c>
      <c r="M57" s="110">
        <f t="shared" si="51"/>
        <v>6431.0600380383339</v>
      </c>
      <c r="N57" s="110">
        <f t="shared" si="51"/>
        <v>6431.0600380383339</v>
      </c>
      <c r="O57" s="110">
        <f t="shared" si="51"/>
        <v>6431.0600380383339</v>
      </c>
      <c r="P57" s="110">
        <f t="shared" si="51"/>
        <v>77172.720456459996</v>
      </c>
      <c r="T57" s="112">
        <f>SUM(T50:T56)</f>
        <v>38.897540552651208</v>
      </c>
      <c r="U57" s="130">
        <f>SUM(U50:U56)</f>
        <v>6431.0600380383321</v>
      </c>
    </row>
    <row r="58" spans="1:21" s="35" customFormat="1" ht="14.1" thickBot="1">
      <c r="A58" s="132"/>
      <c r="B58" s="133" t="s">
        <v>43</v>
      </c>
      <c r="C58" s="134"/>
      <c r="D58" s="135">
        <f t="shared" ref="D58:H58" si="52">SUM(,D57,D49)</f>
        <v>6447.5433647783339</v>
      </c>
      <c r="E58" s="135">
        <f t="shared" si="52"/>
        <v>6447.5433647783339</v>
      </c>
      <c r="F58" s="135">
        <f t="shared" si="52"/>
        <v>6447.5433647783339</v>
      </c>
      <c r="G58" s="135">
        <f t="shared" si="52"/>
        <v>6447.5433647783339</v>
      </c>
      <c r="H58" s="135">
        <f t="shared" si="52"/>
        <v>6447.5433647783339</v>
      </c>
      <c r="I58" s="135">
        <f>SUM(,I57,I49)</f>
        <v>6447.5433647783339</v>
      </c>
      <c r="J58" s="135">
        <f t="shared" ref="J58" si="53">SUM(,J57,J49)</f>
        <v>6447.5433647783339</v>
      </c>
      <c r="K58" s="135">
        <f t="shared" ref="K58" si="54">SUM(,K57,K49)</f>
        <v>6447.5433647783339</v>
      </c>
      <c r="L58" s="135">
        <f t="shared" ref="L58" si="55">SUM(,L57,L49)</f>
        <v>6447.5433647783339</v>
      </c>
      <c r="M58" s="135">
        <f t="shared" ref="M58" si="56">SUM(,M57,M49)</f>
        <v>6447.5433647783339</v>
      </c>
      <c r="N58" s="135">
        <f t="shared" ref="N58" si="57">SUM(,N57,N49)</f>
        <v>6447.5433647783339</v>
      </c>
      <c r="O58" s="135">
        <f>SUM(,O57,O49)</f>
        <v>6447.5433647783339</v>
      </c>
      <c r="P58" s="135">
        <f>SUM(,P57,P49)</f>
        <v>77370.520377339999</v>
      </c>
      <c r="T58" s="135">
        <f>SUM(T57,T49)</f>
        <v>38.997238093417337</v>
      </c>
      <c r="U58" s="135">
        <f>SUM(U57,U49)</f>
        <v>6447.543364778332</v>
      </c>
    </row>
    <row r="59" spans="1:21" ht="9.9499999999999993" customHeight="1">
      <c r="A59" s="42"/>
      <c r="B59" s="49"/>
      <c r="C59" s="50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T59" s="51"/>
      <c r="U59" s="51"/>
    </row>
    <row r="60" spans="1:21" s="34" customFormat="1" ht="14.1">
      <c r="A60" s="113">
        <v>3</v>
      </c>
      <c r="B60" s="121" t="s">
        <v>44</v>
      </c>
      <c r="C60" s="115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16"/>
      <c r="T60" s="115"/>
      <c r="U60" s="115"/>
    </row>
    <row r="61" spans="1:21" ht="12">
      <c r="A61" s="136">
        <v>3.1</v>
      </c>
      <c r="B61" s="137" t="s">
        <v>45</v>
      </c>
      <c r="C61" s="44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141">
        <f t="shared" ref="P61:P65" si="58">SUM(D61:O61)</f>
        <v>0</v>
      </c>
      <c r="T61" s="45">
        <f>U61/$R$7</f>
        <v>0</v>
      </c>
      <c r="U61" s="45">
        <f>P61/12</f>
        <v>0</v>
      </c>
    </row>
    <row r="62" spans="1:21" ht="12">
      <c r="A62" s="136"/>
      <c r="B62" s="137"/>
      <c r="C62" s="44" t="s">
        <v>46</v>
      </c>
      <c r="D62" s="46">
        <v>164.83332673999999</v>
      </c>
      <c r="E62" s="46">
        <v>164.83332673999999</v>
      </c>
      <c r="F62" s="46">
        <v>164.83332673999999</v>
      </c>
      <c r="G62" s="46">
        <v>164.83332673999999</v>
      </c>
      <c r="H62" s="46">
        <v>164.83332673999999</v>
      </c>
      <c r="I62" s="46">
        <v>164.83332673999999</v>
      </c>
      <c r="J62" s="46">
        <v>164.83332673999999</v>
      </c>
      <c r="K62" s="46">
        <v>164.83332673999999</v>
      </c>
      <c r="L62" s="46">
        <v>164.83332673999999</v>
      </c>
      <c r="M62" s="46">
        <v>164.83332673999999</v>
      </c>
      <c r="N62" s="46">
        <v>164.83332673999999</v>
      </c>
      <c r="O62" s="46">
        <v>164.83332673999999</v>
      </c>
      <c r="P62" s="141">
        <f t="shared" si="58"/>
        <v>1977.9999208800002</v>
      </c>
      <c r="T62" s="45">
        <f t="shared" ref="T62" si="59">U62/$R$7</f>
        <v>0.99697576657258069</v>
      </c>
      <c r="U62" s="45">
        <f>P62/12</f>
        <v>164.83332674000002</v>
      </c>
    </row>
    <row r="63" spans="1:21" ht="12">
      <c r="A63" s="136"/>
      <c r="B63" s="137"/>
      <c r="C63" s="44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141">
        <f t="shared" ref="P63" si="60">SUM(D63:O63)</f>
        <v>0</v>
      </c>
      <c r="T63" s="45">
        <f t="shared" ref="T63" si="61">U63/$R$7</f>
        <v>0</v>
      </c>
      <c r="U63" s="45">
        <f>P63/12</f>
        <v>0</v>
      </c>
    </row>
    <row r="64" spans="1:21" ht="12">
      <c r="A64" s="136"/>
      <c r="B64" s="137"/>
      <c r="C64" s="44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141">
        <f t="shared" si="58"/>
        <v>0</v>
      </c>
      <c r="T64" s="45">
        <f t="shared" ref="T64:T65" si="62">U64/$R$7</f>
        <v>0</v>
      </c>
      <c r="U64" s="45">
        <f>P64/12</f>
        <v>0</v>
      </c>
    </row>
    <row r="65" spans="1:21" ht="12">
      <c r="A65" s="136"/>
      <c r="B65" s="137"/>
      <c r="C65" s="44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141">
        <f t="shared" si="58"/>
        <v>0</v>
      </c>
      <c r="T65" s="45">
        <f t="shared" si="62"/>
        <v>0</v>
      </c>
      <c r="U65" s="45">
        <f>P65/12</f>
        <v>0</v>
      </c>
    </row>
    <row r="66" spans="1:21" s="35" customFormat="1" ht="12.95" thickBot="1">
      <c r="A66" s="106"/>
      <c r="B66" s="107" t="s">
        <v>47</v>
      </c>
      <c r="C66" s="108"/>
      <c r="D66" s="110">
        <f>SUM(D61:D65)</f>
        <v>164.83332673999999</v>
      </c>
      <c r="E66" s="110">
        <f t="shared" ref="E66:P66" si="63">SUM(E61:E65)</f>
        <v>164.83332673999999</v>
      </c>
      <c r="F66" s="110">
        <f t="shared" si="63"/>
        <v>164.83332673999999</v>
      </c>
      <c r="G66" s="110">
        <f t="shared" si="63"/>
        <v>164.83332673999999</v>
      </c>
      <c r="H66" s="110">
        <f t="shared" si="63"/>
        <v>164.83332673999999</v>
      </c>
      <c r="I66" s="110">
        <f t="shared" si="63"/>
        <v>164.83332673999999</v>
      </c>
      <c r="J66" s="110">
        <f t="shared" si="63"/>
        <v>164.83332673999999</v>
      </c>
      <c r="K66" s="110">
        <f t="shared" si="63"/>
        <v>164.83332673999999</v>
      </c>
      <c r="L66" s="110">
        <f t="shared" si="63"/>
        <v>164.83332673999999</v>
      </c>
      <c r="M66" s="110">
        <f t="shared" si="63"/>
        <v>164.83332673999999</v>
      </c>
      <c r="N66" s="110">
        <f t="shared" si="63"/>
        <v>164.83332673999999</v>
      </c>
      <c r="O66" s="110">
        <f t="shared" si="63"/>
        <v>164.83332673999999</v>
      </c>
      <c r="P66" s="110">
        <f t="shared" si="63"/>
        <v>1977.9999208800002</v>
      </c>
      <c r="T66" s="112">
        <f>SUM(T61:T65)</f>
        <v>0.99697576657258069</v>
      </c>
      <c r="U66" s="130">
        <f>SUM(U61:U65)</f>
        <v>164.83332674000002</v>
      </c>
    </row>
    <row r="67" spans="1:21" ht="12">
      <c r="A67" s="136"/>
      <c r="B67" s="137"/>
      <c r="C67" s="44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141"/>
      <c r="T67" s="45"/>
      <c r="U67" s="45"/>
    </row>
    <row r="68" spans="1:21" s="35" customFormat="1" ht="12">
      <c r="A68" s="136">
        <v>3.2</v>
      </c>
      <c r="B68" s="137" t="s">
        <v>48</v>
      </c>
      <c r="C68" s="44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141">
        <f t="shared" ref="P68:P86" si="64">SUM(D68:O68)</f>
        <v>0</v>
      </c>
      <c r="T68" s="45">
        <f>U68/$R$7</f>
        <v>0</v>
      </c>
      <c r="U68" s="45">
        <f>P68/12</f>
        <v>0</v>
      </c>
    </row>
    <row r="69" spans="1:21" ht="12">
      <c r="A69" s="136"/>
      <c r="B69" s="137"/>
      <c r="C69" s="44" t="s">
        <v>49</v>
      </c>
      <c r="D69" s="46">
        <v>165.28033853333332</v>
      </c>
      <c r="E69" s="46">
        <v>165.28033853333332</v>
      </c>
      <c r="F69" s="46">
        <v>165.28033853333332</v>
      </c>
      <c r="G69" s="46">
        <v>165.28033853333332</v>
      </c>
      <c r="H69" s="46">
        <v>165.28033853333332</v>
      </c>
      <c r="I69" s="46">
        <v>165.28033853333332</v>
      </c>
      <c r="J69" s="46">
        <v>165.28033853333332</v>
      </c>
      <c r="K69" s="46">
        <v>165.28033853333332</v>
      </c>
      <c r="L69" s="46">
        <v>165.28033853333332</v>
      </c>
      <c r="M69" s="46">
        <v>165.28033853333332</v>
      </c>
      <c r="N69" s="46">
        <v>165.28033853333332</v>
      </c>
      <c r="O69" s="46">
        <v>165.28033853333332</v>
      </c>
      <c r="P69" s="141">
        <f t="shared" ref="P69:P70" si="65">SUM(D69:O69)</f>
        <v>1983.3640624000002</v>
      </c>
      <c r="T69" s="45">
        <f t="shared" ref="T69" si="66">U69/$R$7</f>
        <v>0.99967946693548393</v>
      </c>
      <c r="U69" s="45">
        <f>P69/12</f>
        <v>165.28033853333335</v>
      </c>
    </row>
    <row r="70" spans="1:21" ht="12">
      <c r="A70" s="136"/>
      <c r="B70" s="137"/>
      <c r="C70" s="44" t="s">
        <v>49</v>
      </c>
      <c r="D70" s="46">
        <v>164.71751484000001</v>
      </c>
      <c r="E70" s="46">
        <v>164.71751484000001</v>
      </c>
      <c r="F70" s="46">
        <v>164.71751484000001</v>
      </c>
      <c r="G70" s="46">
        <v>164.71751484000001</v>
      </c>
      <c r="H70" s="46">
        <v>164.71751484000001</v>
      </c>
      <c r="I70" s="46">
        <v>164.71751484000001</v>
      </c>
      <c r="J70" s="46">
        <v>164.71751484000001</v>
      </c>
      <c r="K70" s="46">
        <v>164.71751484000001</v>
      </c>
      <c r="L70" s="46">
        <v>164.71751484000001</v>
      </c>
      <c r="M70" s="46">
        <v>164.71751484000001</v>
      </c>
      <c r="N70" s="46">
        <v>164.71751484000001</v>
      </c>
      <c r="O70" s="46">
        <v>164.71751484000001</v>
      </c>
      <c r="P70" s="141">
        <f t="shared" si="65"/>
        <v>1976.6101780799997</v>
      </c>
      <c r="T70" s="45">
        <f t="shared" ref="T70" si="67">U70/$R$7</f>
        <v>0.9962752913709676</v>
      </c>
      <c r="U70" s="45">
        <f>P70/12</f>
        <v>164.71751483999998</v>
      </c>
    </row>
    <row r="71" spans="1:21" ht="12">
      <c r="A71" s="136"/>
      <c r="B71" s="137"/>
      <c r="C71" s="44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141">
        <f t="shared" si="64"/>
        <v>0</v>
      </c>
      <c r="T71" s="45">
        <f t="shared" ref="T71:T72" si="68">U71/$R$7</f>
        <v>0</v>
      </c>
      <c r="U71" s="45">
        <f>P71/12</f>
        <v>0</v>
      </c>
    </row>
    <row r="72" spans="1:21" ht="12">
      <c r="A72" s="136"/>
      <c r="B72" s="137"/>
      <c r="C72" s="44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141">
        <f t="shared" si="64"/>
        <v>0</v>
      </c>
      <c r="T72" s="45">
        <f t="shared" si="68"/>
        <v>0</v>
      </c>
      <c r="U72" s="45">
        <f>P72/12</f>
        <v>0</v>
      </c>
    </row>
    <row r="73" spans="1:21" s="35" customFormat="1" ht="12.95" thickBot="1">
      <c r="A73" s="106"/>
      <c r="B73" s="107" t="s">
        <v>50</v>
      </c>
      <c r="C73" s="108"/>
      <c r="D73" s="110">
        <f>SUM(D68:D72)</f>
        <v>329.99785337333333</v>
      </c>
      <c r="E73" s="110">
        <f t="shared" ref="E73:P73" si="69">SUM(E68:E72)</f>
        <v>329.99785337333333</v>
      </c>
      <c r="F73" s="110">
        <f t="shared" si="69"/>
        <v>329.99785337333333</v>
      </c>
      <c r="G73" s="110">
        <f t="shared" si="69"/>
        <v>329.99785337333333</v>
      </c>
      <c r="H73" s="110">
        <f t="shared" si="69"/>
        <v>329.99785337333333</v>
      </c>
      <c r="I73" s="110">
        <f t="shared" si="69"/>
        <v>329.99785337333333</v>
      </c>
      <c r="J73" s="110">
        <f t="shared" si="69"/>
        <v>329.99785337333333</v>
      </c>
      <c r="K73" s="110">
        <f t="shared" si="69"/>
        <v>329.99785337333333</v>
      </c>
      <c r="L73" s="110">
        <f t="shared" si="69"/>
        <v>329.99785337333333</v>
      </c>
      <c r="M73" s="110">
        <f t="shared" si="69"/>
        <v>329.99785337333333</v>
      </c>
      <c r="N73" s="110">
        <f t="shared" si="69"/>
        <v>329.99785337333333</v>
      </c>
      <c r="O73" s="110">
        <f t="shared" si="69"/>
        <v>329.99785337333333</v>
      </c>
      <c r="P73" s="110">
        <f t="shared" si="69"/>
        <v>3959.9742404799999</v>
      </c>
      <c r="T73" s="112">
        <f>SUM(T68:T72)</f>
        <v>1.9959547583064516</v>
      </c>
      <c r="U73" s="130">
        <f>SUM(U68:U72)</f>
        <v>329.99785337333333</v>
      </c>
    </row>
    <row r="74" spans="1:21" s="35" customFormat="1" ht="12">
      <c r="A74" s="136"/>
      <c r="B74" s="137"/>
      <c r="C74" s="44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141"/>
      <c r="T74" s="45"/>
      <c r="U74" s="45"/>
    </row>
    <row r="75" spans="1:21" ht="12">
      <c r="A75" s="136">
        <v>3.3</v>
      </c>
      <c r="B75" s="137" t="s">
        <v>51</v>
      </c>
      <c r="C75" s="44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141">
        <f t="shared" si="64"/>
        <v>0</v>
      </c>
      <c r="T75" s="45">
        <f>U75/$R$7</f>
        <v>0</v>
      </c>
      <c r="U75" s="45">
        <f>P75/12</f>
        <v>0</v>
      </c>
    </row>
    <row r="76" spans="1:21" ht="12">
      <c r="A76" s="136"/>
      <c r="B76" s="137"/>
      <c r="C76" s="44" t="s">
        <v>49</v>
      </c>
      <c r="D76" s="46">
        <v>2441.6748776700001</v>
      </c>
      <c r="E76" s="46">
        <v>2441.6748776700001</v>
      </c>
      <c r="F76" s="46">
        <v>2441.6748776700001</v>
      </c>
      <c r="G76" s="46">
        <v>2441.6748776700001</v>
      </c>
      <c r="H76" s="46">
        <v>2441.6748776700001</v>
      </c>
      <c r="I76" s="46">
        <v>2441.6748776700001</v>
      </c>
      <c r="J76" s="46">
        <v>2441.6748776700001</v>
      </c>
      <c r="K76" s="46">
        <v>2441.6748776700001</v>
      </c>
      <c r="L76" s="46">
        <v>2441.6748776700001</v>
      </c>
      <c r="M76" s="46">
        <v>2441.6748776700001</v>
      </c>
      <c r="N76" s="46">
        <v>2441.6748776700001</v>
      </c>
      <c r="O76" s="46">
        <v>2441.6748776700001</v>
      </c>
      <c r="P76" s="141">
        <f t="shared" ref="P76" si="70">SUM(D76:O76)</f>
        <v>29300.098532040003</v>
      </c>
      <c r="T76" s="45">
        <f t="shared" ref="T76" si="71">U76/$R$7</f>
        <v>14.768194824616936</v>
      </c>
      <c r="U76" s="45">
        <f>P76/12</f>
        <v>2441.6748776700001</v>
      </c>
    </row>
    <row r="77" spans="1:21" ht="12">
      <c r="A77" s="136"/>
      <c r="B77" s="137"/>
      <c r="C77" s="44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141">
        <f t="shared" si="64"/>
        <v>0</v>
      </c>
      <c r="T77" s="45">
        <f t="shared" ref="T77" si="72">U77/$R$7</f>
        <v>0</v>
      </c>
      <c r="U77" s="45">
        <f>P77/12</f>
        <v>0</v>
      </c>
    </row>
    <row r="78" spans="1:21" ht="12">
      <c r="A78" s="136"/>
      <c r="B78" s="137"/>
      <c r="C78" s="44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141">
        <f t="shared" ref="P78:P79" si="73">SUM(D78:O78)</f>
        <v>0</v>
      </c>
      <c r="T78" s="45">
        <f t="shared" ref="T78:T79" si="74">U78/$R$7</f>
        <v>0</v>
      </c>
      <c r="U78" s="45">
        <f>P78/12</f>
        <v>0</v>
      </c>
    </row>
    <row r="79" spans="1:21" ht="12">
      <c r="A79" s="136"/>
      <c r="B79" s="137"/>
      <c r="C79" s="44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141">
        <f t="shared" si="73"/>
        <v>0</v>
      </c>
      <c r="T79" s="45">
        <f t="shared" si="74"/>
        <v>0</v>
      </c>
      <c r="U79" s="45">
        <f>P79/12</f>
        <v>0</v>
      </c>
    </row>
    <row r="80" spans="1:21" s="35" customFormat="1" ht="12.95" thickBot="1">
      <c r="A80" s="106"/>
      <c r="B80" s="107" t="s">
        <v>52</v>
      </c>
      <c r="C80" s="108"/>
      <c r="D80" s="110">
        <f>SUM(D75:D79)</f>
        <v>2441.6748776700001</v>
      </c>
      <c r="E80" s="110">
        <f t="shared" ref="E80:P80" si="75">SUM(E75:E79)</f>
        <v>2441.6748776700001</v>
      </c>
      <c r="F80" s="110">
        <f t="shared" si="75"/>
        <v>2441.6748776700001</v>
      </c>
      <c r="G80" s="110">
        <f t="shared" si="75"/>
        <v>2441.6748776700001</v>
      </c>
      <c r="H80" s="110">
        <f t="shared" si="75"/>
        <v>2441.6748776700001</v>
      </c>
      <c r="I80" s="110">
        <f t="shared" si="75"/>
        <v>2441.6748776700001</v>
      </c>
      <c r="J80" s="110">
        <f t="shared" si="75"/>
        <v>2441.6748776700001</v>
      </c>
      <c r="K80" s="110">
        <f t="shared" si="75"/>
        <v>2441.6748776700001</v>
      </c>
      <c r="L80" s="110">
        <f t="shared" si="75"/>
        <v>2441.6748776700001</v>
      </c>
      <c r="M80" s="110">
        <f t="shared" si="75"/>
        <v>2441.6748776700001</v>
      </c>
      <c r="N80" s="110">
        <f t="shared" si="75"/>
        <v>2441.6748776700001</v>
      </c>
      <c r="O80" s="110">
        <f t="shared" si="75"/>
        <v>2441.6748776700001</v>
      </c>
      <c r="P80" s="110">
        <f t="shared" si="75"/>
        <v>29300.098532040003</v>
      </c>
      <c r="T80" s="112">
        <f>SUM(T75:T79)</f>
        <v>14.768194824616936</v>
      </c>
      <c r="U80" s="130">
        <f>SUM(U75:U79)</f>
        <v>2441.6748776700001</v>
      </c>
    </row>
    <row r="81" spans="1:21" ht="12">
      <c r="A81" s="136"/>
      <c r="B81" s="137"/>
      <c r="C81" s="44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141"/>
      <c r="T81" s="45"/>
      <c r="U81" s="45"/>
    </row>
    <row r="82" spans="1:21" s="35" customFormat="1" ht="12">
      <c r="A82" s="136">
        <v>3.4</v>
      </c>
      <c r="B82" s="137" t="s">
        <v>53</v>
      </c>
      <c r="C82" s="52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141">
        <f t="shared" si="64"/>
        <v>0</v>
      </c>
      <c r="T82" s="45">
        <f>U82/$R$7</f>
        <v>0</v>
      </c>
      <c r="U82" s="45">
        <f>P82/12</f>
        <v>0</v>
      </c>
    </row>
    <row r="83" spans="1:21" ht="12.95">
      <c r="A83" s="136"/>
      <c r="B83" s="137"/>
      <c r="C83" s="52" t="s">
        <v>49</v>
      </c>
      <c r="D83" s="46">
        <v>2144.2774114999997</v>
      </c>
      <c r="E83" s="46">
        <v>2144.2774114999997</v>
      </c>
      <c r="F83" s="46">
        <v>2144.2774114999997</v>
      </c>
      <c r="G83" s="46">
        <v>2144.2774114999997</v>
      </c>
      <c r="H83" s="46">
        <v>2144.2774114999997</v>
      </c>
      <c r="I83" s="46">
        <v>2144.2774114999997</v>
      </c>
      <c r="J83" s="46">
        <v>2144.2774114999997</v>
      </c>
      <c r="K83" s="46">
        <v>2144.2774114999997</v>
      </c>
      <c r="L83" s="46">
        <v>2144.2774114999997</v>
      </c>
      <c r="M83" s="46">
        <v>2144.2774114999997</v>
      </c>
      <c r="N83" s="46">
        <v>2144.2774114999997</v>
      </c>
      <c r="O83" s="46">
        <v>2144.2774114999997</v>
      </c>
      <c r="P83" s="141">
        <f t="shared" si="64"/>
        <v>25731.328937999995</v>
      </c>
      <c r="T83" s="45">
        <f t="shared" ref="T83" si="76">U83/$R$7</f>
        <v>12.969419827620966</v>
      </c>
      <c r="U83" s="45">
        <f>P83/12</f>
        <v>2144.2774114999997</v>
      </c>
    </row>
    <row r="84" spans="1:21" ht="12.95">
      <c r="A84" s="136"/>
      <c r="B84" s="137"/>
      <c r="C84" s="52" t="s">
        <v>49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0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141">
        <f t="shared" ref="P84" si="77">SUM(D84:O84)</f>
        <v>0</v>
      </c>
      <c r="T84" s="45">
        <f t="shared" ref="T84" si="78">U84/$R$7</f>
        <v>0</v>
      </c>
      <c r="U84" s="45">
        <f>P84/12</f>
        <v>0</v>
      </c>
    </row>
    <row r="85" spans="1:21" ht="12">
      <c r="A85" s="136"/>
      <c r="B85" s="137"/>
      <c r="C85" s="52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141">
        <f t="shared" si="64"/>
        <v>0</v>
      </c>
      <c r="T85" s="45">
        <f t="shared" ref="T85:T86" si="79">U85/$R$7</f>
        <v>0</v>
      </c>
      <c r="U85" s="45">
        <f>P85/12</f>
        <v>0</v>
      </c>
    </row>
    <row r="86" spans="1:21" ht="12">
      <c r="A86" s="136"/>
      <c r="B86" s="137"/>
      <c r="C86" s="52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141">
        <f t="shared" si="64"/>
        <v>0</v>
      </c>
      <c r="T86" s="45">
        <f t="shared" si="79"/>
        <v>0</v>
      </c>
      <c r="U86" s="45">
        <f>P86/12</f>
        <v>0</v>
      </c>
    </row>
    <row r="87" spans="1:21" s="35" customFormat="1" ht="12.95" thickBot="1">
      <c r="A87" s="106"/>
      <c r="B87" s="107" t="s">
        <v>54</v>
      </c>
      <c r="C87" s="108"/>
      <c r="D87" s="110">
        <f>SUM(D82:D86)</f>
        <v>2144.2774114999997</v>
      </c>
      <c r="E87" s="110">
        <f t="shared" ref="E87:P87" si="80">SUM(E82:E86)</f>
        <v>2144.2774114999997</v>
      </c>
      <c r="F87" s="110">
        <f t="shared" si="80"/>
        <v>2144.2774114999997</v>
      </c>
      <c r="G87" s="110">
        <f t="shared" si="80"/>
        <v>2144.2774114999997</v>
      </c>
      <c r="H87" s="110">
        <f t="shared" si="80"/>
        <v>2144.2774114999997</v>
      </c>
      <c r="I87" s="110">
        <f t="shared" si="80"/>
        <v>2144.2774114999997</v>
      </c>
      <c r="J87" s="110">
        <f t="shared" si="80"/>
        <v>2144.2774114999997</v>
      </c>
      <c r="K87" s="110">
        <f t="shared" si="80"/>
        <v>2144.2774114999997</v>
      </c>
      <c r="L87" s="110">
        <f t="shared" si="80"/>
        <v>2144.2774114999997</v>
      </c>
      <c r="M87" s="110">
        <f t="shared" si="80"/>
        <v>2144.2774114999997</v>
      </c>
      <c r="N87" s="110">
        <f t="shared" si="80"/>
        <v>2144.2774114999997</v>
      </c>
      <c r="O87" s="110">
        <f t="shared" si="80"/>
        <v>2144.2774114999997</v>
      </c>
      <c r="P87" s="110">
        <f t="shared" si="80"/>
        <v>25731.328937999995</v>
      </c>
      <c r="T87" s="112">
        <f>SUM(T82:T86)</f>
        <v>12.969419827620966</v>
      </c>
      <c r="U87" s="130">
        <f>SUM(U82:U86)</f>
        <v>2144.2774114999997</v>
      </c>
    </row>
    <row r="88" spans="1:21" s="35" customFormat="1" ht="12">
      <c r="A88" s="42"/>
      <c r="B88" s="43"/>
      <c r="C88" s="52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T88" s="45"/>
      <c r="U88" s="45"/>
    </row>
    <row r="89" spans="1:21" s="35" customFormat="1" ht="14.1" thickBot="1">
      <c r="A89" s="132"/>
      <c r="B89" s="133" t="s">
        <v>47</v>
      </c>
      <c r="C89" s="134"/>
      <c r="D89" s="135">
        <f>SUM(D66,D73,D80,D87)</f>
        <v>5080.783469283333</v>
      </c>
      <c r="E89" s="135">
        <f t="shared" ref="E89:P89" si="81">SUM(E66,E73,E80,E87)</f>
        <v>5080.783469283333</v>
      </c>
      <c r="F89" s="135">
        <f t="shared" si="81"/>
        <v>5080.783469283333</v>
      </c>
      <c r="G89" s="135">
        <f t="shared" si="81"/>
        <v>5080.783469283333</v>
      </c>
      <c r="H89" s="135">
        <f t="shared" si="81"/>
        <v>5080.783469283333</v>
      </c>
      <c r="I89" s="135">
        <f t="shared" si="81"/>
        <v>5080.783469283333</v>
      </c>
      <c r="J89" s="135">
        <f t="shared" si="81"/>
        <v>5080.783469283333</v>
      </c>
      <c r="K89" s="135">
        <f t="shared" si="81"/>
        <v>5080.783469283333</v>
      </c>
      <c r="L89" s="135">
        <f t="shared" si="81"/>
        <v>5080.783469283333</v>
      </c>
      <c r="M89" s="135">
        <f t="shared" si="81"/>
        <v>5080.783469283333</v>
      </c>
      <c r="N89" s="135">
        <f t="shared" si="81"/>
        <v>5080.783469283333</v>
      </c>
      <c r="O89" s="135">
        <f t="shared" si="81"/>
        <v>5080.783469283333</v>
      </c>
      <c r="P89" s="135">
        <f t="shared" si="81"/>
        <v>60969.401631400004</v>
      </c>
      <c r="T89" s="135">
        <f t="shared" ref="T89:U89" si="82">SUM(T66,T73,T80,T87)</f>
        <v>30.730545177116937</v>
      </c>
      <c r="U89" s="135">
        <f t="shared" si="82"/>
        <v>5080.783469283333</v>
      </c>
    </row>
    <row r="90" spans="1:21" ht="9.9499999999999993" customHeight="1">
      <c r="A90" s="53"/>
      <c r="B90" s="43"/>
      <c r="C90" s="44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T90" s="44"/>
      <c r="U90" s="44"/>
    </row>
    <row r="91" spans="1:21" s="34" customFormat="1" ht="13.5" customHeight="1">
      <c r="A91" s="113">
        <v>4</v>
      </c>
      <c r="B91" s="122" t="s">
        <v>55</v>
      </c>
      <c r="C91" s="115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16"/>
      <c r="T91" s="115"/>
      <c r="U91" s="115"/>
    </row>
    <row r="92" spans="1:21" ht="13.5" customHeight="1">
      <c r="A92" s="136">
        <v>4.0999999999999996</v>
      </c>
      <c r="B92" s="137" t="s">
        <v>56</v>
      </c>
      <c r="C92" s="44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141">
        <f t="shared" ref="P92:P93" si="83">SUM(D92:O92)</f>
        <v>0</v>
      </c>
      <c r="T92" s="45">
        <f>U92/$R$7</f>
        <v>0</v>
      </c>
      <c r="U92" s="45">
        <f>P92/12</f>
        <v>0</v>
      </c>
    </row>
    <row r="93" spans="1:21" ht="12">
      <c r="A93" s="136"/>
      <c r="B93" s="137"/>
      <c r="C93" s="44" t="s">
        <v>57</v>
      </c>
      <c r="D93" s="46">
        <v>0</v>
      </c>
      <c r="E93" s="46">
        <v>0</v>
      </c>
      <c r="F93" s="46">
        <v>0</v>
      </c>
      <c r="G93" s="46">
        <v>0</v>
      </c>
      <c r="H93" s="46">
        <v>0</v>
      </c>
      <c r="I93" s="46">
        <v>0</v>
      </c>
      <c r="J93" s="46">
        <v>0</v>
      </c>
      <c r="K93" s="46">
        <v>0</v>
      </c>
      <c r="L93" s="46">
        <v>0</v>
      </c>
      <c r="M93" s="46">
        <v>0</v>
      </c>
      <c r="N93" s="46">
        <v>0</v>
      </c>
      <c r="O93" s="46">
        <v>0</v>
      </c>
      <c r="P93" s="141">
        <f t="shared" si="83"/>
        <v>0</v>
      </c>
      <c r="T93" s="45">
        <f t="shared" ref="T93:T96" si="84">U93/$R$7</f>
        <v>0</v>
      </c>
      <c r="U93" s="45">
        <f>P93/12</f>
        <v>0</v>
      </c>
    </row>
    <row r="94" spans="1:21" ht="12">
      <c r="A94" s="136"/>
      <c r="B94" s="137"/>
      <c r="C94" s="44" t="s">
        <v>37</v>
      </c>
      <c r="D94" s="46">
        <v>162.56687500000001</v>
      </c>
      <c r="E94" s="46">
        <v>162.56687500000001</v>
      </c>
      <c r="F94" s="46">
        <v>162.56687500000001</v>
      </c>
      <c r="G94" s="46">
        <v>162.56687500000001</v>
      </c>
      <c r="H94" s="46">
        <v>162.56687500000001</v>
      </c>
      <c r="I94" s="46">
        <v>162.56687500000001</v>
      </c>
      <c r="J94" s="46">
        <v>162.56687500000001</v>
      </c>
      <c r="K94" s="46">
        <v>162.56687500000001</v>
      </c>
      <c r="L94" s="46">
        <v>162.56687500000001</v>
      </c>
      <c r="M94" s="46">
        <v>162.56687500000001</v>
      </c>
      <c r="N94" s="46">
        <v>162.56687500000001</v>
      </c>
      <c r="O94" s="46">
        <v>162.56687500000001</v>
      </c>
      <c r="P94" s="141">
        <f t="shared" ref="P94" si="85">SUM(D94:O94)</f>
        <v>1950.8025</v>
      </c>
      <c r="T94" s="45">
        <f t="shared" si="84"/>
        <v>0.98326738911290323</v>
      </c>
      <c r="U94" s="45">
        <f>P94/12</f>
        <v>162.56687500000001</v>
      </c>
    </row>
    <row r="95" spans="1:21" ht="12">
      <c r="A95" s="136"/>
      <c r="B95" s="137"/>
      <c r="C95" s="44"/>
      <c r="D95" s="46"/>
      <c r="E95" s="46"/>
      <c r="F95" s="46"/>
      <c r="G95" s="46"/>
      <c r="H95" s="46"/>
      <c r="I95" s="46"/>
      <c r="J95" s="46"/>
      <c r="K95" s="46"/>
      <c r="L95" s="46"/>
      <c r="M95" s="46"/>
      <c r="N95" s="46"/>
      <c r="O95" s="46"/>
      <c r="P95" s="141">
        <f t="shared" ref="P95:P96" si="86">SUM(D95:O95)</f>
        <v>0</v>
      </c>
      <c r="T95" s="45">
        <f t="shared" si="84"/>
        <v>0</v>
      </c>
      <c r="U95" s="45">
        <f>P95/12</f>
        <v>0</v>
      </c>
    </row>
    <row r="96" spans="1:21" ht="12">
      <c r="A96" s="136"/>
      <c r="B96" s="137"/>
      <c r="C96" s="44"/>
      <c r="D96" s="46"/>
      <c r="E96" s="46"/>
      <c r="F96" s="46"/>
      <c r="G96" s="46"/>
      <c r="H96" s="46"/>
      <c r="I96" s="46"/>
      <c r="J96" s="46"/>
      <c r="K96" s="46"/>
      <c r="L96" s="46"/>
      <c r="M96" s="46"/>
      <c r="N96" s="46"/>
      <c r="O96" s="46"/>
      <c r="P96" s="141">
        <f t="shared" si="86"/>
        <v>0</v>
      </c>
      <c r="T96" s="45">
        <f t="shared" si="84"/>
        <v>0</v>
      </c>
      <c r="U96" s="45">
        <f>P96/12</f>
        <v>0</v>
      </c>
    </row>
    <row r="97" spans="1:21" s="35" customFormat="1" ht="12.95" thickBot="1">
      <c r="A97" s="106"/>
      <c r="B97" s="107" t="s">
        <v>58</v>
      </c>
      <c r="C97" s="108"/>
      <c r="D97" s="110">
        <f>SUM(D92:D96)</f>
        <v>162.56687500000001</v>
      </c>
      <c r="E97" s="110">
        <f t="shared" ref="E97:P97" si="87">SUM(E92:E96)</f>
        <v>162.56687500000001</v>
      </c>
      <c r="F97" s="110">
        <f t="shared" si="87"/>
        <v>162.56687500000001</v>
      </c>
      <c r="G97" s="110">
        <f t="shared" si="87"/>
        <v>162.56687500000001</v>
      </c>
      <c r="H97" s="110">
        <f t="shared" si="87"/>
        <v>162.56687500000001</v>
      </c>
      <c r="I97" s="110">
        <f t="shared" si="87"/>
        <v>162.56687500000001</v>
      </c>
      <c r="J97" s="110">
        <f t="shared" si="87"/>
        <v>162.56687500000001</v>
      </c>
      <c r="K97" s="110">
        <f t="shared" si="87"/>
        <v>162.56687500000001</v>
      </c>
      <c r="L97" s="110">
        <f t="shared" si="87"/>
        <v>162.56687500000001</v>
      </c>
      <c r="M97" s="110">
        <f t="shared" si="87"/>
        <v>162.56687500000001</v>
      </c>
      <c r="N97" s="110">
        <f t="shared" si="87"/>
        <v>162.56687500000001</v>
      </c>
      <c r="O97" s="110">
        <f t="shared" si="87"/>
        <v>162.56687500000001</v>
      </c>
      <c r="P97" s="110">
        <f t="shared" si="87"/>
        <v>1950.8025</v>
      </c>
      <c r="T97" s="112">
        <f>SUM(T92:T96)</f>
        <v>0.98326738911290323</v>
      </c>
      <c r="U97" s="110">
        <f t="shared" ref="U97" si="88">SUM(U92:U96)</f>
        <v>162.56687500000001</v>
      </c>
    </row>
    <row r="98" spans="1:21" ht="13.5" customHeight="1">
      <c r="A98" s="136"/>
      <c r="B98" s="137"/>
      <c r="C98" s="44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141"/>
      <c r="T98" s="45"/>
      <c r="U98" s="45"/>
    </row>
    <row r="99" spans="1:21" s="35" customFormat="1" ht="12">
      <c r="A99" s="136">
        <v>4.2</v>
      </c>
      <c r="B99" s="137" t="s">
        <v>59</v>
      </c>
      <c r="C99" s="44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141">
        <f t="shared" ref="P99:P103" si="89">SUM(D99:O99)</f>
        <v>0</v>
      </c>
      <c r="T99" s="45">
        <f>U99/$R$7</f>
        <v>0</v>
      </c>
      <c r="U99" s="45">
        <f>P99/12</f>
        <v>0</v>
      </c>
    </row>
    <row r="100" spans="1:21" ht="12">
      <c r="A100" s="136"/>
      <c r="B100" s="137"/>
      <c r="C100" s="44" t="s">
        <v>40</v>
      </c>
      <c r="D100" s="46">
        <v>659.33332673999985</v>
      </c>
      <c r="E100" s="46">
        <v>659.33332673999985</v>
      </c>
      <c r="F100" s="46">
        <v>659.33332673999985</v>
      </c>
      <c r="G100" s="46">
        <v>659.33332673999985</v>
      </c>
      <c r="H100" s="46">
        <v>659.33332673999985</v>
      </c>
      <c r="I100" s="46">
        <v>659.33332673999985</v>
      </c>
      <c r="J100" s="46">
        <v>659.33332673999985</v>
      </c>
      <c r="K100" s="46">
        <v>659.33332673999985</v>
      </c>
      <c r="L100" s="46">
        <v>659.33332673999985</v>
      </c>
      <c r="M100" s="46">
        <v>659.33332673999985</v>
      </c>
      <c r="N100" s="46">
        <v>659.33332673999985</v>
      </c>
      <c r="O100" s="46">
        <v>659.33332673999985</v>
      </c>
      <c r="P100" s="141">
        <f t="shared" si="89"/>
        <v>7911.9999208799964</v>
      </c>
      <c r="T100" s="45">
        <f t="shared" ref="T100:T103" si="90">U100/$R$7</f>
        <v>3.9879031859274177</v>
      </c>
      <c r="U100" s="45">
        <f>P100/12</f>
        <v>659.33332673999973</v>
      </c>
    </row>
    <row r="101" spans="1:21" ht="12">
      <c r="A101" s="136"/>
      <c r="B101" s="137"/>
      <c r="C101" s="44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141">
        <f t="shared" si="89"/>
        <v>0</v>
      </c>
      <c r="T101" s="45">
        <f t="shared" si="90"/>
        <v>0</v>
      </c>
      <c r="U101" s="45">
        <f>P101/12</f>
        <v>0</v>
      </c>
    </row>
    <row r="102" spans="1:21" ht="12">
      <c r="A102" s="136"/>
      <c r="B102" s="137"/>
      <c r="C102" s="44"/>
      <c r="D102" s="46"/>
      <c r="E102" s="46"/>
      <c r="F102" s="46"/>
      <c r="G102" s="46"/>
      <c r="H102" s="46"/>
      <c r="I102" s="46"/>
      <c r="J102" s="46"/>
      <c r="K102" s="46"/>
      <c r="L102" s="46"/>
      <c r="M102" s="46"/>
      <c r="N102" s="46"/>
      <c r="O102" s="46"/>
      <c r="P102" s="141">
        <f t="shared" si="89"/>
        <v>0</v>
      </c>
      <c r="T102" s="45">
        <f t="shared" si="90"/>
        <v>0</v>
      </c>
      <c r="U102" s="45">
        <f>P102/12</f>
        <v>0</v>
      </c>
    </row>
    <row r="103" spans="1:21" ht="12">
      <c r="A103" s="136"/>
      <c r="B103" s="137"/>
      <c r="C103" s="44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141">
        <f t="shared" si="89"/>
        <v>0</v>
      </c>
      <c r="T103" s="45">
        <f t="shared" si="90"/>
        <v>0</v>
      </c>
      <c r="U103" s="45">
        <f>P103/12</f>
        <v>0</v>
      </c>
    </row>
    <row r="104" spans="1:21" s="35" customFormat="1" ht="12.95" thickBot="1">
      <c r="A104" s="106"/>
      <c r="B104" s="107" t="s">
        <v>60</v>
      </c>
      <c r="C104" s="108"/>
      <c r="D104" s="110">
        <f>SUM(D99:D103)</f>
        <v>659.33332673999985</v>
      </c>
      <c r="E104" s="110">
        <f t="shared" ref="E104:P104" si="91">SUM(E99:E103)</f>
        <v>659.33332673999985</v>
      </c>
      <c r="F104" s="110">
        <f t="shared" si="91"/>
        <v>659.33332673999985</v>
      </c>
      <c r="G104" s="110">
        <f t="shared" si="91"/>
        <v>659.33332673999985</v>
      </c>
      <c r="H104" s="110">
        <f t="shared" si="91"/>
        <v>659.33332673999985</v>
      </c>
      <c r="I104" s="110">
        <f t="shared" si="91"/>
        <v>659.33332673999985</v>
      </c>
      <c r="J104" s="110">
        <f t="shared" si="91"/>
        <v>659.33332673999985</v>
      </c>
      <c r="K104" s="110">
        <f t="shared" si="91"/>
        <v>659.33332673999985</v>
      </c>
      <c r="L104" s="110">
        <f t="shared" si="91"/>
        <v>659.33332673999985</v>
      </c>
      <c r="M104" s="110">
        <f t="shared" si="91"/>
        <v>659.33332673999985</v>
      </c>
      <c r="N104" s="110">
        <f t="shared" si="91"/>
        <v>659.33332673999985</v>
      </c>
      <c r="O104" s="110">
        <f t="shared" si="91"/>
        <v>659.33332673999985</v>
      </c>
      <c r="P104" s="110">
        <f t="shared" si="91"/>
        <v>7911.9999208799964</v>
      </c>
      <c r="T104" s="112">
        <f>SUM(T99:T103)</f>
        <v>3.9879031859274177</v>
      </c>
      <c r="U104" s="110">
        <f t="shared" ref="U104" si="92">SUM(U99:U103)</f>
        <v>659.33332673999973</v>
      </c>
    </row>
    <row r="105" spans="1:21" s="35" customFormat="1" ht="12">
      <c r="A105" s="42"/>
      <c r="B105" s="43"/>
      <c r="C105" s="44"/>
      <c r="D105" s="46"/>
      <c r="E105" s="46"/>
      <c r="F105" s="46"/>
      <c r="G105" s="46"/>
      <c r="H105" s="46"/>
      <c r="I105" s="46"/>
      <c r="J105" s="46"/>
      <c r="K105" s="46"/>
      <c r="L105" s="46"/>
      <c r="M105" s="46"/>
      <c r="N105" s="46"/>
      <c r="O105" s="46"/>
      <c r="P105" s="46"/>
      <c r="T105" s="45"/>
      <c r="U105" s="45"/>
    </row>
    <row r="106" spans="1:21" s="35" customFormat="1" ht="14.1" thickBot="1">
      <c r="A106" s="132"/>
      <c r="B106" s="133" t="s">
        <v>61</v>
      </c>
      <c r="C106" s="134"/>
      <c r="D106" s="135">
        <f t="shared" ref="D106:P106" si="93">SUM(D97,D104)</f>
        <v>821.90020173999983</v>
      </c>
      <c r="E106" s="135">
        <f t="shared" si="93"/>
        <v>821.90020173999983</v>
      </c>
      <c r="F106" s="135">
        <f t="shared" si="93"/>
        <v>821.90020173999983</v>
      </c>
      <c r="G106" s="135">
        <f t="shared" si="93"/>
        <v>821.90020173999983</v>
      </c>
      <c r="H106" s="135">
        <f t="shared" si="93"/>
        <v>821.90020173999983</v>
      </c>
      <c r="I106" s="135">
        <f t="shared" si="93"/>
        <v>821.90020173999983</v>
      </c>
      <c r="J106" s="135">
        <f t="shared" si="93"/>
        <v>821.90020173999983</v>
      </c>
      <c r="K106" s="135">
        <f t="shared" si="93"/>
        <v>821.90020173999983</v>
      </c>
      <c r="L106" s="135">
        <f t="shared" si="93"/>
        <v>821.90020173999983</v>
      </c>
      <c r="M106" s="135">
        <f t="shared" si="93"/>
        <v>821.90020173999983</v>
      </c>
      <c r="N106" s="135">
        <f t="shared" si="93"/>
        <v>821.90020173999983</v>
      </c>
      <c r="O106" s="135">
        <f t="shared" si="93"/>
        <v>821.90020173999983</v>
      </c>
      <c r="P106" s="135">
        <f t="shared" si="93"/>
        <v>9862.8024208799961</v>
      </c>
      <c r="T106" s="135">
        <f>SUM(T97,T104)</f>
        <v>4.971170575040321</v>
      </c>
      <c r="U106" s="135">
        <f>SUM(U97,U104)</f>
        <v>821.90020173999972</v>
      </c>
    </row>
    <row r="107" spans="1:21" ht="9.9499999999999993" customHeight="1">
      <c r="A107" s="53"/>
      <c r="B107" s="43"/>
      <c r="C107" s="44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T107" s="44"/>
      <c r="U107" s="44"/>
    </row>
    <row r="108" spans="1:21" s="34" customFormat="1" ht="13.5" customHeight="1">
      <c r="A108" s="113">
        <v>5</v>
      </c>
      <c r="B108" s="122" t="s">
        <v>62</v>
      </c>
      <c r="C108" s="115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16"/>
      <c r="T108" s="115"/>
      <c r="U108" s="115"/>
    </row>
    <row r="109" spans="1:21" ht="13.5" customHeight="1">
      <c r="A109" s="136">
        <v>5.0999999999999996</v>
      </c>
      <c r="B109" s="137" t="s">
        <v>63</v>
      </c>
      <c r="C109" s="44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6"/>
      <c r="O109" s="46"/>
      <c r="P109" s="141">
        <f t="shared" ref="P109:P110" si="94">SUM(D109:O109)</f>
        <v>0</v>
      </c>
      <c r="T109" s="45">
        <f>U109/$R$7</f>
        <v>0</v>
      </c>
      <c r="U109" s="45">
        <f>P109/12</f>
        <v>0</v>
      </c>
    </row>
    <row r="110" spans="1:21" ht="12">
      <c r="A110" s="136"/>
      <c r="B110" s="137"/>
      <c r="C110" s="44" t="s">
        <v>57</v>
      </c>
      <c r="D110" s="46">
        <v>537.56270833333326</v>
      </c>
      <c r="E110" s="46">
        <v>537.56270833333326</v>
      </c>
      <c r="F110" s="46">
        <v>537.56270833333326</v>
      </c>
      <c r="G110" s="46">
        <v>537.56270833333326</v>
      </c>
      <c r="H110" s="46">
        <v>537.56270833333326</v>
      </c>
      <c r="I110" s="46">
        <v>537.56270833333326</v>
      </c>
      <c r="J110" s="46">
        <v>537.56270833333326</v>
      </c>
      <c r="K110" s="46">
        <v>537.56270833333326</v>
      </c>
      <c r="L110" s="46">
        <v>537.56270833333326</v>
      </c>
      <c r="M110" s="46">
        <v>537.56270833333326</v>
      </c>
      <c r="N110" s="46">
        <v>537.56270833333326</v>
      </c>
      <c r="O110" s="46">
        <v>537.56270833333326</v>
      </c>
      <c r="P110" s="141">
        <f t="shared" si="94"/>
        <v>6450.7524999999978</v>
      </c>
      <c r="T110" s="45">
        <f t="shared" ref="T110:T113" si="95">U110/$R$7</f>
        <v>3.2513873487903213</v>
      </c>
      <c r="U110" s="45">
        <f>P110/12</f>
        <v>537.56270833333315</v>
      </c>
    </row>
    <row r="111" spans="1:21" ht="12">
      <c r="A111" s="136"/>
      <c r="B111" s="137"/>
      <c r="C111" s="44" t="s">
        <v>64</v>
      </c>
      <c r="D111" s="46">
        <v>0</v>
      </c>
      <c r="E111" s="46">
        <v>0</v>
      </c>
      <c r="F111" s="46">
        <v>0</v>
      </c>
      <c r="G111" s="46">
        <v>0</v>
      </c>
      <c r="H111" s="46">
        <v>0</v>
      </c>
      <c r="I111" s="46">
        <v>0</v>
      </c>
      <c r="J111" s="46">
        <v>0</v>
      </c>
      <c r="K111" s="46">
        <v>0</v>
      </c>
      <c r="L111" s="46">
        <v>0</v>
      </c>
      <c r="M111" s="46">
        <v>0</v>
      </c>
      <c r="N111" s="46">
        <v>0</v>
      </c>
      <c r="O111" s="46">
        <v>0</v>
      </c>
      <c r="P111" s="141">
        <f t="shared" ref="P111" si="96">SUM(D111:O111)</f>
        <v>0</v>
      </c>
      <c r="T111" s="45">
        <f t="shared" si="95"/>
        <v>0</v>
      </c>
      <c r="U111" s="45">
        <f>P111/12</f>
        <v>0</v>
      </c>
    </row>
    <row r="112" spans="1:21" ht="12">
      <c r="A112" s="136"/>
      <c r="B112" s="137"/>
      <c r="C112" s="44"/>
      <c r="D112" s="46"/>
      <c r="E112" s="46"/>
      <c r="F112" s="46"/>
      <c r="G112" s="46"/>
      <c r="H112" s="46"/>
      <c r="I112" s="46"/>
      <c r="J112" s="46"/>
      <c r="K112" s="46"/>
      <c r="L112" s="46"/>
      <c r="M112" s="46"/>
      <c r="N112" s="46"/>
      <c r="O112" s="46"/>
      <c r="P112" s="141">
        <f t="shared" ref="P112:P113" si="97">SUM(D112:O112)</f>
        <v>0</v>
      </c>
      <c r="T112" s="45">
        <f t="shared" si="95"/>
        <v>0</v>
      </c>
      <c r="U112" s="45">
        <f>P112/12</f>
        <v>0</v>
      </c>
    </row>
    <row r="113" spans="1:21" ht="12">
      <c r="A113" s="136"/>
      <c r="B113" s="137"/>
      <c r="C113" s="44"/>
      <c r="D113" s="46"/>
      <c r="E113" s="46"/>
      <c r="F113" s="46"/>
      <c r="G113" s="46"/>
      <c r="H113" s="46"/>
      <c r="I113" s="46"/>
      <c r="J113" s="46"/>
      <c r="K113" s="46"/>
      <c r="L113" s="46"/>
      <c r="M113" s="46"/>
      <c r="N113" s="46"/>
      <c r="O113" s="46"/>
      <c r="P113" s="141">
        <f t="shared" si="97"/>
        <v>0</v>
      </c>
      <c r="T113" s="45">
        <f t="shared" si="95"/>
        <v>0</v>
      </c>
      <c r="U113" s="45">
        <f>P113/12</f>
        <v>0</v>
      </c>
    </row>
    <row r="114" spans="1:21" s="35" customFormat="1" ht="12.95" thickBot="1">
      <c r="A114" s="106"/>
      <c r="B114" s="107" t="s">
        <v>65</v>
      </c>
      <c r="C114" s="108"/>
      <c r="D114" s="110">
        <f>SUM(D109:D113)</f>
        <v>537.56270833333326</v>
      </c>
      <c r="E114" s="110">
        <f t="shared" ref="E114:P114" si="98">SUM(E109:E113)</f>
        <v>537.56270833333326</v>
      </c>
      <c r="F114" s="110">
        <f t="shared" si="98"/>
        <v>537.56270833333326</v>
      </c>
      <c r="G114" s="110">
        <f t="shared" si="98"/>
        <v>537.56270833333326</v>
      </c>
      <c r="H114" s="110">
        <f t="shared" si="98"/>
        <v>537.56270833333326</v>
      </c>
      <c r="I114" s="110">
        <f t="shared" si="98"/>
        <v>537.56270833333326</v>
      </c>
      <c r="J114" s="110">
        <f t="shared" si="98"/>
        <v>537.56270833333326</v>
      </c>
      <c r="K114" s="110">
        <f t="shared" si="98"/>
        <v>537.56270833333326</v>
      </c>
      <c r="L114" s="110">
        <f t="shared" si="98"/>
        <v>537.56270833333326</v>
      </c>
      <c r="M114" s="110">
        <f t="shared" si="98"/>
        <v>537.56270833333326</v>
      </c>
      <c r="N114" s="110">
        <f t="shared" si="98"/>
        <v>537.56270833333326</v>
      </c>
      <c r="O114" s="110">
        <f t="shared" si="98"/>
        <v>537.56270833333326</v>
      </c>
      <c r="P114" s="110">
        <f t="shared" si="98"/>
        <v>6450.7524999999978</v>
      </c>
      <c r="T114" s="112">
        <f>SUM(T109:T113)</f>
        <v>3.2513873487903213</v>
      </c>
      <c r="U114" s="110">
        <f t="shared" ref="U114" si="99">SUM(U109:U113)</f>
        <v>537.56270833333315</v>
      </c>
    </row>
    <row r="115" spans="1:21" ht="13.5" customHeight="1">
      <c r="A115" s="136"/>
      <c r="B115" s="137"/>
      <c r="C115" s="44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141"/>
      <c r="T115" s="45"/>
      <c r="U115" s="45"/>
    </row>
    <row r="116" spans="1:21" s="35" customFormat="1" ht="12">
      <c r="A116" s="136">
        <v>5.2</v>
      </c>
      <c r="B116" s="137" t="s">
        <v>62</v>
      </c>
      <c r="C116" s="44"/>
      <c r="D116" s="46"/>
      <c r="E116" s="46"/>
      <c r="F116" s="46"/>
      <c r="G116" s="46"/>
      <c r="H116" s="46"/>
      <c r="I116" s="46"/>
      <c r="J116" s="46"/>
      <c r="K116" s="46"/>
      <c r="L116" s="46"/>
      <c r="M116" s="46"/>
      <c r="N116" s="46"/>
      <c r="O116" s="46"/>
      <c r="P116" s="141">
        <f t="shared" ref="P116:P120" si="100">SUM(D116:O116)</f>
        <v>0</v>
      </c>
      <c r="T116" s="45">
        <f>U116/$R$7</f>
        <v>0</v>
      </c>
      <c r="U116" s="45">
        <f>P116/12</f>
        <v>0</v>
      </c>
    </row>
    <row r="117" spans="1:21" ht="12">
      <c r="A117" s="136"/>
      <c r="B117" s="137"/>
      <c r="C117" s="44" t="s">
        <v>57</v>
      </c>
      <c r="D117" s="46">
        <v>49.355454896666657</v>
      </c>
      <c r="E117" s="46">
        <v>49.355454896666657</v>
      </c>
      <c r="F117" s="46">
        <v>49.355454896666657</v>
      </c>
      <c r="G117" s="46">
        <v>49.355454896666657</v>
      </c>
      <c r="H117" s="46">
        <v>49.355454896666657</v>
      </c>
      <c r="I117" s="46">
        <v>49.355454896666657</v>
      </c>
      <c r="J117" s="46">
        <v>49.355454896666657</v>
      </c>
      <c r="K117" s="46">
        <v>49.355454896666657</v>
      </c>
      <c r="L117" s="46">
        <v>49.355454896666657</v>
      </c>
      <c r="M117" s="46">
        <v>49.355454896666657</v>
      </c>
      <c r="N117" s="46">
        <v>49.355454896666657</v>
      </c>
      <c r="O117" s="46">
        <v>49.355454896666657</v>
      </c>
      <c r="P117" s="141">
        <f t="shared" si="100"/>
        <v>592.26545875999977</v>
      </c>
      <c r="T117" s="45">
        <f t="shared" ref="T117:T120" si="101">U117/$R$7</f>
        <v>0.29852089655241926</v>
      </c>
      <c r="U117" s="45">
        <f>P117/12</f>
        <v>49.35545489666665</v>
      </c>
    </row>
    <row r="118" spans="1:21" ht="12">
      <c r="A118" s="136"/>
      <c r="B118" s="137"/>
      <c r="C118" s="44" t="s">
        <v>57</v>
      </c>
      <c r="D118" s="46">
        <v>0</v>
      </c>
      <c r="E118" s="46">
        <v>0</v>
      </c>
      <c r="F118" s="46">
        <v>0</v>
      </c>
      <c r="G118" s="46">
        <v>0</v>
      </c>
      <c r="H118" s="46">
        <v>0</v>
      </c>
      <c r="I118" s="46">
        <v>0</v>
      </c>
      <c r="J118" s="46">
        <v>0</v>
      </c>
      <c r="K118" s="46">
        <v>0</v>
      </c>
      <c r="L118" s="46">
        <v>0</v>
      </c>
      <c r="M118" s="46">
        <v>0</v>
      </c>
      <c r="N118" s="46">
        <v>0</v>
      </c>
      <c r="O118" s="46">
        <v>0</v>
      </c>
      <c r="P118" s="141">
        <f t="shared" si="100"/>
        <v>0</v>
      </c>
      <c r="T118" s="45">
        <f t="shared" si="101"/>
        <v>0</v>
      </c>
      <c r="U118" s="45">
        <f>P118/12</f>
        <v>0</v>
      </c>
    </row>
    <row r="119" spans="1:21" ht="12">
      <c r="A119" s="136"/>
      <c r="B119" s="137"/>
      <c r="C119" s="44"/>
      <c r="D119" s="46"/>
      <c r="E119" s="46"/>
      <c r="F119" s="46"/>
      <c r="G119" s="46"/>
      <c r="H119" s="46"/>
      <c r="I119" s="46"/>
      <c r="J119" s="46"/>
      <c r="K119" s="46"/>
      <c r="L119" s="46"/>
      <c r="M119" s="46"/>
      <c r="N119" s="46"/>
      <c r="O119" s="46"/>
      <c r="P119" s="141">
        <f t="shared" si="100"/>
        <v>0</v>
      </c>
      <c r="T119" s="45">
        <f t="shared" si="101"/>
        <v>0</v>
      </c>
      <c r="U119" s="45">
        <f>P119/12</f>
        <v>0</v>
      </c>
    </row>
    <row r="120" spans="1:21" ht="12">
      <c r="A120" s="136"/>
      <c r="B120" s="137"/>
      <c r="C120" s="44"/>
      <c r="D120" s="46"/>
      <c r="E120" s="46"/>
      <c r="F120" s="46"/>
      <c r="G120" s="46"/>
      <c r="H120" s="46"/>
      <c r="I120" s="46"/>
      <c r="J120" s="46"/>
      <c r="K120" s="46"/>
      <c r="L120" s="46"/>
      <c r="M120" s="46"/>
      <c r="N120" s="46"/>
      <c r="O120" s="46"/>
      <c r="P120" s="141">
        <f t="shared" si="100"/>
        <v>0</v>
      </c>
      <c r="T120" s="45">
        <f t="shared" si="101"/>
        <v>0</v>
      </c>
      <c r="U120" s="45">
        <f>P120/12</f>
        <v>0</v>
      </c>
    </row>
    <row r="121" spans="1:21" s="35" customFormat="1" ht="12.95" thickBot="1">
      <c r="A121" s="106"/>
      <c r="B121" s="107" t="s">
        <v>66</v>
      </c>
      <c r="C121" s="108"/>
      <c r="D121" s="110">
        <f>SUM(D116:D120)</f>
        <v>49.355454896666657</v>
      </c>
      <c r="E121" s="110">
        <f t="shared" ref="E121:P121" si="102">SUM(E116:E120)</f>
        <v>49.355454896666657</v>
      </c>
      <c r="F121" s="110">
        <f t="shared" si="102"/>
        <v>49.355454896666657</v>
      </c>
      <c r="G121" s="110">
        <f t="shared" si="102"/>
        <v>49.355454896666657</v>
      </c>
      <c r="H121" s="110">
        <f t="shared" si="102"/>
        <v>49.355454896666657</v>
      </c>
      <c r="I121" s="110">
        <f t="shared" si="102"/>
        <v>49.355454896666657</v>
      </c>
      <c r="J121" s="110">
        <f t="shared" si="102"/>
        <v>49.355454896666657</v>
      </c>
      <c r="K121" s="110">
        <f t="shared" si="102"/>
        <v>49.355454896666657</v>
      </c>
      <c r="L121" s="110">
        <f t="shared" si="102"/>
        <v>49.355454896666657</v>
      </c>
      <c r="M121" s="110">
        <f t="shared" si="102"/>
        <v>49.355454896666657</v>
      </c>
      <c r="N121" s="110">
        <f t="shared" si="102"/>
        <v>49.355454896666657</v>
      </c>
      <c r="O121" s="110">
        <f t="shared" si="102"/>
        <v>49.355454896666657</v>
      </c>
      <c r="P121" s="110">
        <f t="shared" si="102"/>
        <v>592.26545875999977</v>
      </c>
      <c r="T121" s="112">
        <f>SUM(T116:T120)</f>
        <v>0.29852089655241926</v>
      </c>
      <c r="U121" s="110">
        <f t="shared" ref="U121" si="103">SUM(U116:U120)</f>
        <v>49.35545489666665</v>
      </c>
    </row>
    <row r="122" spans="1:21" s="35" customFormat="1" ht="12">
      <c r="A122" s="42"/>
      <c r="B122" s="43"/>
      <c r="C122" s="44"/>
      <c r="D122" s="46"/>
      <c r="E122" s="46"/>
      <c r="F122" s="46"/>
      <c r="G122" s="46"/>
      <c r="H122" s="46"/>
      <c r="I122" s="46"/>
      <c r="J122" s="46"/>
      <c r="K122" s="46"/>
      <c r="L122" s="46"/>
      <c r="M122" s="46"/>
      <c r="N122" s="46"/>
      <c r="O122" s="46"/>
      <c r="P122" s="46"/>
      <c r="T122" s="45"/>
      <c r="U122" s="45"/>
    </row>
    <row r="123" spans="1:21" s="35" customFormat="1" ht="14.1" thickBot="1">
      <c r="A123" s="132"/>
      <c r="B123" s="133" t="s">
        <v>66</v>
      </c>
      <c r="C123" s="134"/>
      <c r="D123" s="135">
        <f t="shared" ref="D123:P123" si="104">SUM(D114,D121)</f>
        <v>586.91816322999989</v>
      </c>
      <c r="E123" s="135">
        <f t="shared" si="104"/>
        <v>586.91816322999989</v>
      </c>
      <c r="F123" s="135">
        <f t="shared" si="104"/>
        <v>586.91816322999989</v>
      </c>
      <c r="G123" s="135">
        <f t="shared" si="104"/>
        <v>586.91816322999989</v>
      </c>
      <c r="H123" s="135">
        <f t="shared" si="104"/>
        <v>586.91816322999989</v>
      </c>
      <c r="I123" s="135">
        <f t="shared" si="104"/>
        <v>586.91816322999989</v>
      </c>
      <c r="J123" s="135">
        <f t="shared" si="104"/>
        <v>586.91816322999989</v>
      </c>
      <c r="K123" s="135">
        <f t="shared" si="104"/>
        <v>586.91816322999989</v>
      </c>
      <c r="L123" s="135">
        <f t="shared" si="104"/>
        <v>586.91816322999989</v>
      </c>
      <c r="M123" s="135">
        <f t="shared" si="104"/>
        <v>586.91816322999989</v>
      </c>
      <c r="N123" s="135">
        <f t="shared" si="104"/>
        <v>586.91816322999989</v>
      </c>
      <c r="O123" s="135">
        <f t="shared" si="104"/>
        <v>586.91816322999989</v>
      </c>
      <c r="P123" s="135">
        <f t="shared" si="104"/>
        <v>7043.0179587599978</v>
      </c>
      <c r="T123" s="135">
        <f>SUM(T114,T121)</f>
        <v>3.5499082453427406</v>
      </c>
      <c r="U123" s="135">
        <f>SUM(U114,U121)</f>
        <v>586.91816322999978</v>
      </c>
    </row>
    <row r="124" spans="1:21" ht="9.9499999999999993" customHeight="1">
      <c r="A124" s="53"/>
      <c r="B124" s="43"/>
      <c r="C124" s="44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T124" s="44"/>
      <c r="U124" s="44"/>
    </row>
    <row r="125" spans="1:21" s="34" customFormat="1" ht="13.5" customHeight="1">
      <c r="A125" s="113">
        <v>6</v>
      </c>
      <c r="B125" s="122" t="s">
        <v>67</v>
      </c>
      <c r="C125" s="115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16"/>
      <c r="T125" s="115"/>
      <c r="U125" s="115"/>
    </row>
    <row r="126" spans="1:21" ht="13.5" customHeight="1">
      <c r="A126" s="136">
        <v>6.1</v>
      </c>
      <c r="B126" s="137" t="s">
        <v>68</v>
      </c>
      <c r="C126" s="44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46"/>
      <c r="O126" s="46"/>
      <c r="P126" s="141">
        <f t="shared" ref="P126:P133" si="105">SUM(D126:O126)</f>
        <v>0</v>
      </c>
      <c r="T126" s="45">
        <f>U126/$R$7</f>
        <v>0</v>
      </c>
      <c r="U126" s="45">
        <f>P126/12</f>
        <v>0</v>
      </c>
    </row>
    <row r="127" spans="1:21" ht="12">
      <c r="A127" s="136"/>
      <c r="B127" s="137"/>
      <c r="C127" s="44" t="s">
        <v>64</v>
      </c>
      <c r="D127" s="46">
        <v>6206.6666732000003</v>
      </c>
      <c r="E127" s="46">
        <v>6206.6666732000003</v>
      </c>
      <c r="F127" s="46">
        <v>6206.6666732000003</v>
      </c>
      <c r="G127" s="46">
        <v>6206.6666732000003</v>
      </c>
      <c r="H127" s="46">
        <v>6206.6666732000003</v>
      </c>
      <c r="I127" s="46">
        <v>6206.6666732000003</v>
      </c>
      <c r="J127" s="46">
        <v>6206.6666732000003</v>
      </c>
      <c r="K127" s="46">
        <v>6206.6666732000003</v>
      </c>
      <c r="L127" s="46">
        <v>6206.6666732000003</v>
      </c>
      <c r="M127" s="46">
        <v>6206.6666732000003</v>
      </c>
      <c r="N127" s="46">
        <v>6206.6666732000003</v>
      </c>
      <c r="O127" s="46">
        <v>6206.6666732000003</v>
      </c>
      <c r="P127" s="141">
        <f t="shared" si="105"/>
        <v>74480.0000784</v>
      </c>
      <c r="T127" s="45">
        <f t="shared" ref="T127" si="106">U127/$R$7</f>
        <v>37.540322620161291</v>
      </c>
      <c r="U127" s="45">
        <f>P127/12</f>
        <v>6206.6666732000003</v>
      </c>
    </row>
    <row r="128" spans="1:21" ht="12">
      <c r="A128" s="136"/>
      <c r="B128" s="137"/>
      <c r="C128" s="44" t="s">
        <v>21</v>
      </c>
      <c r="D128" s="46">
        <v>0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46">
        <v>0</v>
      </c>
      <c r="K128" s="46">
        <v>0</v>
      </c>
      <c r="L128" s="46">
        <v>0</v>
      </c>
      <c r="M128" s="46">
        <v>0</v>
      </c>
      <c r="N128" s="46">
        <v>0</v>
      </c>
      <c r="O128" s="46">
        <v>0</v>
      </c>
      <c r="P128" s="141">
        <f t="shared" si="105"/>
        <v>0</v>
      </c>
      <c r="T128" s="45">
        <f t="shared" ref="T128:T129" si="107">U128/$R$7</f>
        <v>0</v>
      </c>
      <c r="U128" s="45">
        <f t="shared" ref="U128:U129" si="108">P128/12</f>
        <v>0</v>
      </c>
    </row>
    <row r="129" spans="1:21" ht="12">
      <c r="A129" s="136"/>
      <c r="B129" s="137"/>
      <c r="C129" s="44" t="s">
        <v>69</v>
      </c>
      <c r="D129" s="46">
        <v>164.83332673999999</v>
      </c>
      <c r="E129" s="46">
        <v>164.83332673999999</v>
      </c>
      <c r="F129" s="46">
        <v>164.83332673999999</v>
      </c>
      <c r="G129" s="46">
        <v>164.83332673999999</v>
      </c>
      <c r="H129" s="46">
        <v>164.83332673999999</v>
      </c>
      <c r="I129" s="46">
        <v>164.83332673999999</v>
      </c>
      <c r="J129" s="46">
        <v>164.83332673999999</v>
      </c>
      <c r="K129" s="46">
        <v>164.83332673999999</v>
      </c>
      <c r="L129" s="46">
        <v>164.83332673999999</v>
      </c>
      <c r="M129" s="46">
        <v>164.83332673999999</v>
      </c>
      <c r="N129" s="46">
        <v>164.83332673999999</v>
      </c>
      <c r="O129" s="46">
        <v>164.83332673999999</v>
      </c>
      <c r="P129" s="141">
        <f t="shared" si="105"/>
        <v>1977.9999208800002</v>
      </c>
      <c r="T129" s="45">
        <f t="shared" si="107"/>
        <v>0.99697576657258069</v>
      </c>
      <c r="U129" s="45">
        <f t="shared" si="108"/>
        <v>164.83332674000002</v>
      </c>
    </row>
    <row r="130" spans="1:21" ht="12">
      <c r="A130" s="136"/>
      <c r="B130" s="137"/>
      <c r="C130" s="44" t="s">
        <v>64</v>
      </c>
      <c r="D130" s="46">
        <v>6068.8594004466659</v>
      </c>
      <c r="E130" s="46">
        <v>6068.8594004466659</v>
      </c>
      <c r="F130" s="46">
        <v>6068.8594004466659</v>
      </c>
      <c r="G130" s="46">
        <v>6068.8594004466659</v>
      </c>
      <c r="H130" s="46">
        <v>6068.8594004466659</v>
      </c>
      <c r="I130" s="46">
        <v>6068.8594004466659</v>
      </c>
      <c r="J130" s="46">
        <v>6068.8594004466659</v>
      </c>
      <c r="K130" s="46">
        <v>6068.8594004466659</v>
      </c>
      <c r="L130" s="46">
        <v>6068.8594004466659</v>
      </c>
      <c r="M130" s="46">
        <v>6068.8594004466659</v>
      </c>
      <c r="N130" s="46">
        <v>6068.8594004466659</v>
      </c>
      <c r="O130" s="46">
        <v>6068.8594004466659</v>
      </c>
      <c r="P130" s="141">
        <f t="shared" ref="P130:P131" si="109">SUM(D130:O130)</f>
        <v>72826.312805359994</v>
      </c>
      <c r="T130" s="45">
        <f t="shared" ref="T130" si="110">U130/$R$7</f>
        <v>36.706810889798383</v>
      </c>
      <c r="U130" s="45">
        <f>P130/12</f>
        <v>6068.8594004466659</v>
      </c>
    </row>
    <row r="131" spans="1:21" ht="12">
      <c r="A131" s="136"/>
      <c r="B131" s="137"/>
      <c r="C131" s="44" t="s">
        <v>20</v>
      </c>
      <c r="D131" s="46">
        <v>0</v>
      </c>
      <c r="E131" s="46">
        <v>0</v>
      </c>
      <c r="F131" s="46">
        <v>0</v>
      </c>
      <c r="G131" s="46">
        <v>0</v>
      </c>
      <c r="H131" s="46">
        <v>0</v>
      </c>
      <c r="I131" s="46">
        <v>0</v>
      </c>
      <c r="J131" s="46">
        <v>0</v>
      </c>
      <c r="K131" s="46">
        <v>0</v>
      </c>
      <c r="L131" s="46">
        <v>0</v>
      </c>
      <c r="M131" s="46">
        <v>0</v>
      </c>
      <c r="N131" s="46">
        <v>0</v>
      </c>
      <c r="O131" s="46">
        <v>0</v>
      </c>
      <c r="P131" s="141">
        <f t="shared" si="109"/>
        <v>0</v>
      </c>
      <c r="T131" s="45">
        <f t="shared" ref="T131" si="111">U131/$R$7</f>
        <v>0</v>
      </c>
      <c r="U131" s="45">
        <f>P131/12</f>
        <v>0</v>
      </c>
    </row>
    <row r="132" spans="1:21" ht="12">
      <c r="A132" s="136"/>
      <c r="B132" s="137"/>
      <c r="C132" s="44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141">
        <f t="shared" si="105"/>
        <v>0</v>
      </c>
      <c r="T132" s="45">
        <f t="shared" ref="T132:T133" si="112">U132/$R$7</f>
        <v>0</v>
      </c>
      <c r="U132" s="45">
        <f>P132/12</f>
        <v>0</v>
      </c>
    </row>
    <row r="133" spans="1:21" ht="12">
      <c r="A133" s="136"/>
      <c r="B133" s="137"/>
      <c r="C133" s="44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141">
        <f t="shared" si="105"/>
        <v>0</v>
      </c>
      <c r="T133" s="45">
        <f t="shared" si="112"/>
        <v>0</v>
      </c>
      <c r="U133" s="45">
        <f>P133/12</f>
        <v>0</v>
      </c>
    </row>
    <row r="134" spans="1:21" s="35" customFormat="1" ht="12.95" thickBot="1">
      <c r="A134" s="106"/>
      <c r="B134" s="107" t="s">
        <v>70</v>
      </c>
      <c r="C134" s="108"/>
      <c r="D134" s="110">
        <f>SUM(D126:D133)</f>
        <v>12440.359400386667</v>
      </c>
      <c r="E134" s="110">
        <f t="shared" ref="E134:P134" si="113">SUM(E126:E133)</f>
        <v>12440.359400386667</v>
      </c>
      <c r="F134" s="110">
        <f t="shared" si="113"/>
        <v>12440.359400386667</v>
      </c>
      <c r="G134" s="110">
        <f t="shared" si="113"/>
        <v>12440.359400386667</v>
      </c>
      <c r="H134" s="110">
        <f t="shared" si="113"/>
        <v>12440.359400386667</v>
      </c>
      <c r="I134" s="110">
        <f t="shared" si="113"/>
        <v>12440.359400386667</v>
      </c>
      <c r="J134" s="110">
        <f t="shared" si="113"/>
        <v>12440.359400386667</v>
      </c>
      <c r="K134" s="110">
        <f t="shared" si="113"/>
        <v>12440.359400386667</v>
      </c>
      <c r="L134" s="110">
        <f t="shared" si="113"/>
        <v>12440.359400386667</v>
      </c>
      <c r="M134" s="110">
        <f t="shared" si="113"/>
        <v>12440.359400386667</v>
      </c>
      <c r="N134" s="110">
        <f t="shared" si="113"/>
        <v>12440.359400386667</v>
      </c>
      <c r="O134" s="110">
        <f t="shared" si="113"/>
        <v>12440.359400386667</v>
      </c>
      <c r="P134" s="110">
        <f t="shared" si="113"/>
        <v>149284.31280463998</v>
      </c>
      <c r="T134" s="112">
        <f>SUM(T126:T133)</f>
        <v>75.244109276532257</v>
      </c>
      <c r="U134" s="110">
        <f t="shared" ref="U134" si="114">SUM(U126:U133)</f>
        <v>12440.359400386667</v>
      </c>
    </row>
    <row r="135" spans="1:21" ht="13.5" customHeight="1">
      <c r="A135" s="136"/>
      <c r="B135" s="137"/>
      <c r="C135" s="44"/>
      <c r="D135" s="46"/>
      <c r="E135" s="46"/>
      <c r="F135" s="46"/>
      <c r="G135" s="46"/>
      <c r="H135" s="46"/>
      <c r="I135" s="46"/>
      <c r="J135" s="46"/>
      <c r="K135" s="46"/>
      <c r="L135" s="46"/>
      <c r="M135" s="46"/>
      <c r="N135" s="46"/>
      <c r="O135" s="46"/>
      <c r="P135" s="141"/>
      <c r="T135" s="45"/>
      <c r="U135" s="45"/>
    </row>
    <row r="136" spans="1:21" s="35" customFormat="1" ht="12">
      <c r="A136" s="136">
        <v>6.2</v>
      </c>
      <c r="B136" s="137" t="s">
        <v>71</v>
      </c>
      <c r="C136" s="44"/>
      <c r="D136" s="46"/>
      <c r="E136" s="46"/>
      <c r="F136" s="46"/>
      <c r="G136" s="46"/>
      <c r="H136" s="46"/>
      <c r="I136" s="46"/>
      <c r="J136" s="46"/>
      <c r="K136" s="46"/>
      <c r="L136" s="46"/>
      <c r="M136" s="46"/>
      <c r="N136" s="46"/>
      <c r="O136" s="46"/>
      <c r="P136" s="141">
        <f t="shared" ref="P136:P140" si="115">SUM(D136:O136)</f>
        <v>0</v>
      </c>
      <c r="T136" s="45">
        <f>U136/$R$7</f>
        <v>0</v>
      </c>
      <c r="U136" s="45">
        <f>P136/12</f>
        <v>0</v>
      </c>
    </row>
    <row r="137" spans="1:21" ht="12">
      <c r="A137" s="136"/>
      <c r="B137" s="137"/>
      <c r="C137" s="44" t="s">
        <v>41</v>
      </c>
      <c r="D137" s="46">
        <v>54.576152095833343</v>
      </c>
      <c r="E137" s="46">
        <v>54.576152095833343</v>
      </c>
      <c r="F137" s="46">
        <v>54.576152095833343</v>
      </c>
      <c r="G137" s="46">
        <v>54.576152095833343</v>
      </c>
      <c r="H137" s="46">
        <v>54.576152095833343</v>
      </c>
      <c r="I137" s="46">
        <v>54.576152095833343</v>
      </c>
      <c r="J137" s="46">
        <v>54.576152095833343</v>
      </c>
      <c r="K137" s="46">
        <v>54.576152095833343</v>
      </c>
      <c r="L137" s="46">
        <v>54.576152095833343</v>
      </c>
      <c r="M137" s="46">
        <v>54.576152095833343</v>
      </c>
      <c r="N137" s="46">
        <v>54.576152095833343</v>
      </c>
      <c r="O137" s="46">
        <v>54.576152095833343</v>
      </c>
      <c r="P137" s="141">
        <f t="shared" si="115"/>
        <v>654.91382514999998</v>
      </c>
      <c r="T137" s="45">
        <f t="shared" ref="T137:T140" si="116">U137/$R$7</f>
        <v>0.33009769412802414</v>
      </c>
      <c r="U137" s="45">
        <f>P137/12</f>
        <v>54.576152095833329</v>
      </c>
    </row>
    <row r="138" spans="1:21" ht="12">
      <c r="A138" s="136"/>
      <c r="B138" s="137"/>
      <c r="C138" s="44" t="s">
        <v>41</v>
      </c>
      <c r="D138" s="46">
        <v>164.83332673999999</v>
      </c>
      <c r="E138" s="46">
        <v>164.83332673999999</v>
      </c>
      <c r="F138" s="46">
        <v>164.83332673999999</v>
      </c>
      <c r="G138" s="46">
        <v>164.83332673999999</v>
      </c>
      <c r="H138" s="46">
        <v>164.83332673999999</v>
      </c>
      <c r="I138" s="46">
        <v>164.83332673999999</v>
      </c>
      <c r="J138" s="46">
        <v>164.83332673999999</v>
      </c>
      <c r="K138" s="46">
        <v>164.83332673999999</v>
      </c>
      <c r="L138" s="46">
        <v>164.83332673999999</v>
      </c>
      <c r="M138" s="46">
        <v>164.83332673999999</v>
      </c>
      <c r="N138" s="46">
        <v>164.83332673999999</v>
      </c>
      <c r="O138" s="46">
        <v>164.83332673999999</v>
      </c>
      <c r="P138" s="141">
        <f t="shared" si="115"/>
        <v>1977.9999208800002</v>
      </c>
      <c r="T138" s="45">
        <f t="shared" si="116"/>
        <v>0.99697576657258069</v>
      </c>
      <c r="U138" s="45">
        <f>P138/12</f>
        <v>164.83332674000002</v>
      </c>
    </row>
    <row r="139" spans="1:21" ht="12">
      <c r="A139" s="136"/>
      <c r="B139" s="137"/>
      <c r="C139" s="44"/>
      <c r="D139" s="46"/>
      <c r="E139" s="46"/>
      <c r="F139" s="46"/>
      <c r="G139" s="46"/>
      <c r="H139" s="46"/>
      <c r="I139" s="46"/>
      <c r="J139" s="46"/>
      <c r="K139" s="46"/>
      <c r="L139" s="46"/>
      <c r="M139" s="46"/>
      <c r="N139" s="46"/>
      <c r="O139" s="46"/>
      <c r="P139" s="141">
        <f t="shared" si="115"/>
        <v>0</v>
      </c>
      <c r="T139" s="45">
        <f t="shared" si="116"/>
        <v>0</v>
      </c>
      <c r="U139" s="45">
        <f>P139/12</f>
        <v>0</v>
      </c>
    </row>
    <row r="140" spans="1:21" ht="12">
      <c r="A140" s="136"/>
      <c r="B140" s="137"/>
      <c r="C140" s="44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141">
        <f t="shared" si="115"/>
        <v>0</v>
      </c>
      <c r="T140" s="45">
        <f t="shared" si="116"/>
        <v>0</v>
      </c>
      <c r="U140" s="45">
        <f>P140/12</f>
        <v>0</v>
      </c>
    </row>
    <row r="141" spans="1:21" s="35" customFormat="1" ht="12.95" thickBot="1">
      <c r="A141" s="106"/>
      <c r="B141" s="107" t="s">
        <v>72</v>
      </c>
      <c r="C141" s="108"/>
      <c r="D141" s="110">
        <f>SUM(D136:D140)</f>
        <v>219.40947883583334</v>
      </c>
      <c r="E141" s="110">
        <f t="shared" ref="E141:P141" si="117">SUM(E136:E140)</f>
        <v>219.40947883583334</v>
      </c>
      <c r="F141" s="110">
        <f t="shared" si="117"/>
        <v>219.40947883583334</v>
      </c>
      <c r="G141" s="110">
        <f t="shared" si="117"/>
        <v>219.40947883583334</v>
      </c>
      <c r="H141" s="110">
        <f t="shared" si="117"/>
        <v>219.40947883583334</v>
      </c>
      <c r="I141" s="110">
        <f t="shared" si="117"/>
        <v>219.40947883583334</v>
      </c>
      <c r="J141" s="110">
        <f t="shared" si="117"/>
        <v>219.40947883583334</v>
      </c>
      <c r="K141" s="110">
        <f t="shared" si="117"/>
        <v>219.40947883583334</v>
      </c>
      <c r="L141" s="110">
        <f t="shared" si="117"/>
        <v>219.40947883583334</v>
      </c>
      <c r="M141" s="110">
        <f t="shared" si="117"/>
        <v>219.40947883583334</v>
      </c>
      <c r="N141" s="110">
        <f t="shared" si="117"/>
        <v>219.40947883583334</v>
      </c>
      <c r="O141" s="110">
        <f t="shared" si="117"/>
        <v>219.40947883583334</v>
      </c>
      <c r="P141" s="110">
        <f t="shared" si="117"/>
        <v>2632.9137460300003</v>
      </c>
      <c r="T141" s="112">
        <f>SUM(T136:T140)</f>
        <v>1.3270734607006047</v>
      </c>
      <c r="U141" s="110">
        <f t="shared" ref="U141" si="118">SUM(U136:U140)</f>
        <v>219.40947883583334</v>
      </c>
    </row>
    <row r="142" spans="1:21" ht="13.5" customHeight="1">
      <c r="A142" s="136"/>
      <c r="B142" s="137"/>
      <c r="C142" s="44"/>
      <c r="D142" s="46"/>
      <c r="E142" s="46"/>
      <c r="F142" s="46"/>
      <c r="G142" s="46"/>
      <c r="H142" s="46"/>
      <c r="I142" s="46"/>
      <c r="J142" s="46"/>
      <c r="K142" s="46"/>
      <c r="L142" s="46"/>
      <c r="M142" s="46"/>
      <c r="N142" s="46"/>
      <c r="O142" s="46"/>
      <c r="P142" s="141"/>
      <c r="T142" s="45"/>
      <c r="U142" s="45"/>
    </row>
    <row r="143" spans="1:21" s="35" customFormat="1" ht="12">
      <c r="A143" s="136">
        <v>6.3</v>
      </c>
      <c r="B143" s="137" t="s">
        <v>73</v>
      </c>
      <c r="C143" s="44"/>
      <c r="D143" s="46"/>
      <c r="E143" s="46"/>
      <c r="F143" s="46"/>
      <c r="G143" s="46"/>
      <c r="H143" s="46"/>
      <c r="I143" s="46"/>
      <c r="J143" s="46"/>
      <c r="K143" s="46"/>
      <c r="L143" s="46"/>
      <c r="M143" s="46"/>
      <c r="N143" s="46"/>
      <c r="O143" s="46"/>
      <c r="P143" s="141">
        <f t="shared" ref="P143:P148" si="119">SUM(D143:O143)</f>
        <v>0</v>
      </c>
      <c r="T143" s="45">
        <f>U143/$R$7</f>
        <v>0</v>
      </c>
      <c r="U143" s="45">
        <f t="shared" ref="U143:U148" si="120">P143/12</f>
        <v>0</v>
      </c>
    </row>
    <row r="144" spans="1:21" ht="12">
      <c r="A144" s="136"/>
      <c r="B144" s="137"/>
      <c r="C144" s="44" t="s">
        <v>73</v>
      </c>
      <c r="D144" s="46">
        <v>0</v>
      </c>
      <c r="E144" s="46">
        <v>0</v>
      </c>
      <c r="F144" s="46">
        <v>0</v>
      </c>
      <c r="G144" s="46">
        <v>0</v>
      </c>
      <c r="H144" s="46">
        <v>0</v>
      </c>
      <c r="I144" s="46">
        <v>0</v>
      </c>
      <c r="J144" s="46">
        <v>0</v>
      </c>
      <c r="K144" s="46">
        <v>0</v>
      </c>
      <c r="L144" s="46">
        <v>0</v>
      </c>
      <c r="M144" s="46">
        <v>0</v>
      </c>
      <c r="N144" s="46">
        <v>0</v>
      </c>
      <c r="O144" s="46">
        <v>0</v>
      </c>
      <c r="P144" s="141">
        <f t="shared" si="119"/>
        <v>0</v>
      </c>
      <c r="T144" s="45">
        <f t="shared" ref="T144:T148" si="121">U144/$R$7</f>
        <v>0</v>
      </c>
      <c r="U144" s="45">
        <f t="shared" si="120"/>
        <v>0</v>
      </c>
    </row>
    <row r="145" spans="1:21" ht="12">
      <c r="A145" s="136"/>
      <c r="B145" s="137"/>
      <c r="C145" s="44" t="s">
        <v>73</v>
      </c>
      <c r="D145" s="46">
        <v>164.83332673999999</v>
      </c>
      <c r="E145" s="46">
        <v>164.83332673999999</v>
      </c>
      <c r="F145" s="46">
        <v>164.83332673999999</v>
      </c>
      <c r="G145" s="46">
        <v>164.83332673999999</v>
      </c>
      <c r="H145" s="46">
        <v>164.83332673999999</v>
      </c>
      <c r="I145" s="46">
        <v>164.83332673999999</v>
      </c>
      <c r="J145" s="46">
        <v>164.83332673999999</v>
      </c>
      <c r="K145" s="46">
        <v>164.83332673999999</v>
      </c>
      <c r="L145" s="46">
        <v>164.83332673999999</v>
      </c>
      <c r="M145" s="46">
        <v>164.83332673999999</v>
      </c>
      <c r="N145" s="46">
        <v>164.83332673999999</v>
      </c>
      <c r="O145" s="46">
        <v>164.83332673999999</v>
      </c>
      <c r="P145" s="141">
        <f t="shared" si="119"/>
        <v>1977.9999208800002</v>
      </c>
      <c r="T145" s="45">
        <f t="shared" si="121"/>
        <v>0.99697576657258069</v>
      </c>
      <c r="U145" s="45">
        <f t="shared" si="120"/>
        <v>164.83332674000002</v>
      </c>
    </row>
    <row r="146" spans="1:21" ht="12">
      <c r="A146" s="136"/>
      <c r="B146" s="137"/>
      <c r="C146" s="44" t="s">
        <v>73</v>
      </c>
      <c r="D146" s="46">
        <v>3004.9930528333334</v>
      </c>
      <c r="E146" s="46">
        <v>3004.9930528333334</v>
      </c>
      <c r="F146" s="46">
        <v>3004.9930528333334</v>
      </c>
      <c r="G146" s="46">
        <v>3004.9930528333334</v>
      </c>
      <c r="H146" s="46">
        <v>3004.9930528333334</v>
      </c>
      <c r="I146" s="46">
        <v>3004.9930528333334</v>
      </c>
      <c r="J146" s="46">
        <v>3004.9930528333334</v>
      </c>
      <c r="K146" s="46">
        <v>3004.9930528333334</v>
      </c>
      <c r="L146" s="46">
        <v>3004.9930528333334</v>
      </c>
      <c r="M146" s="46">
        <v>3004.9930528333334</v>
      </c>
      <c r="N146" s="46">
        <v>3004.9930528333334</v>
      </c>
      <c r="O146" s="46">
        <v>3004.9930528333334</v>
      </c>
      <c r="P146" s="141">
        <f t="shared" si="119"/>
        <v>36059.916634000008</v>
      </c>
      <c r="T146" s="45">
        <f t="shared" ref="T146" si="122">U146/$R$7</f>
        <v>18.175361206653228</v>
      </c>
      <c r="U146" s="45">
        <f t="shared" si="120"/>
        <v>3004.9930528333339</v>
      </c>
    </row>
    <row r="147" spans="1:21" ht="12">
      <c r="A147" s="136"/>
      <c r="B147" s="137"/>
      <c r="C147" s="44"/>
      <c r="D147" s="46"/>
      <c r="E147" s="46"/>
      <c r="F147" s="46"/>
      <c r="G147" s="46"/>
      <c r="H147" s="46"/>
      <c r="I147" s="46"/>
      <c r="J147" s="46"/>
      <c r="K147" s="46"/>
      <c r="L147" s="46"/>
      <c r="M147" s="46"/>
      <c r="N147" s="46"/>
      <c r="O147" s="46"/>
      <c r="P147" s="141">
        <f t="shared" si="119"/>
        <v>0</v>
      </c>
      <c r="T147" s="45">
        <f t="shared" si="121"/>
        <v>0</v>
      </c>
      <c r="U147" s="45">
        <f t="shared" si="120"/>
        <v>0</v>
      </c>
    </row>
    <row r="148" spans="1:21" ht="12">
      <c r="A148" s="136"/>
      <c r="B148" s="137"/>
      <c r="C148" s="44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141">
        <f t="shared" si="119"/>
        <v>0</v>
      </c>
      <c r="T148" s="45">
        <f t="shared" si="121"/>
        <v>0</v>
      </c>
      <c r="U148" s="45">
        <f t="shared" si="120"/>
        <v>0</v>
      </c>
    </row>
    <row r="149" spans="1:21" s="35" customFormat="1" ht="12.95" thickBot="1">
      <c r="A149" s="106"/>
      <c r="B149" s="107" t="s">
        <v>74</v>
      </c>
      <c r="C149" s="108"/>
      <c r="D149" s="110">
        <f>SUM(D143:D148)</f>
        <v>3169.8263795733333</v>
      </c>
      <c r="E149" s="110">
        <f t="shared" ref="E149:P149" si="123">SUM(E143:E148)</f>
        <v>3169.8263795733333</v>
      </c>
      <c r="F149" s="110">
        <f t="shared" si="123"/>
        <v>3169.8263795733333</v>
      </c>
      <c r="G149" s="110">
        <f t="shared" si="123"/>
        <v>3169.8263795733333</v>
      </c>
      <c r="H149" s="110">
        <f t="shared" si="123"/>
        <v>3169.8263795733333</v>
      </c>
      <c r="I149" s="110">
        <f t="shared" si="123"/>
        <v>3169.8263795733333</v>
      </c>
      <c r="J149" s="110">
        <f t="shared" si="123"/>
        <v>3169.8263795733333</v>
      </c>
      <c r="K149" s="110">
        <f t="shared" si="123"/>
        <v>3169.8263795733333</v>
      </c>
      <c r="L149" s="110">
        <f t="shared" si="123"/>
        <v>3169.8263795733333</v>
      </c>
      <c r="M149" s="110">
        <f t="shared" si="123"/>
        <v>3169.8263795733333</v>
      </c>
      <c r="N149" s="110">
        <f t="shared" si="123"/>
        <v>3169.8263795733333</v>
      </c>
      <c r="O149" s="110">
        <f t="shared" si="123"/>
        <v>3169.8263795733333</v>
      </c>
      <c r="P149" s="110">
        <f t="shared" si="123"/>
        <v>38037.916554880008</v>
      </c>
      <c r="T149" s="112">
        <f>SUM(T143:T148)</f>
        <v>19.172336973225811</v>
      </c>
      <c r="U149" s="110">
        <f t="shared" ref="U149" si="124">SUM(U143:U148)</f>
        <v>3169.8263795733337</v>
      </c>
    </row>
    <row r="150" spans="1:21" ht="13.5" customHeight="1">
      <c r="A150" s="136"/>
      <c r="B150" s="137"/>
      <c r="C150" s="44"/>
      <c r="D150" s="46"/>
      <c r="E150" s="46"/>
      <c r="F150" s="46"/>
      <c r="G150" s="46"/>
      <c r="H150" s="46"/>
      <c r="I150" s="46"/>
      <c r="J150" s="46"/>
      <c r="K150" s="46"/>
      <c r="L150" s="46"/>
      <c r="M150" s="46"/>
      <c r="N150" s="46"/>
      <c r="O150" s="46"/>
      <c r="P150" s="141"/>
      <c r="T150" s="45"/>
      <c r="U150" s="45"/>
    </row>
    <row r="151" spans="1:21" s="35" customFormat="1" ht="12">
      <c r="A151" s="136">
        <v>6.4</v>
      </c>
      <c r="B151" s="137" t="s">
        <v>75</v>
      </c>
      <c r="C151" s="44"/>
      <c r="D151" s="46"/>
      <c r="E151" s="46"/>
      <c r="F151" s="46"/>
      <c r="G151" s="46"/>
      <c r="H151" s="46"/>
      <c r="I151" s="46"/>
      <c r="J151" s="46"/>
      <c r="K151" s="46"/>
      <c r="L151" s="46"/>
      <c r="M151" s="46"/>
      <c r="N151" s="46"/>
      <c r="O151" s="46"/>
      <c r="P151" s="141">
        <f t="shared" ref="P151:P159" si="125">SUM(D151:O151)</f>
        <v>0</v>
      </c>
      <c r="T151" s="45">
        <f>U151/$R$7</f>
        <v>0</v>
      </c>
      <c r="U151" s="45">
        <f>P151/12</f>
        <v>0</v>
      </c>
    </row>
    <row r="152" spans="1:21" ht="12">
      <c r="A152" s="136"/>
      <c r="B152" s="137"/>
      <c r="C152" s="44" t="s">
        <v>75</v>
      </c>
      <c r="D152" s="46">
        <v>91.665578900000014</v>
      </c>
      <c r="E152" s="46">
        <v>91.665578900000014</v>
      </c>
      <c r="F152" s="46">
        <v>91.665578900000014</v>
      </c>
      <c r="G152" s="46">
        <v>91.665578900000014</v>
      </c>
      <c r="H152" s="46">
        <v>91.665578900000014</v>
      </c>
      <c r="I152" s="46">
        <v>91.665578900000014</v>
      </c>
      <c r="J152" s="46">
        <v>91.665578900000014</v>
      </c>
      <c r="K152" s="46">
        <v>91.665578900000014</v>
      </c>
      <c r="L152" s="46">
        <v>91.665578900000014</v>
      </c>
      <c r="M152" s="46">
        <v>91.665578900000014</v>
      </c>
      <c r="N152" s="46">
        <v>91.665578900000014</v>
      </c>
      <c r="O152" s="46">
        <v>91.665578900000014</v>
      </c>
      <c r="P152" s="141">
        <f t="shared" si="125"/>
        <v>1099.9869468000002</v>
      </c>
      <c r="T152" s="45">
        <f t="shared" ref="T152:T159" si="126">U152/$R$7</f>
        <v>0.55442890463709682</v>
      </c>
      <c r="U152" s="45">
        <f>P152/12</f>
        <v>91.665578900000014</v>
      </c>
    </row>
    <row r="153" spans="1:21" ht="12">
      <c r="A153" s="136"/>
      <c r="B153" s="137"/>
      <c r="C153" s="44" t="s">
        <v>75</v>
      </c>
      <c r="D153" s="46">
        <v>860.06580047916657</v>
      </c>
      <c r="E153" s="46">
        <v>860.06580047916657</v>
      </c>
      <c r="F153" s="46">
        <v>860.06580047916657</v>
      </c>
      <c r="G153" s="46">
        <v>860.06580047916657</v>
      </c>
      <c r="H153" s="46">
        <v>860.06580047916657</v>
      </c>
      <c r="I153" s="46">
        <v>860.06580047916657</v>
      </c>
      <c r="J153" s="46">
        <v>860.06580047916657</v>
      </c>
      <c r="K153" s="46">
        <v>860.06580047916657</v>
      </c>
      <c r="L153" s="46">
        <v>860.06580047916657</v>
      </c>
      <c r="M153" s="46">
        <v>860.06580047916657</v>
      </c>
      <c r="N153" s="46">
        <v>860.06580047916657</v>
      </c>
      <c r="O153" s="46">
        <v>860.06580047916657</v>
      </c>
      <c r="P153" s="141">
        <f t="shared" si="125"/>
        <v>10320.789605749997</v>
      </c>
      <c r="T153" s="45">
        <f t="shared" ref="T153:T156" si="127">U153/$R$7</f>
        <v>5.2020108899949573</v>
      </c>
      <c r="U153" s="45">
        <f t="shared" ref="U153:U156" si="128">P153/12</f>
        <v>860.06580047916634</v>
      </c>
    </row>
    <row r="154" spans="1:21" ht="12">
      <c r="A154" s="136"/>
      <c r="B154" s="137"/>
      <c r="C154" s="44"/>
      <c r="D154" s="46"/>
      <c r="E154" s="46"/>
      <c r="F154" s="46"/>
      <c r="G154" s="46"/>
      <c r="H154" s="46"/>
      <c r="I154" s="46"/>
      <c r="J154" s="46"/>
      <c r="K154" s="46"/>
      <c r="L154" s="46"/>
      <c r="M154" s="46"/>
      <c r="N154" s="46"/>
      <c r="O154" s="46"/>
      <c r="P154" s="141">
        <f t="shared" si="125"/>
        <v>0</v>
      </c>
      <c r="T154" s="45">
        <f t="shared" si="127"/>
        <v>0</v>
      </c>
      <c r="U154" s="45">
        <f t="shared" si="128"/>
        <v>0</v>
      </c>
    </row>
    <row r="155" spans="1:21" ht="12">
      <c r="A155" s="136"/>
      <c r="B155" s="137"/>
      <c r="C155" s="44"/>
      <c r="D155" s="46"/>
      <c r="E155" s="46"/>
      <c r="F155" s="46"/>
      <c r="G155" s="46"/>
      <c r="H155" s="46"/>
      <c r="I155" s="46"/>
      <c r="J155" s="46"/>
      <c r="K155" s="46"/>
      <c r="L155" s="46"/>
      <c r="M155" s="46"/>
      <c r="N155" s="46"/>
      <c r="O155" s="46"/>
      <c r="P155" s="141">
        <f t="shared" si="125"/>
        <v>0</v>
      </c>
      <c r="T155" s="45">
        <f t="shared" si="127"/>
        <v>0</v>
      </c>
      <c r="U155" s="45">
        <f t="shared" si="128"/>
        <v>0</v>
      </c>
    </row>
    <row r="156" spans="1:21" ht="12">
      <c r="A156" s="136"/>
      <c r="B156" s="137"/>
      <c r="C156" s="44"/>
      <c r="D156" s="46"/>
      <c r="E156" s="46"/>
      <c r="F156" s="46"/>
      <c r="G156" s="46"/>
      <c r="H156" s="46"/>
      <c r="I156" s="46"/>
      <c r="J156" s="46"/>
      <c r="K156" s="46"/>
      <c r="L156" s="46"/>
      <c r="M156" s="46"/>
      <c r="N156" s="46"/>
      <c r="O156" s="46"/>
      <c r="P156" s="141">
        <f t="shared" si="125"/>
        <v>0</v>
      </c>
      <c r="T156" s="45">
        <f t="shared" si="127"/>
        <v>0</v>
      </c>
      <c r="U156" s="45">
        <f t="shared" si="128"/>
        <v>0</v>
      </c>
    </row>
    <row r="157" spans="1:21" ht="12">
      <c r="A157" s="136"/>
      <c r="B157" s="137"/>
      <c r="C157" s="44"/>
      <c r="D157" s="46"/>
      <c r="E157" s="46"/>
      <c r="F157" s="46"/>
      <c r="G157" s="46"/>
      <c r="H157" s="46"/>
      <c r="I157" s="46"/>
      <c r="J157" s="46"/>
      <c r="K157" s="46"/>
      <c r="L157" s="46"/>
      <c r="M157" s="46"/>
      <c r="N157" s="46"/>
      <c r="O157" s="46"/>
      <c r="P157" s="141">
        <f t="shared" si="125"/>
        <v>0</v>
      </c>
      <c r="T157" s="45">
        <f t="shared" si="126"/>
        <v>0</v>
      </c>
      <c r="U157" s="45">
        <f>P157/12</f>
        <v>0</v>
      </c>
    </row>
    <row r="158" spans="1:21" ht="12">
      <c r="A158" s="136"/>
      <c r="B158" s="137"/>
      <c r="C158" s="44"/>
      <c r="D158" s="46"/>
      <c r="E158" s="46"/>
      <c r="F158" s="46"/>
      <c r="G158" s="46"/>
      <c r="H158" s="46"/>
      <c r="I158" s="46"/>
      <c r="J158" s="46"/>
      <c r="K158" s="46"/>
      <c r="L158" s="46"/>
      <c r="M158" s="46"/>
      <c r="N158" s="46"/>
      <c r="O158" s="46"/>
      <c r="P158" s="141">
        <f t="shared" si="125"/>
        <v>0</v>
      </c>
      <c r="T158" s="45">
        <f t="shared" si="126"/>
        <v>0</v>
      </c>
      <c r="U158" s="45">
        <f>P158/12</f>
        <v>0</v>
      </c>
    </row>
    <row r="159" spans="1:21" ht="12">
      <c r="A159" s="136"/>
      <c r="B159" s="137"/>
      <c r="C159" s="44"/>
      <c r="D159" s="46"/>
      <c r="E159" s="46"/>
      <c r="F159" s="46"/>
      <c r="G159" s="46"/>
      <c r="H159" s="46"/>
      <c r="I159" s="46"/>
      <c r="J159" s="46"/>
      <c r="K159" s="46"/>
      <c r="L159" s="46"/>
      <c r="M159" s="46"/>
      <c r="N159" s="46"/>
      <c r="O159" s="46"/>
      <c r="P159" s="141">
        <f t="shared" si="125"/>
        <v>0</v>
      </c>
      <c r="T159" s="45">
        <f t="shared" si="126"/>
        <v>0</v>
      </c>
      <c r="U159" s="45">
        <f>P159/12</f>
        <v>0</v>
      </c>
    </row>
    <row r="160" spans="1:21" s="35" customFormat="1" ht="12.95" thickBot="1">
      <c r="A160" s="106"/>
      <c r="B160" s="107" t="s">
        <v>76</v>
      </c>
      <c r="C160" s="108"/>
      <c r="D160" s="110">
        <f>SUM(D151:D159)</f>
        <v>951.73137937916658</v>
      </c>
      <c r="E160" s="110">
        <f t="shared" ref="E160:P160" si="129">SUM(E151:E159)</f>
        <v>951.73137937916658</v>
      </c>
      <c r="F160" s="110">
        <f t="shared" si="129"/>
        <v>951.73137937916658</v>
      </c>
      <c r="G160" s="110">
        <f t="shared" si="129"/>
        <v>951.73137937916658</v>
      </c>
      <c r="H160" s="110">
        <f t="shared" si="129"/>
        <v>951.73137937916658</v>
      </c>
      <c r="I160" s="110">
        <f t="shared" si="129"/>
        <v>951.73137937916658</v>
      </c>
      <c r="J160" s="110">
        <f t="shared" si="129"/>
        <v>951.73137937916658</v>
      </c>
      <c r="K160" s="110">
        <f t="shared" si="129"/>
        <v>951.73137937916658</v>
      </c>
      <c r="L160" s="110">
        <f t="shared" si="129"/>
        <v>951.73137937916658</v>
      </c>
      <c r="M160" s="110">
        <f t="shared" si="129"/>
        <v>951.73137937916658</v>
      </c>
      <c r="N160" s="110">
        <f t="shared" si="129"/>
        <v>951.73137937916658</v>
      </c>
      <c r="O160" s="110">
        <f t="shared" si="129"/>
        <v>951.73137937916658</v>
      </c>
      <c r="P160" s="110">
        <f t="shared" si="129"/>
        <v>11420.776552549996</v>
      </c>
      <c r="T160" s="112">
        <f>SUM(T151:T159)</f>
        <v>5.7564397946320538</v>
      </c>
      <c r="U160" s="110">
        <f t="shared" ref="U160" si="130">SUM(U151:U159)</f>
        <v>951.73137937916636</v>
      </c>
    </row>
    <row r="161" spans="1:21" ht="13.5" customHeight="1">
      <c r="A161" s="136"/>
      <c r="B161" s="137"/>
      <c r="C161" s="44"/>
      <c r="D161" s="46"/>
      <c r="E161" s="46"/>
      <c r="F161" s="46"/>
      <c r="G161" s="46"/>
      <c r="H161" s="46"/>
      <c r="I161" s="46"/>
      <c r="J161" s="46"/>
      <c r="K161" s="46"/>
      <c r="L161" s="46"/>
      <c r="M161" s="46"/>
      <c r="N161" s="46"/>
      <c r="O161" s="46"/>
      <c r="P161" s="141"/>
      <c r="T161" s="45"/>
      <c r="U161" s="45"/>
    </row>
    <row r="162" spans="1:21" s="35" customFormat="1" ht="12">
      <c r="A162" s="136">
        <v>6.5</v>
      </c>
      <c r="B162" s="137" t="s">
        <v>77</v>
      </c>
      <c r="C162" s="44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141">
        <f t="shared" ref="P162:P167" si="131">SUM(D162:O162)</f>
        <v>0</v>
      </c>
      <c r="T162" s="45">
        <f>U162/$R$7</f>
        <v>0</v>
      </c>
      <c r="U162" s="45">
        <f t="shared" ref="U162:U167" si="132">P162/12</f>
        <v>0</v>
      </c>
    </row>
    <row r="163" spans="1:21" ht="12">
      <c r="A163" s="136"/>
      <c r="B163" s="137"/>
      <c r="C163" s="44" t="s">
        <v>78</v>
      </c>
      <c r="D163" s="46">
        <v>164.83332673999999</v>
      </c>
      <c r="E163" s="46">
        <v>164.83332673999999</v>
      </c>
      <c r="F163" s="46">
        <v>164.83332673999999</v>
      </c>
      <c r="G163" s="46">
        <v>164.83332673999999</v>
      </c>
      <c r="H163" s="46">
        <v>164.83332673999999</v>
      </c>
      <c r="I163" s="46">
        <v>164.83332673999999</v>
      </c>
      <c r="J163" s="46">
        <v>164.83332673999999</v>
      </c>
      <c r="K163" s="46">
        <v>164.83332673999999</v>
      </c>
      <c r="L163" s="46">
        <v>164.83332673999999</v>
      </c>
      <c r="M163" s="46">
        <v>164.83332673999999</v>
      </c>
      <c r="N163" s="46">
        <v>164.83332673999999</v>
      </c>
      <c r="O163" s="46">
        <v>164.83332673999999</v>
      </c>
      <c r="P163" s="141">
        <f t="shared" si="131"/>
        <v>1977.9999208800002</v>
      </c>
      <c r="T163" s="45">
        <f t="shared" ref="T163:T167" si="133">U163/$R$7</f>
        <v>0.99697576657258069</v>
      </c>
      <c r="U163" s="45">
        <f t="shared" si="132"/>
        <v>164.83332674000002</v>
      </c>
    </row>
    <row r="164" spans="1:21" ht="12">
      <c r="A164" s="136"/>
      <c r="B164" s="137"/>
      <c r="C164" s="44" t="s">
        <v>79</v>
      </c>
      <c r="D164" s="46">
        <v>164.83332673999999</v>
      </c>
      <c r="E164" s="46">
        <v>164.83332673999999</v>
      </c>
      <c r="F164" s="46">
        <v>164.83332673999999</v>
      </c>
      <c r="G164" s="46">
        <v>164.83332673999999</v>
      </c>
      <c r="H164" s="46">
        <v>164.83332673999999</v>
      </c>
      <c r="I164" s="46">
        <v>164.83332673999999</v>
      </c>
      <c r="J164" s="46">
        <v>164.83332673999999</v>
      </c>
      <c r="K164" s="46">
        <v>164.83332673999999</v>
      </c>
      <c r="L164" s="46">
        <v>164.83332673999999</v>
      </c>
      <c r="M164" s="46">
        <v>164.83332673999999</v>
      </c>
      <c r="N164" s="46">
        <v>164.83332673999999</v>
      </c>
      <c r="O164" s="46">
        <v>164.83332673999999</v>
      </c>
      <c r="P164" s="141">
        <f t="shared" si="131"/>
        <v>1977.9999208800002</v>
      </c>
      <c r="T164" s="45">
        <f t="shared" si="133"/>
        <v>0.99697576657258069</v>
      </c>
      <c r="U164" s="45">
        <f t="shared" si="132"/>
        <v>164.83332674000002</v>
      </c>
    </row>
    <row r="165" spans="1:21" ht="12">
      <c r="A165" s="136"/>
      <c r="B165" s="137"/>
      <c r="C165" s="44" t="s">
        <v>80</v>
      </c>
      <c r="D165" s="46">
        <v>2687.5762047433332</v>
      </c>
      <c r="E165" s="46">
        <v>2687.5762047433332</v>
      </c>
      <c r="F165" s="46">
        <v>2687.5762047433332</v>
      </c>
      <c r="G165" s="46">
        <v>2687.5762047433332</v>
      </c>
      <c r="H165" s="46">
        <v>2687.5762047433332</v>
      </c>
      <c r="I165" s="46">
        <v>2687.5762047433332</v>
      </c>
      <c r="J165" s="46">
        <v>2687.5762047433332</v>
      </c>
      <c r="K165" s="46">
        <v>2687.5762047433332</v>
      </c>
      <c r="L165" s="46">
        <v>2687.5762047433332</v>
      </c>
      <c r="M165" s="46">
        <v>2687.5762047433332</v>
      </c>
      <c r="N165" s="46">
        <v>2687.5762047433332</v>
      </c>
      <c r="O165" s="46">
        <v>2687.5762047433332</v>
      </c>
      <c r="P165" s="141">
        <f t="shared" si="131"/>
        <v>32250.914456920003</v>
      </c>
      <c r="T165" s="45">
        <f t="shared" ref="T165" si="134">U165/$R$7</f>
        <v>16.255501238366936</v>
      </c>
      <c r="U165" s="45">
        <f t="shared" si="132"/>
        <v>2687.5762047433336</v>
      </c>
    </row>
    <row r="166" spans="1:21" ht="12">
      <c r="A166" s="136"/>
      <c r="B166" s="137"/>
      <c r="C166" s="44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141">
        <f t="shared" si="131"/>
        <v>0</v>
      </c>
      <c r="T166" s="45">
        <f t="shared" si="133"/>
        <v>0</v>
      </c>
      <c r="U166" s="45">
        <f t="shared" si="132"/>
        <v>0</v>
      </c>
    </row>
    <row r="167" spans="1:21" ht="12">
      <c r="A167" s="136"/>
      <c r="B167" s="137"/>
      <c r="C167" s="44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141">
        <f t="shared" si="131"/>
        <v>0</v>
      </c>
      <c r="T167" s="45">
        <f t="shared" si="133"/>
        <v>0</v>
      </c>
      <c r="U167" s="45">
        <f t="shared" si="132"/>
        <v>0</v>
      </c>
    </row>
    <row r="168" spans="1:21" s="35" customFormat="1" ht="12.95" thickBot="1">
      <c r="A168" s="106"/>
      <c r="B168" s="107" t="s">
        <v>81</v>
      </c>
      <c r="C168" s="108"/>
      <c r="D168" s="110">
        <f>SUM(D162:D167)</f>
        <v>3017.2428582233333</v>
      </c>
      <c r="E168" s="110">
        <f t="shared" ref="E168:P168" si="135">SUM(E162:E167)</f>
        <v>3017.2428582233333</v>
      </c>
      <c r="F168" s="110">
        <f t="shared" si="135"/>
        <v>3017.2428582233333</v>
      </c>
      <c r="G168" s="110">
        <f t="shared" si="135"/>
        <v>3017.2428582233333</v>
      </c>
      <c r="H168" s="110">
        <f t="shared" si="135"/>
        <v>3017.2428582233333</v>
      </c>
      <c r="I168" s="110">
        <f t="shared" si="135"/>
        <v>3017.2428582233333</v>
      </c>
      <c r="J168" s="110">
        <f t="shared" si="135"/>
        <v>3017.2428582233333</v>
      </c>
      <c r="K168" s="110">
        <f t="shared" si="135"/>
        <v>3017.2428582233333</v>
      </c>
      <c r="L168" s="110">
        <f t="shared" si="135"/>
        <v>3017.2428582233333</v>
      </c>
      <c r="M168" s="110">
        <f t="shared" si="135"/>
        <v>3017.2428582233333</v>
      </c>
      <c r="N168" s="110">
        <f t="shared" si="135"/>
        <v>3017.2428582233333</v>
      </c>
      <c r="O168" s="110">
        <f t="shared" si="135"/>
        <v>3017.2428582233333</v>
      </c>
      <c r="P168" s="110">
        <f t="shared" si="135"/>
        <v>36206.914298680007</v>
      </c>
      <c r="T168" s="112">
        <f>SUM(T162:T167)</f>
        <v>18.249452771512097</v>
      </c>
      <c r="U168" s="110">
        <f t="shared" ref="U168" si="136">SUM(U162:U167)</f>
        <v>3017.2428582233338</v>
      </c>
    </row>
    <row r="169" spans="1:21" ht="13.5" customHeight="1">
      <c r="A169" s="136"/>
      <c r="B169" s="137"/>
      <c r="C169" s="44"/>
      <c r="D169" s="46"/>
      <c r="E169" s="46"/>
      <c r="F169" s="46"/>
      <c r="G169" s="46"/>
      <c r="H169" s="46"/>
      <c r="I169" s="46"/>
      <c r="J169" s="46"/>
      <c r="K169" s="46"/>
      <c r="L169" s="46"/>
      <c r="M169" s="46"/>
      <c r="N169" s="46"/>
      <c r="O169" s="46"/>
      <c r="P169" s="141"/>
      <c r="T169" s="45"/>
      <c r="U169" s="45"/>
    </row>
    <row r="170" spans="1:21" s="35" customFormat="1" ht="12">
      <c r="A170" s="136">
        <v>6.6</v>
      </c>
      <c r="B170" s="137" t="s">
        <v>82</v>
      </c>
      <c r="C170" s="44"/>
      <c r="D170" s="46"/>
      <c r="E170" s="46"/>
      <c r="F170" s="46"/>
      <c r="G170" s="46"/>
      <c r="H170" s="46"/>
      <c r="I170" s="46"/>
      <c r="J170" s="46"/>
      <c r="K170" s="46"/>
      <c r="L170" s="46"/>
      <c r="M170" s="46"/>
      <c r="N170" s="46"/>
      <c r="O170" s="46"/>
      <c r="P170" s="141">
        <f t="shared" ref="P170:P174" si="137">SUM(D170:O170)</f>
        <v>0</v>
      </c>
      <c r="T170" s="45">
        <f>U170/$R$7</f>
        <v>0</v>
      </c>
      <c r="U170" s="45">
        <f>P170/12</f>
        <v>0</v>
      </c>
    </row>
    <row r="171" spans="1:21" ht="12">
      <c r="A171" s="136"/>
      <c r="B171" s="137"/>
      <c r="C171" s="44" t="s">
        <v>40</v>
      </c>
      <c r="D171" s="46">
        <v>1593.9154412800001</v>
      </c>
      <c r="E171" s="46">
        <v>1593.9154412800001</v>
      </c>
      <c r="F171" s="46">
        <v>1593.9154412800001</v>
      </c>
      <c r="G171" s="46">
        <v>1593.9154412800001</v>
      </c>
      <c r="H171" s="46">
        <v>1593.9154412800001</v>
      </c>
      <c r="I171" s="46">
        <v>1593.9154412800001</v>
      </c>
      <c r="J171" s="46">
        <v>1593.9154412800001</v>
      </c>
      <c r="K171" s="46">
        <v>1593.9154412800001</v>
      </c>
      <c r="L171" s="46">
        <v>1593.9154412800001</v>
      </c>
      <c r="M171" s="46">
        <v>1593.9154412800001</v>
      </c>
      <c r="N171" s="46">
        <v>1593.9154412800001</v>
      </c>
      <c r="O171" s="46">
        <v>1593.9154412800001</v>
      </c>
      <c r="P171" s="141">
        <f t="shared" si="137"/>
        <v>19126.985295360002</v>
      </c>
      <c r="T171" s="45">
        <f t="shared" ref="T171" si="138">U171/$R$7</f>
        <v>9.6406175883870961</v>
      </c>
      <c r="U171" s="45">
        <f>P171/12</f>
        <v>1593.9154412800001</v>
      </c>
    </row>
    <row r="172" spans="1:21" ht="12">
      <c r="A172" s="136"/>
      <c r="B172" s="137"/>
      <c r="C172" s="44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141">
        <f t="shared" ref="P172" si="139">SUM(D172:O172)</f>
        <v>0</v>
      </c>
      <c r="T172" s="45">
        <f t="shared" ref="T172" si="140">U172/$R$7</f>
        <v>0</v>
      </c>
      <c r="U172" s="45">
        <f>P172/12</f>
        <v>0</v>
      </c>
    </row>
    <row r="173" spans="1:21" ht="12">
      <c r="A173" s="136"/>
      <c r="B173" s="137"/>
      <c r="C173" s="44"/>
      <c r="D173" s="46"/>
      <c r="E173" s="46"/>
      <c r="F173" s="46"/>
      <c r="G173" s="46"/>
      <c r="H173" s="46"/>
      <c r="I173" s="46"/>
      <c r="J173" s="46"/>
      <c r="K173" s="46"/>
      <c r="L173" s="46"/>
      <c r="M173" s="46"/>
      <c r="N173" s="46"/>
      <c r="O173" s="46"/>
      <c r="P173" s="141">
        <f t="shared" si="137"/>
        <v>0</v>
      </c>
      <c r="T173" s="45">
        <f t="shared" ref="T173:T174" si="141">U173/$R$7</f>
        <v>0</v>
      </c>
      <c r="U173" s="45">
        <f>P173/12</f>
        <v>0</v>
      </c>
    </row>
    <row r="174" spans="1:21" ht="12">
      <c r="A174" s="136"/>
      <c r="B174" s="137"/>
      <c r="C174" s="44"/>
      <c r="D174" s="46"/>
      <c r="E174" s="46"/>
      <c r="F174" s="46"/>
      <c r="G174" s="46"/>
      <c r="H174" s="46"/>
      <c r="I174" s="46"/>
      <c r="J174" s="46"/>
      <c r="K174" s="46"/>
      <c r="L174" s="46"/>
      <c r="M174" s="46"/>
      <c r="N174" s="46"/>
      <c r="O174" s="46"/>
      <c r="P174" s="141">
        <f t="shared" si="137"/>
        <v>0</v>
      </c>
      <c r="T174" s="45">
        <f t="shared" si="141"/>
        <v>0</v>
      </c>
      <c r="U174" s="45">
        <f>P174/12</f>
        <v>0</v>
      </c>
    </row>
    <row r="175" spans="1:21" s="35" customFormat="1" ht="12.95" thickBot="1">
      <c r="A175" s="106"/>
      <c r="B175" s="107" t="s">
        <v>83</v>
      </c>
      <c r="C175" s="108"/>
      <c r="D175" s="110">
        <f>SUM(D170:D174)</f>
        <v>1593.9154412800001</v>
      </c>
      <c r="E175" s="110">
        <f t="shared" ref="E175:P175" si="142">SUM(E170:E174)</f>
        <v>1593.9154412800001</v>
      </c>
      <c r="F175" s="110">
        <f t="shared" si="142"/>
        <v>1593.9154412800001</v>
      </c>
      <c r="G175" s="110">
        <f t="shared" si="142"/>
        <v>1593.9154412800001</v>
      </c>
      <c r="H175" s="110">
        <f t="shared" si="142"/>
        <v>1593.9154412800001</v>
      </c>
      <c r="I175" s="110">
        <f t="shared" si="142"/>
        <v>1593.9154412800001</v>
      </c>
      <c r="J175" s="110">
        <f t="shared" si="142"/>
        <v>1593.9154412800001</v>
      </c>
      <c r="K175" s="110">
        <f t="shared" si="142"/>
        <v>1593.9154412800001</v>
      </c>
      <c r="L175" s="110">
        <f t="shared" si="142"/>
        <v>1593.9154412800001</v>
      </c>
      <c r="M175" s="110">
        <f t="shared" si="142"/>
        <v>1593.9154412800001</v>
      </c>
      <c r="N175" s="110">
        <f t="shared" si="142"/>
        <v>1593.9154412800001</v>
      </c>
      <c r="O175" s="110">
        <f t="shared" si="142"/>
        <v>1593.9154412800001</v>
      </c>
      <c r="P175" s="110">
        <f t="shared" si="142"/>
        <v>19126.985295360002</v>
      </c>
      <c r="T175" s="112">
        <f>SUM(T170:T174)</f>
        <v>9.6406175883870961</v>
      </c>
      <c r="U175" s="110">
        <f t="shared" ref="U175" si="143">SUM(U170:U174)</f>
        <v>1593.9154412800001</v>
      </c>
    </row>
    <row r="176" spans="1:21" s="35" customFormat="1" ht="12">
      <c r="A176" s="42"/>
      <c r="B176" s="43"/>
      <c r="C176" s="44"/>
      <c r="D176" s="46"/>
      <c r="E176" s="46"/>
      <c r="F176" s="46"/>
      <c r="G176" s="46"/>
      <c r="H176" s="46"/>
      <c r="I176" s="46"/>
      <c r="J176" s="46"/>
      <c r="K176" s="46"/>
      <c r="L176" s="46"/>
      <c r="M176" s="46"/>
      <c r="N176" s="46"/>
      <c r="O176" s="46"/>
      <c r="P176" s="46"/>
      <c r="T176" s="45"/>
      <c r="U176" s="45"/>
    </row>
    <row r="177" spans="1:21" s="35" customFormat="1" ht="14.1" thickBot="1">
      <c r="A177" s="132"/>
      <c r="B177" s="133" t="s">
        <v>84</v>
      </c>
      <c r="C177" s="134"/>
      <c r="D177" s="135">
        <f>SUM(D134,D175,D168,D160,D149,D141)</f>
        <v>21392.484937678331</v>
      </c>
      <c r="E177" s="135">
        <f>SUM(E134,E175,E168,E160,E149,E141)</f>
        <v>21392.484937678331</v>
      </c>
      <c r="F177" s="135">
        <f>SUM(F134,F175,F168,F160,F149,F141)</f>
        <v>21392.484937678331</v>
      </c>
      <c r="G177" s="135">
        <f>SUM(G134,G175,G168,G160,G149,G141)</f>
        <v>21392.484937678331</v>
      </c>
      <c r="H177" s="135">
        <f t="shared" ref="H177:O177" si="144">SUM(H134,H175,H168,H160,H149,H141)</f>
        <v>21392.484937678331</v>
      </c>
      <c r="I177" s="135">
        <f t="shared" si="144"/>
        <v>21392.484937678331</v>
      </c>
      <c r="J177" s="135">
        <f t="shared" si="144"/>
        <v>21392.484937678331</v>
      </c>
      <c r="K177" s="135">
        <f t="shared" si="144"/>
        <v>21392.484937678331</v>
      </c>
      <c r="L177" s="135">
        <f t="shared" si="144"/>
        <v>21392.484937678331</v>
      </c>
      <c r="M177" s="135">
        <f t="shared" si="144"/>
        <v>21392.484937678331</v>
      </c>
      <c r="N177" s="135">
        <f t="shared" si="144"/>
        <v>21392.484937678331</v>
      </c>
      <c r="O177" s="135">
        <f t="shared" si="144"/>
        <v>21392.484937678331</v>
      </c>
      <c r="P177" s="135">
        <f>SUM(P134,P175,P168,P160,P149,P141)</f>
        <v>256709.81925214001</v>
      </c>
      <c r="T177" s="135">
        <f>SUM(T175,T168,T160,T149,T141,T134)</f>
        <v>129.39002986498991</v>
      </c>
      <c r="U177" s="135">
        <f>SUM(U175,U168,U160,U149,U141,U134)</f>
        <v>21392.484937678331</v>
      </c>
    </row>
    <row r="178" spans="1:21" ht="9.9499999999999993" customHeight="1">
      <c r="A178" s="53"/>
      <c r="B178" s="43"/>
      <c r="C178" s="44"/>
      <c r="D178" s="46"/>
      <c r="E178" s="46"/>
      <c r="F178" s="46"/>
      <c r="G178" s="46"/>
      <c r="H178" s="46"/>
      <c r="I178" s="46"/>
      <c r="J178" s="46"/>
      <c r="K178" s="46"/>
      <c r="L178" s="46"/>
      <c r="M178" s="46"/>
      <c r="N178" s="46"/>
      <c r="O178" s="46"/>
      <c r="P178" s="46"/>
      <c r="T178" s="44"/>
      <c r="U178" s="44"/>
    </row>
    <row r="179" spans="1:21" ht="12" hidden="1">
      <c r="A179" s="53"/>
      <c r="B179" s="49"/>
      <c r="C179" s="47"/>
      <c r="D179" s="46"/>
      <c r="E179" s="46"/>
      <c r="F179" s="46"/>
      <c r="G179" s="46"/>
      <c r="H179" s="46"/>
      <c r="I179" s="46"/>
      <c r="J179" s="46"/>
      <c r="K179" s="46"/>
      <c r="L179" s="46"/>
      <c r="M179" s="46"/>
      <c r="N179" s="46"/>
      <c r="O179" s="46"/>
      <c r="P179" s="46"/>
      <c r="T179" s="47"/>
      <c r="U179" s="47"/>
    </row>
    <row r="180" spans="1:21" s="35" customFormat="1" ht="12" hidden="1">
      <c r="A180" s="42">
        <v>6.2</v>
      </c>
      <c r="B180" s="49"/>
      <c r="C180" s="54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T180" s="54"/>
      <c r="U180" s="54"/>
    </row>
    <row r="181" spans="1:21" ht="12" hidden="1">
      <c r="A181" s="53"/>
      <c r="B181" s="43"/>
      <c r="C181" s="55"/>
      <c r="D181" s="46"/>
      <c r="E181" s="46"/>
      <c r="F181" s="46"/>
      <c r="G181" s="46"/>
      <c r="H181" s="46"/>
      <c r="I181" s="46"/>
      <c r="J181" s="46"/>
      <c r="K181" s="46"/>
      <c r="L181" s="46"/>
      <c r="M181" s="46"/>
      <c r="N181" s="46"/>
      <c r="O181" s="46"/>
      <c r="P181" s="46"/>
      <c r="T181" s="55"/>
      <c r="U181" s="55"/>
    </row>
    <row r="182" spans="1:21" s="38" customFormat="1" ht="12.95">
      <c r="A182" s="123"/>
      <c r="B182" s="124" t="s">
        <v>85</v>
      </c>
      <c r="C182" s="125"/>
      <c r="D182" s="126">
        <f>SUM(D41,D58,D89,D106,D123,D177)</f>
        <v>35950.740362799166</v>
      </c>
      <c r="E182" s="126">
        <f t="shared" ref="E182:P182" si="145">SUM(E41,E58,E89,E106,E123,E177)</f>
        <v>35950.740362799166</v>
      </c>
      <c r="F182" s="126">
        <f t="shared" si="145"/>
        <v>35950.740362799166</v>
      </c>
      <c r="G182" s="126">
        <f t="shared" si="145"/>
        <v>35950.740362799166</v>
      </c>
      <c r="H182" s="126">
        <f t="shared" si="145"/>
        <v>35950.740362799166</v>
      </c>
      <c r="I182" s="126">
        <f t="shared" si="145"/>
        <v>35950.740362799166</v>
      </c>
      <c r="J182" s="126">
        <f t="shared" si="145"/>
        <v>35950.740362799166</v>
      </c>
      <c r="K182" s="126">
        <f t="shared" si="145"/>
        <v>35950.740362799166</v>
      </c>
      <c r="L182" s="126">
        <f t="shared" si="145"/>
        <v>35950.740362799166</v>
      </c>
      <c r="M182" s="126">
        <f t="shared" si="145"/>
        <v>35950.740362799166</v>
      </c>
      <c r="N182" s="126">
        <f t="shared" si="145"/>
        <v>35950.740362799166</v>
      </c>
      <c r="O182" s="126">
        <f t="shared" si="145"/>
        <v>35950.740362799166</v>
      </c>
      <c r="P182" s="126">
        <f t="shared" si="145"/>
        <v>431408.88435358997</v>
      </c>
      <c r="T182" s="126" t="s">
        <v>91</v>
      </c>
      <c r="U182" s="126">
        <f>SUM(U41,U58,U89,U106,U123,U177)</f>
        <v>35950.740362799159</v>
      </c>
    </row>
    <row r="183" spans="1:21" ht="12">
      <c r="A183" s="56"/>
      <c r="B183" s="57"/>
      <c r="C183" s="58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T183" s="58"/>
      <c r="U183" s="58"/>
    </row>
    <row r="184" spans="1:21" ht="14.25" customHeight="1">
      <c r="A184" s="56"/>
      <c r="B184" s="57"/>
      <c r="C184" s="58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180" t="s">
        <v>92</v>
      </c>
      <c r="P184" s="181"/>
      <c r="T184" s="58"/>
      <c r="U184" s="58"/>
    </row>
    <row r="185" spans="1:21">
      <c r="T185" s="37"/>
      <c r="U185" s="37"/>
    </row>
  </sheetData>
  <mergeCells count="12">
    <mergeCell ref="A1:P1"/>
    <mergeCell ref="A2:P2"/>
    <mergeCell ref="O184:P184"/>
    <mergeCell ref="B5:B7"/>
    <mergeCell ref="A3:P3"/>
    <mergeCell ref="U5:U7"/>
    <mergeCell ref="T5:T7"/>
    <mergeCell ref="A5:A7"/>
    <mergeCell ref="C5:C7"/>
    <mergeCell ref="P5:P6"/>
    <mergeCell ref="R3:R6"/>
    <mergeCell ref="D4:O4"/>
  </mergeCells>
  <phoneticPr fontId="35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36"/>
  <sheetViews>
    <sheetView zoomScale="90" zoomScaleNormal="90" workbookViewId="0"/>
  </sheetViews>
  <sheetFormatPr defaultColWidth="9.140625" defaultRowHeight="14.1"/>
  <cols>
    <col min="1" max="1" width="5.7109375" style="19" customWidth="1"/>
    <col min="2" max="2" width="60.7109375" style="19" customWidth="1"/>
    <col min="3" max="5" width="13.7109375" style="19" customWidth="1"/>
    <col min="6" max="16384" width="9.140625" style="19"/>
  </cols>
  <sheetData>
    <row r="1" spans="1:2" ht="20.100000000000001" customHeight="1">
      <c r="B1" s="151" t="s">
        <v>93</v>
      </c>
    </row>
    <row r="2" spans="1:2" ht="20.100000000000001" customHeight="1">
      <c r="B2" s="151" t="s">
        <v>94</v>
      </c>
    </row>
    <row r="3" spans="1:2" ht="24.95" customHeight="1">
      <c r="B3" s="153" t="s">
        <v>95</v>
      </c>
    </row>
    <row r="4" spans="1:2" ht="24.95" customHeight="1" thickBot="1">
      <c r="B4" s="152"/>
    </row>
    <row r="5" spans="1:2" s="23" customFormat="1" ht="17.100000000000001" thickBot="1">
      <c r="A5" s="63" t="s">
        <v>96</v>
      </c>
      <c r="B5" s="29" t="s">
        <v>97</v>
      </c>
    </row>
    <row r="6" spans="1:2" ht="9" customHeight="1">
      <c r="A6" s="20"/>
      <c r="B6" s="144"/>
    </row>
    <row r="7" spans="1:2">
      <c r="A7" s="64">
        <v>1</v>
      </c>
      <c r="B7" s="21" t="s">
        <v>23</v>
      </c>
    </row>
    <row r="8" spans="1:2">
      <c r="A8" s="64">
        <v>2</v>
      </c>
      <c r="B8" s="21" t="s">
        <v>98</v>
      </c>
    </row>
    <row r="9" spans="1:2">
      <c r="A9" s="64">
        <v>3</v>
      </c>
      <c r="B9" s="21" t="s">
        <v>22</v>
      </c>
    </row>
    <row r="10" spans="1:2">
      <c r="A10" s="64">
        <v>4</v>
      </c>
      <c r="B10" s="21" t="s">
        <v>24</v>
      </c>
    </row>
    <row r="11" spans="1:2">
      <c r="A11" s="64">
        <v>5</v>
      </c>
      <c r="B11" s="21" t="s">
        <v>99</v>
      </c>
    </row>
    <row r="12" spans="1:2">
      <c r="A12" s="64">
        <v>6</v>
      </c>
      <c r="B12" s="21" t="s">
        <v>46</v>
      </c>
    </row>
    <row r="13" spans="1:2">
      <c r="A13" s="64">
        <v>7</v>
      </c>
      <c r="B13" s="21" t="s">
        <v>78</v>
      </c>
    </row>
    <row r="14" spans="1:2">
      <c r="A14" s="64">
        <v>8</v>
      </c>
      <c r="B14" s="21" t="s">
        <v>100</v>
      </c>
    </row>
    <row r="15" spans="1:2">
      <c r="A15" s="64">
        <v>9</v>
      </c>
      <c r="B15" s="21" t="s">
        <v>29</v>
      </c>
    </row>
    <row r="16" spans="1:2">
      <c r="A16" s="64">
        <v>10</v>
      </c>
      <c r="B16" s="21" t="s">
        <v>30</v>
      </c>
    </row>
    <row r="17" spans="1:2">
      <c r="A17" s="64">
        <v>11</v>
      </c>
      <c r="B17" s="21" t="s">
        <v>33</v>
      </c>
    </row>
    <row r="18" spans="1:2">
      <c r="A18" s="64">
        <v>12</v>
      </c>
      <c r="B18" s="21" t="s">
        <v>20</v>
      </c>
    </row>
    <row r="19" spans="1:2">
      <c r="A19" s="64">
        <v>13</v>
      </c>
      <c r="B19" s="21" t="s">
        <v>21</v>
      </c>
    </row>
    <row r="20" spans="1:2">
      <c r="A20" s="64">
        <v>14</v>
      </c>
      <c r="B20" s="21" t="s">
        <v>22</v>
      </c>
    </row>
    <row r="21" spans="1:2">
      <c r="A21" s="64">
        <v>15</v>
      </c>
      <c r="B21" s="21" t="s">
        <v>23</v>
      </c>
    </row>
    <row r="22" spans="1:2">
      <c r="A22" s="64">
        <v>16</v>
      </c>
      <c r="B22" s="21" t="s">
        <v>24</v>
      </c>
    </row>
    <row r="23" spans="1:2">
      <c r="A23" s="64">
        <v>17</v>
      </c>
      <c r="B23" s="21" t="s">
        <v>41</v>
      </c>
    </row>
    <row r="24" spans="1:2">
      <c r="A24" s="64">
        <v>18</v>
      </c>
      <c r="B24" s="21" t="s">
        <v>40</v>
      </c>
    </row>
    <row r="25" spans="1:2">
      <c r="A25" s="64">
        <v>19</v>
      </c>
      <c r="B25" s="21" t="s">
        <v>37</v>
      </c>
    </row>
    <row r="26" spans="1:2">
      <c r="A26" s="64">
        <v>20</v>
      </c>
      <c r="B26" s="21" t="s">
        <v>49</v>
      </c>
    </row>
    <row r="27" spans="1:2">
      <c r="A27" s="64">
        <v>21</v>
      </c>
      <c r="B27" s="21" t="s">
        <v>46</v>
      </c>
    </row>
    <row r="28" spans="1:2">
      <c r="A28" s="64">
        <v>22</v>
      </c>
      <c r="B28" s="21" t="s">
        <v>57</v>
      </c>
    </row>
    <row r="29" spans="1:2">
      <c r="A29" s="64">
        <v>23</v>
      </c>
      <c r="B29" s="21" t="s">
        <v>64</v>
      </c>
    </row>
    <row r="30" spans="1:2">
      <c r="A30" s="64">
        <v>24</v>
      </c>
      <c r="B30" s="21" t="s">
        <v>73</v>
      </c>
    </row>
    <row r="31" spans="1:2">
      <c r="A31" s="64">
        <v>25</v>
      </c>
      <c r="B31" s="21" t="s">
        <v>69</v>
      </c>
    </row>
    <row r="32" spans="1:2">
      <c r="A32" s="64">
        <v>26</v>
      </c>
      <c r="B32" s="21" t="s">
        <v>75</v>
      </c>
    </row>
    <row r="33" spans="1:2">
      <c r="A33" s="64">
        <v>27</v>
      </c>
      <c r="B33" s="21" t="s">
        <v>78</v>
      </c>
    </row>
    <row r="34" spans="1:2">
      <c r="A34" s="64">
        <v>28</v>
      </c>
      <c r="B34" s="21" t="s">
        <v>79</v>
      </c>
    </row>
    <row r="35" spans="1:2">
      <c r="A35" s="64">
        <v>29</v>
      </c>
      <c r="B35" s="21" t="s">
        <v>80</v>
      </c>
    </row>
    <row r="36" spans="1:2" ht="15" thickBot="1">
      <c r="A36" s="22"/>
      <c r="B36" s="22"/>
    </row>
  </sheetData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75629-D8A9-4BD7-AF5E-C5C7F736E659}">
  <sheetPr>
    <tabColor theme="3" tint="0.59999389629810485"/>
  </sheetPr>
  <dimension ref="A1:HR103"/>
  <sheetViews>
    <sheetView zoomScale="90" zoomScaleNormal="90" zoomScaleSheetLayoutView="178" workbookViewId="0">
      <pane xSplit="2" ySplit="4" topLeftCell="C5" activePane="bottomRight" state="frozen"/>
      <selection pane="bottomRight" sqref="A1:F1"/>
      <selection pane="bottomLeft" activeCell="A4" sqref="A4"/>
      <selection pane="topRight" activeCell="F1" sqref="F1"/>
    </sheetView>
  </sheetViews>
  <sheetFormatPr defaultColWidth="9.140625" defaultRowHeight="12"/>
  <cols>
    <col min="1" max="1" width="5.7109375" style="97" customWidth="1"/>
    <col min="2" max="2" width="50.7109375" style="18" customWidth="1"/>
    <col min="3" max="3" width="20.28515625" style="18" bestFit="1" customWidth="1"/>
    <col min="4" max="6" width="13.7109375" style="98" customWidth="1"/>
    <col min="7" max="9" width="13.7109375" style="18" customWidth="1"/>
    <col min="10" max="16384" width="9.140625" style="18"/>
  </cols>
  <sheetData>
    <row r="1" spans="1:8" s="66" customFormat="1" ht="20.100000000000001" customHeight="1">
      <c r="A1" s="182" t="s">
        <v>101</v>
      </c>
      <c r="B1" s="182"/>
      <c r="C1" s="182"/>
      <c r="D1" s="182"/>
      <c r="E1" s="182"/>
      <c r="F1" s="182"/>
    </row>
    <row r="2" spans="1:8" s="66" customFormat="1" ht="24" customHeight="1">
      <c r="A2" s="182" t="s">
        <v>102</v>
      </c>
      <c r="B2" s="182"/>
      <c r="C2" s="182"/>
      <c r="D2" s="182"/>
      <c r="E2" s="182"/>
      <c r="F2" s="182"/>
    </row>
    <row r="3" spans="1:8" s="66" customFormat="1" ht="20.100000000000001" customHeight="1">
      <c r="A3" s="15"/>
      <c r="B3" s="15"/>
      <c r="C3" s="15"/>
      <c r="D3" s="15"/>
      <c r="E3" s="15"/>
      <c r="F3" s="15"/>
    </row>
    <row r="4" spans="1:8" s="67" customFormat="1" ht="45">
      <c r="A4" s="27" t="s">
        <v>96</v>
      </c>
      <c r="B4" s="27" t="s">
        <v>103</v>
      </c>
      <c r="C4" s="27" t="s">
        <v>104</v>
      </c>
      <c r="D4" s="28" t="s">
        <v>105</v>
      </c>
      <c r="E4" s="28" t="s">
        <v>90</v>
      </c>
      <c r="F4" s="28" t="s">
        <v>106</v>
      </c>
      <c r="H4" s="40" t="s">
        <v>15</v>
      </c>
    </row>
    <row r="5" spans="1:8" s="67" customFormat="1" ht="16.5" customHeight="1">
      <c r="A5" s="68"/>
      <c r="B5" s="69" t="s">
        <v>107</v>
      </c>
      <c r="C5" s="183"/>
      <c r="D5" s="184"/>
      <c r="E5" s="184"/>
      <c r="F5" s="184"/>
      <c r="H5" s="150">
        <v>168</v>
      </c>
    </row>
    <row r="6" spans="1:8" ht="14.1">
      <c r="A6" s="24"/>
      <c r="B6" s="25" t="s">
        <v>108</v>
      </c>
      <c r="C6" s="25"/>
      <c r="D6" s="143"/>
      <c r="E6" s="149">
        <f>D6*$H$5</f>
        <v>0</v>
      </c>
      <c r="F6" s="148">
        <f>E6*12</f>
        <v>0</v>
      </c>
      <c r="G6" s="70"/>
    </row>
    <row r="7" spans="1:8" ht="14.1">
      <c r="A7" s="24"/>
      <c r="B7" s="25" t="s">
        <v>109</v>
      </c>
      <c r="C7" s="25"/>
      <c r="D7" s="143"/>
      <c r="E7" s="149">
        <f t="shared" ref="E7:E12" si="0">D7*$H$5</f>
        <v>0</v>
      </c>
      <c r="F7" s="148">
        <f t="shared" ref="F7:F12" si="1">E7*12</f>
        <v>0</v>
      </c>
      <c r="G7" s="70"/>
    </row>
    <row r="8" spans="1:8" ht="12.95">
      <c r="A8" s="26"/>
      <c r="B8" s="25"/>
      <c r="C8" s="25"/>
      <c r="D8" s="143"/>
      <c r="E8" s="149">
        <f t="shared" si="0"/>
        <v>0</v>
      </c>
      <c r="F8" s="148">
        <f t="shared" si="1"/>
        <v>0</v>
      </c>
      <c r="G8" s="70"/>
    </row>
    <row r="9" spans="1:8" ht="12.95">
      <c r="A9" s="26"/>
      <c r="B9" s="25"/>
      <c r="C9" s="25"/>
      <c r="D9" s="143"/>
      <c r="E9" s="149">
        <f t="shared" si="0"/>
        <v>0</v>
      </c>
      <c r="F9" s="148">
        <f t="shared" si="1"/>
        <v>0</v>
      </c>
      <c r="G9" s="70"/>
    </row>
    <row r="10" spans="1:8" ht="12.95">
      <c r="A10" s="24"/>
      <c r="B10" s="25"/>
      <c r="C10" s="25"/>
      <c r="D10" s="143"/>
      <c r="E10" s="149">
        <f t="shared" si="0"/>
        <v>0</v>
      </c>
      <c r="F10" s="148">
        <f t="shared" si="1"/>
        <v>0</v>
      </c>
      <c r="G10" s="70"/>
    </row>
    <row r="11" spans="1:8" ht="12.95">
      <c r="A11" s="24"/>
      <c r="B11" s="25"/>
      <c r="C11" s="25"/>
      <c r="D11" s="143"/>
      <c r="E11" s="149">
        <f t="shared" si="0"/>
        <v>0</v>
      </c>
      <c r="F11" s="148">
        <f t="shared" si="1"/>
        <v>0</v>
      </c>
      <c r="G11" s="70"/>
    </row>
    <row r="12" spans="1:8" ht="12.95">
      <c r="A12" s="24"/>
      <c r="B12" s="25"/>
      <c r="C12" s="25"/>
      <c r="D12" s="143"/>
      <c r="E12" s="149">
        <f t="shared" si="0"/>
        <v>0</v>
      </c>
      <c r="F12" s="148">
        <f t="shared" si="1"/>
        <v>0</v>
      </c>
      <c r="G12" s="70"/>
    </row>
    <row r="13" spans="1:8" ht="14.1">
      <c r="A13" s="16"/>
      <c r="B13" s="71" t="s">
        <v>110</v>
      </c>
      <c r="C13" s="71"/>
      <c r="D13" s="72">
        <f>SUM(D6:D12)</f>
        <v>0</v>
      </c>
      <c r="E13" s="73">
        <f>SUM(E6:E12)</f>
        <v>0</v>
      </c>
      <c r="F13" s="74">
        <f t="shared" ref="F13" si="2">SUM(F6:F12)</f>
        <v>0</v>
      </c>
      <c r="G13" s="70"/>
    </row>
    <row r="14" spans="1:8" ht="9.9499999999999993" customHeight="1">
      <c r="A14" s="24"/>
      <c r="B14" s="25"/>
      <c r="C14" s="75"/>
      <c r="D14" s="185"/>
      <c r="E14" s="186"/>
      <c r="F14" s="186"/>
      <c r="G14" s="70"/>
    </row>
    <row r="15" spans="1:8" ht="22.5" customHeight="1">
      <c r="A15" s="76"/>
      <c r="B15" s="77"/>
      <c r="C15" s="77"/>
      <c r="D15" s="78"/>
      <c r="E15" s="78"/>
      <c r="F15" s="78"/>
    </row>
    <row r="16" spans="1:8" ht="12.2" customHeight="1">
      <c r="A16" s="76"/>
      <c r="B16" s="79"/>
      <c r="C16" s="79"/>
      <c r="D16" s="80"/>
      <c r="E16" s="80"/>
      <c r="F16" s="80"/>
    </row>
    <row r="17" spans="1:226" ht="12.95">
      <c r="A17" s="81"/>
      <c r="B17" s="82"/>
      <c r="C17" s="82"/>
      <c r="D17" s="83"/>
      <c r="E17" s="83"/>
      <c r="F17" s="83"/>
      <c r="G17" s="84"/>
      <c r="H17" s="85"/>
      <c r="I17" s="85"/>
      <c r="J17" s="85"/>
      <c r="K17" s="85"/>
      <c r="L17" s="85"/>
      <c r="M17" s="85"/>
      <c r="N17" s="17"/>
      <c r="O17" s="86"/>
      <c r="P17" s="30"/>
      <c r="Q17" s="30"/>
      <c r="R17" s="84"/>
      <c r="S17" s="85"/>
      <c r="T17" s="85"/>
      <c r="U17" s="85"/>
      <c r="V17" s="85"/>
      <c r="W17" s="85"/>
      <c r="X17" s="85"/>
      <c r="Y17" s="17"/>
      <c r="Z17" s="86"/>
      <c r="AA17" s="30"/>
      <c r="AB17" s="30"/>
      <c r="AC17" s="84"/>
      <c r="AD17" s="85"/>
      <c r="AE17" s="85"/>
      <c r="AF17" s="85"/>
      <c r="AG17" s="85"/>
      <c r="AH17" s="85"/>
      <c r="AI17" s="85"/>
      <c r="AJ17" s="17"/>
      <c r="AK17" s="86"/>
      <c r="AL17" s="30"/>
      <c r="AM17" s="30"/>
      <c r="AN17" s="84"/>
      <c r="AO17" s="85"/>
      <c r="AP17" s="85"/>
      <c r="AQ17" s="85"/>
      <c r="AR17" s="85"/>
      <c r="AS17" s="85"/>
      <c r="AT17" s="85"/>
      <c r="AU17" s="17"/>
      <c r="AV17" s="86"/>
      <c r="AW17" s="30"/>
      <c r="AX17" s="30"/>
      <c r="AY17" s="84"/>
      <c r="AZ17" s="85"/>
      <c r="BA17" s="85"/>
      <c r="BB17" s="85"/>
      <c r="BC17" s="85"/>
      <c r="BD17" s="85"/>
      <c r="BE17" s="85"/>
      <c r="BF17" s="17"/>
      <c r="BG17" s="86"/>
      <c r="BH17" s="30"/>
      <c r="BI17" s="30"/>
      <c r="BJ17" s="84"/>
      <c r="BK17" s="85"/>
      <c r="BL17" s="85"/>
      <c r="BM17" s="85"/>
      <c r="BN17" s="85"/>
      <c r="BO17" s="85"/>
      <c r="BP17" s="85"/>
      <c r="BQ17" s="17"/>
      <c r="BR17" s="86"/>
      <c r="BS17" s="30"/>
      <c r="BT17" s="30"/>
      <c r="BU17" s="84"/>
      <c r="BV17" s="85"/>
      <c r="BW17" s="85"/>
      <c r="BX17" s="85"/>
      <c r="BY17" s="85"/>
      <c r="BZ17" s="85"/>
      <c r="CA17" s="85"/>
      <c r="CB17" s="17"/>
      <c r="CC17" s="86"/>
      <c r="CD17" s="30"/>
      <c r="CE17" s="30"/>
      <c r="CF17" s="84"/>
      <c r="CG17" s="85"/>
      <c r="CH17" s="85"/>
      <c r="CI17" s="85"/>
      <c r="CJ17" s="85"/>
      <c r="CK17" s="85"/>
      <c r="CL17" s="85"/>
      <c r="CM17" s="17"/>
      <c r="CN17" s="86"/>
      <c r="CO17" s="30"/>
      <c r="CP17" s="30"/>
      <c r="CQ17" s="84"/>
      <c r="CR17" s="85"/>
      <c r="CS17" s="85"/>
      <c r="CT17" s="85"/>
      <c r="CU17" s="85"/>
      <c r="CV17" s="85"/>
      <c r="CW17" s="85"/>
      <c r="CX17" s="17"/>
      <c r="CY17" s="86"/>
      <c r="CZ17" s="30"/>
      <c r="DA17" s="30"/>
      <c r="DB17" s="84"/>
      <c r="DC17" s="85"/>
      <c r="DD17" s="85"/>
      <c r="DE17" s="85"/>
      <c r="DF17" s="85"/>
      <c r="DG17" s="85"/>
      <c r="DH17" s="85"/>
      <c r="DI17" s="17"/>
      <c r="DJ17" s="86"/>
      <c r="DK17" s="30"/>
      <c r="DL17" s="30"/>
      <c r="DM17" s="84"/>
      <c r="DN17" s="85"/>
      <c r="DO17" s="85"/>
      <c r="DP17" s="85"/>
      <c r="DQ17" s="85"/>
      <c r="DR17" s="85"/>
      <c r="DS17" s="85"/>
      <c r="DT17" s="17"/>
      <c r="DU17" s="86"/>
      <c r="DV17" s="30"/>
      <c r="DW17" s="30"/>
      <c r="DX17" s="84"/>
      <c r="DY17" s="85"/>
      <c r="DZ17" s="85"/>
      <c r="EA17" s="85"/>
      <c r="EB17" s="85"/>
      <c r="EC17" s="85"/>
      <c r="ED17" s="85"/>
      <c r="EE17" s="17"/>
      <c r="EF17" s="86"/>
      <c r="EG17" s="30"/>
      <c r="EH17" s="30"/>
      <c r="EI17" s="84"/>
      <c r="EJ17" s="85"/>
      <c r="EK17" s="85"/>
      <c r="EL17" s="85"/>
      <c r="EM17" s="85"/>
      <c r="EN17" s="85"/>
      <c r="EO17" s="85"/>
      <c r="EP17" s="17"/>
      <c r="EQ17" s="86"/>
      <c r="ER17" s="30"/>
      <c r="ES17" s="30"/>
      <c r="ET17" s="84"/>
      <c r="EU17" s="85"/>
      <c r="EV17" s="85"/>
      <c r="EW17" s="85"/>
      <c r="EX17" s="85"/>
      <c r="EY17" s="85"/>
      <c r="EZ17" s="85"/>
      <c r="FA17" s="17"/>
      <c r="FB17" s="86"/>
      <c r="FC17" s="30"/>
      <c r="FD17" s="30"/>
      <c r="FE17" s="84"/>
      <c r="FF17" s="85"/>
      <c r="FG17" s="85"/>
      <c r="FH17" s="85"/>
      <c r="FI17" s="85"/>
      <c r="FJ17" s="85"/>
      <c r="FK17" s="85"/>
      <c r="FL17" s="17"/>
      <c r="FM17" s="86"/>
      <c r="FN17" s="30"/>
      <c r="FO17" s="30"/>
      <c r="FP17" s="84"/>
      <c r="FQ17" s="85"/>
      <c r="FR17" s="85"/>
      <c r="FS17" s="85"/>
      <c r="FT17" s="85"/>
      <c r="FU17" s="85"/>
      <c r="FV17" s="85"/>
      <c r="FW17" s="17"/>
      <c r="FX17" s="86"/>
      <c r="FY17" s="30"/>
      <c r="FZ17" s="30"/>
      <c r="GA17" s="84"/>
      <c r="GB17" s="85"/>
      <c r="GC17" s="85"/>
      <c r="GD17" s="85"/>
      <c r="GE17" s="85"/>
      <c r="GF17" s="85"/>
      <c r="GG17" s="85"/>
      <c r="GH17" s="17"/>
      <c r="GI17" s="86"/>
      <c r="GJ17" s="30"/>
      <c r="GK17" s="30"/>
      <c r="GL17" s="84"/>
      <c r="GM17" s="85"/>
      <c r="GN17" s="85"/>
      <c r="GO17" s="85"/>
      <c r="GP17" s="85"/>
      <c r="GQ17" s="85"/>
      <c r="GR17" s="85"/>
      <c r="GS17" s="17"/>
      <c r="GT17" s="86"/>
      <c r="GU17" s="30"/>
      <c r="GV17" s="30"/>
      <c r="GW17" s="84"/>
      <c r="GX17" s="85"/>
      <c r="GY17" s="85"/>
      <c r="GZ17" s="85"/>
      <c r="HA17" s="85"/>
      <c r="HB17" s="85"/>
      <c r="HC17" s="85"/>
      <c r="HD17" s="17"/>
      <c r="HE17" s="86"/>
      <c r="HF17" s="30"/>
      <c r="HG17" s="30"/>
      <c r="HH17" s="84"/>
      <c r="HI17" s="85"/>
      <c r="HJ17" s="85"/>
      <c r="HK17" s="85"/>
      <c r="HL17" s="85"/>
      <c r="HM17" s="85"/>
      <c r="HN17" s="85"/>
      <c r="HO17" s="17"/>
      <c r="HP17" s="86"/>
      <c r="HQ17" s="30"/>
      <c r="HR17" s="30"/>
    </row>
    <row r="18" spans="1:226" ht="12.95">
      <c r="A18" s="81"/>
      <c r="B18" s="82"/>
      <c r="C18" s="82"/>
      <c r="D18" s="83"/>
      <c r="E18" s="83"/>
      <c r="F18" s="83"/>
      <c r="G18" s="84"/>
      <c r="H18" s="85"/>
      <c r="I18" s="85"/>
      <c r="J18" s="85"/>
      <c r="K18" s="85"/>
      <c r="L18" s="85"/>
      <c r="M18" s="85"/>
      <c r="N18" s="17"/>
      <c r="O18" s="86"/>
      <c r="P18" s="30"/>
      <c r="Q18" s="30"/>
      <c r="R18" s="84"/>
      <c r="S18" s="85"/>
      <c r="T18" s="85"/>
      <c r="U18" s="85"/>
      <c r="V18" s="85"/>
      <c r="W18" s="85"/>
      <c r="X18" s="85"/>
      <c r="Y18" s="17"/>
      <c r="Z18" s="86"/>
      <c r="AA18" s="30"/>
      <c r="AB18" s="30"/>
      <c r="AC18" s="84"/>
      <c r="AD18" s="85"/>
      <c r="AE18" s="85"/>
      <c r="AF18" s="85"/>
      <c r="AG18" s="85"/>
      <c r="AH18" s="85"/>
      <c r="AI18" s="85"/>
      <c r="AJ18" s="17"/>
      <c r="AK18" s="86"/>
      <c r="AL18" s="30"/>
      <c r="AM18" s="30"/>
      <c r="AN18" s="84"/>
      <c r="AO18" s="85"/>
      <c r="AP18" s="85"/>
      <c r="AQ18" s="85"/>
      <c r="AR18" s="85"/>
      <c r="AS18" s="85"/>
      <c r="AT18" s="85"/>
      <c r="AU18" s="17"/>
      <c r="AV18" s="86"/>
      <c r="AW18" s="30"/>
      <c r="AX18" s="30"/>
      <c r="AY18" s="84"/>
      <c r="AZ18" s="85"/>
      <c r="BA18" s="85"/>
      <c r="BB18" s="85"/>
      <c r="BC18" s="85"/>
      <c r="BD18" s="85"/>
      <c r="BE18" s="85"/>
      <c r="BF18" s="17"/>
      <c r="BG18" s="86"/>
      <c r="BH18" s="30"/>
      <c r="BI18" s="30"/>
      <c r="BJ18" s="84"/>
      <c r="BK18" s="85"/>
      <c r="BL18" s="85"/>
      <c r="BM18" s="85"/>
      <c r="BN18" s="85"/>
      <c r="BO18" s="85"/>
      <c r="BP18" s="85"/>
      <c r="BQ18" s="17"/>
      <c r="BR18" s="86"/>
      <c r="BS18" s="30"/>
      <c r="BT18" s="30"/>
      <c r="BU18" s="84"/>
      <c r="BV18" s="85"/>
      <c r="BW18" s="85"/>
      <c r="BX18" s="85"/>
      <c r="BY18" s="85"/>
      <c r="BZ18" s="85"/>
      <c r="CA18" s="85"/>
      <c r="CB18" s="17"/>
      <c r="CC18" s="86"/>
      <c r="CD18" s="30"/>
      <c r="CE18" s="30"/>
      <c r="CF18" s="84"/>
      <c r="CG18" s="85"/>
      <c r="CH18" s="85"/>
      <c r="CI18" s="85"/>
      <c r="CJ18" s="85"/>
      <c r="CK18" s="85"/>
      <c r="CL18" s="85"/>
      <c r="CM18" s="17"/>
      <c r="CN18" s="86"/>
      <c r="CO18" s="30"/>
      <c r="CP18" s="30"/>
      <c r="CQ18" s="84"/>
      <c r="CR18" s="85"/>
      <c r="CS18" s="85"/>
      <c r="CT18" s="85"/>
      <c r="CU18" s="85"/>
      <c r="CV18" s="85"/>
      <c r="CW18" s="85"/>
      <c r="CX18" s="17"/>
      <c r="CY18" s="86"/>
      <c r="CZ18" s="30"/>
      <c r="DA18" s="30"/>
      <c r="DB18" s="84"/>
      <c r="DC18" s="85"/>
      <c r="DD18" s="85"/>
      <c r="DE18" s="85"/>
      <c r="DF18" s="85"/>
      <c r="DG18" s="85"/>
      <c r="DH18" s="85"/>
      <c r="DI18" s="17"/>
      <c r="DJ18" s="86"/>
      <c r="DK18" s="30"/>
      <c r="DL18" s="30"/>
      <c r="DM18" s="84"/>
      <c r="DN18" s="85"/>
      <c r="DO18" s="85"/>
      <c r="DP18" s="85"/>
      <c r="DQ18" s="85"/>
      <c r="DR18" s="85"/>
      <c r="DS18" s="85"/>
      <c r="DT18" s="17"/>
      <c r="DU18" s="86"/>
      <c r="DV18" s="30"/>
      <c r="DW18" s="30"/>
      <c r="DX18" s="84"/>
      <c r="DY18" s="85"/>
      <c r="DZ18" s="85"/>
      <c r="EA18" s="85"/>
      <c r="EB18" s="85"/>
      <c r="EC18" s="85"/>
      <c r="ED18" s="85"/>
      <c r="EE18" s="17"/>
      <c r="EF18" s="86"/>
      <c r="EG18" s="30"/>
      <c r="EH18" s="30"/>
      <c r="EI18" s="84"/>
      <c r="EJ18" s="85"/>
      <c r="EK18" s="85"/>
      <c r="EL18" s="85"/>
      <c r="EM18" s="85"/>
      <c r="EN18" s="85"/>
      <c r="EO18" s="85"/>
      <c r="EP18" s="17"/>
      <c r="EQ18" s="86"/>
      <c r="ER18" s="30"/>
      <c r="ES18" s="30"/>
      <c r="ET18" s="84"/>
      <c r="EU18" s="85"/>
      <c r="EV18" s="85"/>
      <c r="EW18" s="85"/>
      <c r="EX18" s="85"/>
      <c r="EY18" s="85"/>
      <c r="EZ18" s="85"/>
      <c r="FA18" s="17"/>
      <c r="FB18" s="86"/>
      <c r="FC18" s="30"/>
      <c r="FD18" s="30"/>
      <c r="FE18" s="84"/>
      <c r="FF18" s="85"/>
      <c r="FG18" s="85"/>
      <c r="FH18" s="85"/>
      <c r="FI18" s="85"/>
      <c r="FJ18" s="85"/>
      <c r="FK18" s="85"/>
      <c r="FL18" s="17"/>
      <c r="FM18" s="86"/>
      <c r="FN18" s="30"/>
      <c r="FO18" s="30"/>
      <c r="FP18" s="84"/>
      <c r="FQ18" s="85"/>
      <c r="FR18" s="85"/>
      <c r="FS18" s="85"/>
      <c r="FT18" s="85"/>
      <c r="FU18" s="85"/>
      <c r="FV18" s="85"/>
      <c r="FW18" s="17"/>
      <c r="FX18" s="86"/>
      <c r="FY18" s="30"/>
      <c r="FZ18" s="30"/>
      <c r="GA18" s="84"/>
      <c r="GB18" s="85"/>
      <c r="GC18" s="85"/>
      <c r="GD18" s="85"/>
      <c r="GE18" s="85"/>
      <c r="GF18" s="85"/>
      <c r="GG18" s="85"/>
      <c r="GH18" s="17"/>
      <c r="GI18" s="86"/>
      <c r="GJ18" s="30"/>
      <c r="GK18" s="30"/>
      <c r="GL18" s="84"/>
      <c r="GM18" s="85"/>
      <c r="GN18" s="85"/>
      <c r="GO18" s="85"/>
      <c r="GP18" s="85"/>
      <c r="GQ18" s="85"/>
      <c r="GR18" s="85"/>
      <c r="GS18" s="17"/>
      <c r="GT18" s="86"/>
      <c r="GU18" s="30"/>
      <c r="GV18" s="30"/>
      <c r="GW18" s="84"/>
      <c r="GX18" s="85"/>
      <c r="GY18" s="85"/>
      <c r="GZ18" s="85"/>
      <c r="HA18" s="85"/>
      <c r="HB18" s="85"/>
      <c r="HC18" s="85"/>
      <c r="HD18" s="17"/>
      <c r="HE18" s="86"/>
      <c r="HF18" s="30"/>
      <c r="HG18" s="30"/>
      <c r="HH18" s="84"/>
      <c r="HI18" s="85"/>
      <c r="HJ18" s="85"/>
      <c r="HK18" s="85"/>
      <c r="HL18" s="85"/>
      <c r="HM18" s="85"/>
      <c r="HN18" s="85"/>
      <c r="HO18" s="17"/>
      <c r="HP18" s="86"/>
      <c r="HQ18" s="30"/>
      <c r="HR18" s="30"/>
    </row>
    <row r="19" spans="1:226" ht="12.95">
      <c r="A19" s="81"/>
      <c r="B19" s="82"/>
      <c r="C19" s="82"/>
      <c r="D19" s="83"/>
      <c r="E19" s="83"/>
      <c r="F19" s="83"/>
      <c r="G19" s="84"/>
      <c r="H19" s="85"/>
      <c r="I19" s="85"/>
      <c r="J19" s="85"/>
      <c r="K19" s="85"/>
      <c r="L19" s="85"/>
      <c r="M19" s="85"/>
      <c r="N19" s="17"/>
      <c r="O19" s="86"/>
      <c r="P19" s="30"/>
      <c r="Q19" s="30"/>
      <c r="R19" s="84"/>
      <c r="S19" s="85"/>
      <c r="T19" s="85"/>
      <c r="U19" s="85"/>
      <c r="V19" s="85"/>
      <c r="W19" s="85"/>
      <c r="X19" s="85"/>
      <c r="Y19" s="17"/>
      <c r="Z19" s="86"/>
      <c r="AA19" s="30"/>
      <c r="AB19" s="30"/>
      <c r="AC19" s="84"/>
      <c r="AD19" s="85"/>
      <c r="AE19" s="85"/>
      <c r="AF19" s="85"/>
      <c r="AG19" s="85"/>
      <c r="AH19" s="85"/>
      <c r="AI19" s="85"/>
      <c r="AJ19" s="17"/>
      <c r="AK19" s="86"/>
      <c r="AL19" s="30"/>
      <c r="AM19" s="30"/>
      <c r="AN19" s="84"/>
      <c r="AO19" s="85"/>
      <c r="AP19" s="85"/>
      <c r="AQ19" s="85"/>
      <c r="AR19" s="85"/>
      <c r="AS19" s="85"/>
      <c r="AT19" s="85"/>
      <c r="AU19" s="17"/>
      <c r="AV19" s="86"/>
      <c r="AW19" s="30"/>
      <c r="AX19" s="30"/>
      <c r="AY19" s="84"/>
      <c r="AZ19" s="85"/>
      <c r="BA19" s="85"/>
      <c r="BB19" s="85"/>
      <c r="BC19" s="85"/>
      <c r="BD19" s="85"/>
      <c r="BE19" s="85"/>
      <c r="BF19" s="17"/>
      <c r="BG19" s="86"/>
      <c r="BH19" s="30"/>
      <c r="BI19" s="30"/>
      <c r="BJ19" s="84"/>
      <c r="BK19" s="85"/>
      <c r="BL19" s="85"/>
      <c r="BM19" s="85"/>
      <c r="BN19" s="85"/>
      <c r="BO19" s="85"/>
      <c r="BP19" s="85"/>
      <c r="BQ19" s="17"/>
      <c r="BR19" s="86"/>
      <c r="BS19" s="30"/>
      <c r="BT19" s="30"/>
      <c r="BU19" s="84"/>
      <c r="BV19" s="85"/>
      <c r="BW19" s="85"/>
      <c r="BX19" s="85"/>
      <c r="BY19" s="85"/>
      <c r="BZ19" s="85"/>
      <c r="CA19" s="85"/>
      <c r="CB19" s="17"/>
      <c r="CC19" s="86"/>
      <c r="CD19" s="30"/>
      <c r="CE19" s="30"/>
      <c r="CF19" s="84"/>
      <c r="CG19" s="85"/>
      <c r="CH19" s="85"/>
      <c r="CI19" s="85"/>
      <c r="CJ19" s="85"/>
      <c r="CK19" s="85"/>
      <c r="CL19" s="85"/>
      <c r="CM19" s="17"/>
      <c r="CN19" s="86"/>
      <c r="CO19" s="30"/>
      <c r="CP19" s="30"/>
      <c r="CQ19" s="84"/>
      <c r="CR19" s="85"/>
      <c r="CS19" s="85"/>
      <c r="CT19" s="85"/>
      <c r="CU19" s="85"/>
      <c r="CV19" s="85"/>
      <c r="CW19" s="85"/>
      <c r="CX19" s="17"/>
      <c r="CY19" s="86"/>
      <c r="CZ19" s="30"/>
      <c r="DA19" s="30"/>
      <c r="DB19" s="84"/>
      <c r="DC19" s="85"/>
      <c r="DD19" s="85"/>
      <c r="DE19" s="85"/>
      <c r="DF19" s="85"/>
      <c r="DG19" s="85"/>
      <c r="DH19" s="85"/>
      <c r="DI19" s="17"/>
      <c r="DJ19" s="86"/>
      <c r="DK19" s="30"/>
      <c r="DL19" s="30"/>
      <c r="DM19" s="84"/>
      <c r="DN19" s="85"/>
      <c r="DO19" s="85"/>
      <c r="DP19" s="85"/>
      <c r="DQ19" s="85"/>
      <c r="DR19" s="85"/>
      <c r="DS19" s="85"/>
      <c r="DT19" s="17"/>
      <c r="DU19" s="86"/>
      <c r="DV19" s="30"/>
      <c r="DW19" s="30"/>
      <c r="DX19" s="84"/>
      <c r="DY19" s="85"/>
      <c r="DZ19" s="85"/>
      <c r="EA19" s="85"/>
      <c r="EB19" s="85"/>
      <c r="EC19" s="85"/>
      <c r="ED19" s="85"/>
      <c r="EE19" s="17"/>
      <c r="EF19" s="86"/>
      <c r="EG19" s="30"/>
      <c r="EH19" s="30"/>
      <c r="EI19" s="84"/>
      <c r="EJ19" s="85"/>
      <c r="EK19" s="85"/>
      <c r="EL19" s="85"/>
      <c r="EM19" s="85"/>
      <c r="EN19" s="85"/>
      <c r="EO19" s="85"/>
      <c r="EP19" s="17"/>
      <c r="EQ19" s="86"/>
      <c r="ER19" s="30"/>
      <c r="ES19" s="30"/>
      <c r="ET19" s="84"/>
      <c r="EU19" s="85"/>
      <c r="EV19" s="85"/>
      <c r="EW19" s="85"/>
      <c r="EX19" s="85"/>
      <c r="EY19" s="85"/>
      <c r="EZ19" s="85"/>
      <c r="FA19" s="17"/>
      <c r="FB19" s="86"/>
      <c r="FC19" s="30"/>
      <c r="FD19" s="30"/>
      <c r="FE19" s="84"/>
      <c r="FF19" s="85"/>
      <c r="FG19" s="85"/>
      <c r="FH19" s="85"/>
      <c r="FI19" s="85"/>
      <c r="FJ19" s="85"/>
      <c r="FK19" s="85"/>
      <c r="FL19" s="17"/>
      <c r="FM19" s="86"/>
      <c r="FN19" s="30"/>
      <c r="FO19" s="30"/>
      <c r="FP19" s="84"/>
      <c r="FQ19" s="85"/>
      <c r="FR19" s="85"/>
      <c r="FS19" s="85"/>
      <c r="FT19" s="85"/>
      <c r="FU19" s="85"/>
      <c r="FV19" s="85"/>
      <c r="FW19" s="17"/>
      <c r="FX19" s="86"/>
      <c r="FY19" s="30"/>
      <c r="FZ19" s="30"/>
      <c r="GA19" s="84"/>
      <c r="GB19" s="85"/>
      <c r="GC19" s="85"/>
      <c r="GD19" s="85"/>
      <c r="GE19" s="85"/>
      <c r="GF19" s="85"/>
      <c r="GG19" s="85"/>
      <c r="GH19" s="17"/>
      <c r="GI19" s="86"/>
      <c r="GJ19" s="30"/>
      <c r="GK19" s="30"/>
      <c r="GL19" s="84"/>
      <c r="GM19" s="85"/>
      <c r="GN19" s="85"/>
      <c r="GO19" s="85"/>
      <c r="GP19" s="85"/>
      <c r="GQ19" s="85"/>
      <c r="GR19" s="85"/>
      <c r="GS19" s="17"/>
      <c r="GT19" s="86"/>
      <c r="GU19" s="30"/>
      <c r="GV19" s="30"/>
      <c r="GW19" s="84"/>
      <c r="GX19" s="85"/>
      <c r="GY19" s="85"/>
      <c r="GZ19" s="85"/>
      <c r="HA19" s="85"/>
      <c r="HB19" s="85"/>
      <c r="HC19" s="85"/>
      <c r="HD19" s="17"/>
      <c r="HE19" s="86"/>
      <c r="HF19" s="30"/>
      <c r="HG19" s="30"/>
      <c r="HH19" s="84"/>
      <c r="HI19" s="85"/>
      <c r="HJ19" s="85"/>
      <c r="HK19" s="85"/>
      <c r="HL19" s="85"/>
      <c r="HM19" s="85"/>
      <c r="HN19" s="85"/>
      <c r="HO19" s="17"/>
      <c r="HP19" s="86"/>
      <c r="HQ19" s="30"/>
      <c r="HR19" s="30"/>
    </row>
    <row r="20" spans="1:226" ht="12.95">
      <c r="A20" s="81"/>
      <c r="B20" s="82"/>
      <c r="C20" s="82"/>
      <c r="D20" s="83"/>
      <c r="E20" s="83"/>
      <c r="F20" s="83"/>
      <c r="G20" s="84"/>
      <c r="H20" s="85"/>
      <c r="I20" s="85"/>
      <c r="J20" s="85"/>
      <c r="K20" s="85"/>
      <c r="L20" s="85"/>
      <c r="M20" s="85"/>
      <c r="N20" s="17"/>
      <c r="O20" s="86"/>
      <c r="P20" s="30"/>
      <c r="Q20" s="30"/>
      <c r="R20" s="84"/>
      <c r="S20" s="85"/>
      <c r="T20" s="85"/>
      <c r="U20" s="85"/>
      <c r="V20" s="85"/>
      <c r="W20" s="85"/>
      <c r="X20" s="85"/>
      <c r="Y20" s="17"/>
      <c r="Z20" s="86"/>
      <c r="AA20" s="30"/>
      <c r="AB20" s="30"/>
      <c r="AC20" s="84"/>
      <c r="AD20" s="85"/>
      <c r="AE20" s="85"/>
      <c r="AF20" s="85"/>
      <c r="AG20" s="85"/>
      <c r="AH20" s="85"/>
      <c r="AI20" s="85"/>
      <c r="AJ20" s="17"/>
      <c r="AK20" s="86"/>
      <c r="AL20" s="30"/>
      <c r="AM20" s="30"/>
      <c r="AN20" s="84"/>
      <c r="AO20" s="85"/>
      <c r="AP20" s="85"/>
      <c r="AQ20" s="85"/>
      <c r="AR20" s="85"/>
      <c r="AS20" s="85"/>
      <c r="AT20" s="85"/>
      <c r="AU20" s="17"/>
      <c r="AV20" s="86"/>
      <c r="AW20" s="30"/>
      <c r="AX20" s="30"/>
      <c r="AY20" s="84"/>
      <c r="AZ20" s="85"/>
      <c r="BA20" s="85"/>
      <c r="BB20" s="85"/>
      <c r="BC20" s="85"/>
      <c r="BD20" s="85"/>
      <c r="BE20" s="85"/>
      <c r="BF20" s="17"/>
      <c r="BG20" s="86"/>
      <c r="BH20" s="30"/>
      <c r="BI20" s="30"/>
      <c r="BJ20" s="84"/>
      <c r="BK20" s="85"/>
      <c r="BL20" s="85"/>
      <c r="BM20" s="85"/>
      <c r="BN20" s="85"/>
      <c r="BO20" s="85"/>
      <c r="BP20" s="85"/>
      <c r="BQ20" s="17"/>
      <c r="BR20" s="86"/>
      <c r="BS20" s="30"/>
      <c r="BT20" s="30"/>
      <c r="BU20" s="84"/>
      <c r="BV20" s="85"/>
      <c r="BW20" s="85"/>
      <c r="BX20" s="85"/>
      <c r="BY20" s="85"/>
      <c r="BZ20" s="85"/>
      <c r="CA20" s="85"/>
      <c r="CB20" s="17"/>
      <c r="CC20" s="86"/>
      <c r="CD20" s="30"/>
      <c r="CE20" s="30"/>
      <c r="CF20" s="84"/>
      <c r="CG20" s="85"/>
      <c r="CH20" s="85"/>
      <c r="CI20" s="85"/>
      <c r="CJ20" s="85"/>
      <c r="CK20" s="85"/>
      <c r="CL20" s="85"/>
      <c r="CM20" s="17"/>
      <c r="CN20" s="86"/>
      <c r="CO20" s="30"/>
      <c r="CP20" s="30"/>
      <c r="CQ20" s="84"/>
      <c r="CR20" s="85"/>
      <c r="CS20" s="85"/>
      <c r="CT20" s="85"/>
      <c r="CU20" s="85"/>
      <c r="CV20" s="85"/>
      <c r="CW20" s="85"/>
      <c r="CX20" s="17"/>
      <c r="CY20" s="86"/>
      <c r="CZ20" s="30"/>
      <c r="DA20" s="30"/>
      <c r="DB20" s="84"/>
      <c r="DC20" s="85"/>
      <c r="DD20" s="85"/>
      <c r="DE20" s="85"/>
      <c r="DF20" s="85"/>
      <c r="DG20" s="85"/>
      <c r="DH20" s="85"/>
      <c r="DI20" s="17"/>
      <c r="DJ20" s="86"/>
      <c r="DK20" s="30"/>
      <c r="DL20" s="30"/>
      <c r="DM20" s="84"/>
      <c r="DN20" s="85"/>
      <c r="DO20" s="85"/>
      <c r="DP20" s="85"/>
      <c r="DQ20" s="85"/>
      <c r="DR20" s="85"/>
      <c r="DS20" s="85"/>
      <c r="DT20" s="17"/>
      <c r="DU20" s="86"/>
      <c r="DV20" s="30"/>
      <c r="DW20" s="30"/>
      <c r="DX20" s="84"/>
      <c r="DY20" s="85"/>
      <c r="DZ20" s="85"/>
      <c r="EA20" s="85"/>
      <c r="EB20" s="85"/>
      <c r="EC20" s="85"/>
      <c r="ED20" s="85"/>
      <c r="EE20" s="17"/>
      <c r="EF20" s="86"/>
      <c r="EG20" s="30"/>
      <c r="EH20" s="30"/>
      <c r="EI20" s="84"/>
      <c r="EJ20" s="85"/>
      <c r="EK20" s="85"/>
      <c r="EL20" s="85"/>
      <c r="EM20" s="85"/>
      <c r="EN20" s="85"/>
      <c r="EO20" s="85"/>
      <c r="EP20" s="17"/>
      <c r="EQ20" s="86"/>
      <c r="ER20" s="30"/>
      <c r="ES20" s="30"/>
      <c r="ET20" s="84"/>
      <c r="EU20" s="85"/>
      <c r="EV20" s="85"/>
      <c r="EW20" s="85"/>
      <c r="EX20" s="85"/>
      <c r="EY20" s="85"/>
      <c r="EZ20" s="85"/>
      <c r="FA20" s="17"/>
      <c r="FB20" s="86"/>
      <c r="FC20" s="30"/>
      <c r="FD20" s="30"/>
      <c r="FE20" s="84"/>
      <c r="FF20" s="85"/>
      <c r="FG20" s="85"/>
      <c r="FH20" s="85"/>
      <c r="FI20" s="85"/>
      <c r="FJ20" s="85"/>
      <c r="FK20" s="85"/>
      <c r="FL20" s="17"/>
      <c r="FM20" s="86"/>
      <c r="FN20" s="30"/>
      <c r="FO20" s="30"/>
      <c r="FP20" s="84"/>
      <c r="FQ20" s="85"/>
      <c r="FR20" s="85"/>
      <c r="FS20" s="85"/>
      <c r="FT20" s="85"/>
      <c r="FU20" s="85"/>
      <c r="FV20" s="85"/>
      <c r="FW20" s="17"/>
      <c r="FX20" s="86"/>
      <c r="FY20" s="30"/>
      <c r="FZ20" s="30"/>
      <c r="GA20" s="84"/>
      <c r="GB20" s="85"/>
      <c r="GC20" s="85"/>
      <c r="GD20" s="85"/>
      <c r="GE20" s="85"/>
      <c r="GF20" s="85"/>
      <c r="GG20" s="85"/>
      <c r="GH20" s="17"/>
      <c r="GI20" s="86"/>
      <c r="GJ20" s="30"/>
      <c r="GK20" s="30"/>
      <c r="GL20" s="84"/>
      <c r="GM20" s="85"/>
      <c r="GN20" s="85"/>
      <c r="GO20" s="85"/>
      <c r="GP20" s="85"/>
      <c r="GQ20" s="85"/>
      <c r="GR20" s="85"/>
      <c r="GS20" s="17"/>
      <c r="GT20" s="86"/>
      <c r="GU20" s="30"/>
      <c r="GV20" s="30"/>
      <c r="GW20" s="84"/>
      <c r="GX20" s="85"/>
      <c r="GY20" s="85"/>
      <c r="GZ20" s="85"/>
      <c r="HA20" s="85"/>
      <c r="HB20" s="85"/>
      <c r="HC20" s="85"/>
      <c r="HD20" s="17"/>
      <c r="HE20" s="86"/>
      <c r="HF20" s="30"/>
      <c r="HG20" s="30"/>
      <c r="HH20" s="84"/>
      <c r="HI20" s="85"/>
      <c r="HJ20" s="85"/>
      <c r="HK20" s="85"/>
      <c r="HL20" s="85"/>
      <c r="HM20" s="85"/>
      <c r="HN20" s="85"/>
      <c r="HO20" s="17"/>
      <c r="HP20" s="86"/>
      <c r="HQ20" s="30"/>
      <c r="HR20" s="30"/>
    </row>
    <row r="21" spans="1:226" ht="12.95">
      <c r="A21" s="81"/>
      <c r="B21" s="87"/>
      <c r="C21" s="87"/>
      <c r="D21" s="83"/>
      <c r="E21" s="83"/>
      <c r="F21" s="83"/>
      <c r="G21" s="84"/>
      <c r="H21" s="85"/>
      <c r="I21" s="85"/>
      <c r="J21" s="85"/>
      <c r="K21" s="85"/>
      <c r="L21" s="85"/>
      <c r="M21" s="85"/>
      <c r="N21" s="17"/>
      <c r="O21" s="86"/>
      <c r="P21" s="30"/>
      <c r="Q21" s="30"/>
      <c r="R21" s="84"/>
      <c r="S21" s="85"/>
      <c r="T21" s="85"/>
      <c r="U21" s="85"/>
      <c r="V21" s="85"/>
      <c r="W21" s="85"/>
      <c r="X21" s="85"/>
      <c r="Y21" s="17"/>
      <c r="Z21" s="86"/>
      <c r="AA21" s="30"/>
      <c r="AB21" s="30"/>
      <c r="AC21" s="84"/>
      <c r="AD21" s="85"/>
      <c r="AE21" s="85"/>
      <c r="AF21" s="85"/>
      <c r="AG21" s="85"/>
      <c r="AH21" s="85"/>
      <c r="AI21" s="85"/>
      <c r="AJ21" s="17"/>
      <c r="AK21" s="86"/>
      <c r="AL21" s="30"/>
      <c r="AM21" s="30"/>
      <c r="AN21" s="84"/>
      <c r="AO21" s="85"/>
      <c r="AP21" s="85"/>
      <c r="AQ21" s="85"/>
      <c r="AR21" s="85"/>
      <c r="AS21" s="85"/>
      <c r="AT21" s="85"/>
      <c r="AU21" s="17"/>
      <c r="AV21" s="86"/>
      <c r="AW21" s="30"/>
      <c r="AX21" s="30"/>
      <c r="AY21" s="84"/>
      <c r="AZ21" s="85"/>
      <c r="BA21" s="85"/>
      <c r="BB21" s="85"/>
      <c r="BC21" s="85"/>
      <c r="BD21" s="85"/>
      <c r="BE21" s="85"/>
      <c r="BF21" s="17"/>
      <c r="BG21" s="86"/>
      <c r="BH21" s="30"/>
      <c r="BI21" s="30"/>
      <c r="BJ21" s="84"/>
      <c r="BK21" s="85"/>
      <c r="BL21" s="85"/>
      <c r="BM21" s="85"/>
      <c r="BN21" s="85"/>
      <c r="BO21" s="85"/>
      <c r="BP21" s="85"/>
      <c r="BQ21" s="17"/>
      <c r="BR21" s="86"/>
      <c r="BS21" s="30"/>
      <c r="BT21" s="30"/>
      <c r="BU21" s="84"/>
      <c r="BV21" s="85"/>
      <c r="BW21" s="85"/>
      <c r="BX21" s="85"/>
      <c r="BY21" s="85"/>
      <c r="BZ21" s="85"/>
      <c r="CA21" s="85"/>
      <c r="CB21" s="17"/>
      <c r="CC21" s="86"/>
      <c r="CD21" s="30"/>
      <c r="CE21" s="30"/>
      <c r="CF21" s="84"/>
      <c r="CG21" s="85"/>
      <c r="CH21" s="85"/>
      <c r="CI21" s="85"/>
      <c r="CJ21" s="85"/>
      <c r="CK21" s="85"/>
      <c r="CL21" s="85"/>
      <c r="CM21" s="17"/>
      <c r="CN21" s="86"/>
      <c r="CO21" s="30"/>
      <c r="CP21" s="30"/>
      <c r="CQ21" s="84"/>
      <c r="CR21" s="85"/>
      <c r="CS21" s="85"/>
      <c r="CT21" s="85"/>
      <c r="CU21" s="85"/>
      <c r="CV21" s="85"/>
      <c r="CW21" s="85"/>
      <c r="CX21" s="17"/>
      <c r="CY21" s="86"/>
      <c r="CZ21" s="30"/>
      <c r="DA21" s="30"/>
      <c r="DB21" s="84"/>
      <c r="DC21" s="85"/>
      <c r="DD21" s="85"/>
      <c r="DE21" s="85"/>
      <c r="DF21" s="85"/>
      <c r="DG21" s="85"/>
      <c r="DH21" s="85"/>
      <c r="DI21" s="17"/>
      <c r="DJ21" s="86"/>
      <c r="DK21" s="30"/>
      <c r="DL21" s="30"/>
      <c r="DM21" s="84"/>
      <c r="DN21" s="85"/>
      <c r="DO21" s="85"/>
      <c r="DP21" s="85"/>
      <c r="DQ21" s="85"/>
      <c r="DR21" s="85"/>
      <c r="DS21" s="85"/>
      <c r="DT21" s="17"/>
      <c r="DU21" s="86"/>
      <c r="DV21" s="30"/>
      <c r="DW21" s="30"/>
      <c r="DX21" s="84"/>
      <c r="DY21" s="85"/>
      <c r="DZ21" s="85"/>
      <c r="EA21" s="85"/>
      <c r="EB21" s="85"/>
      <c r="EC21" s="85"/>
      <c r="ED21" s="85"/>
      <c r="EE21" s="17"/>
      <c r="EF21" s="86"/>
      <c r="EG21" s="30"/>
      <c r="EH21" s="30"/>
      <c r="EI21" s="84"/>
      <c r="EJ21" s="85"/>
      <c r="EK21" s="85"/>
      <c r="EL21" s="85"/>
      <c r="EM21" s="85"/>
      <c r="EN21" s="85"/>
      <c r="EO21" s="85"/>
      <c r="EP21" s="17"/>
      <c r="EQ21" s="86"/>
      <c r="ER21" s="30"/>
      <c r="ES21" s="30"/>
      <c r="ET21" s="84"/>
      <c r="EU21" s="85"/>
      <c r="EV21" s="85"/>
      <c r="EW21" s="85"/>
      <c r="EX21" s="85"/>
      <c r="EY21" s="85"/>
      <c r="EZ21" s="85"/>
      <c r="FA21" s="17"/>
      <c r="FB21" s="86"/>
      <c r="FC21" s="30"/>
      <c r="FD21" s="30"/>
      <c r="FE21" s="84"/>
      <c r="FF21" s="85"/>
      <c r="FG21" s="85"/>
      <c r="FH21" s="85"/>
      <c r="FI21" s="85"/>
      <c r="FJ21" s="85"/>
      <c r="FK21" s="85"/>
      <c r="FL21" s="17"/>
      <c r="FM21" s="86"/>
      <c r="FN21" s="30"/>
      <c r="FO21" s="30"/>
      <c r="FP21" s="84"/>
      <c r="FQ21" s="85"/>
      <c r="FR21" s="85"/>
      <c r="FS21" s="85"/>
      <c r="FT21" s="85"/>
      <c r="FU21" s="85"/>
      <c r="FV21" s="85"/>
      <c r="FW21" s="17"/>
      <c r="FX21" s="86"/>
      <c r="FY21" s="30"/>
      <c r="FZ21" s="30"/>
      <c r="GA21" s="84"/>
      <c r="GB21" s="85"/>
      <c r="GC21" s="85"/>
      <c r="GD21" s="85"/>
      <c r="GE21" s="85"/>
      <c r="GF21" s="85"/>
      <c r="GG21" s="85"/>
      <c r="GH21" s="17"/>
      <c r="GI21" s="86"/>
      <c r="GJ21" s="30"/>
      <c r="GK21" s="30"/>
      <c r="GL21" s="84"/>
      <c r="GM21" s="85"/>
      <c r="GN21" s="85"/>
      <c r="GO21" s="85"/>
      <c r="GP21" s="85"/>
      <c r="GQ21" s="85"/>
      <c r="GR21" s="85"/>
      <c r="GS21" s="17"/>
      <c r="GT21" s="86"/>
      <c r="GU21" s="30"/>
      <c r="GV21" s="30"/>
      <c r="GW21" s="84"/>
      <c r="GX21" s="85"/>
      <c r="GY21" s="85"/>
      <c r="GZ21" s="85"/>
      <c r="HA21" s="85"/>
      <c r="HB21" s="85"/>
      <c r="HC21" s="85"/>
      <c r="HD21" s="17"/>
      <c r="HE21" s="86"/>
      <c r="HF21" s="30"/>
      <c r="HG21" s="30"/>
      <c r="HH21" s="84"/>
      <c r="HI21" s="85"/>
      <c r="HJ21" s="85"/>
      <c r="HK21" s="85"/>
      <c r="HL21" s="85"/>
      <c r="HM21" s="85"/>
      <c r="HN21" s="85"/>
      <c r="HO21" s="17"/>
      <c r="HP21" s="86"/>
      <c r="HQ21" s="30"/>
      <c r="HR21" s="30"/>
    </row>
    <row r="22" spans="1:226" ht="12.95">
      <c r="A22" s="81"/>
      <c r="B22" s="87"/>
      <c r="C22" s="87"/>
      <c r="D22" s="83"/>
      <c r="E22" s="83"/>
      <c r="F22" s="83"/>
      <c r="G22" s="84"/>
      <c r="H22" s="85"/>
      <c r="I22" s="85"/>
      <c r="J22" s="85"/>
      <c r="K22" s="85"/>
      <c r="L22" s="85"/>
      <c r="M22" s="85"/>
      <c r="N22" s="17"/>
      <c r="O22" s="86"/>
      <c r="P22" s="30"/>
      <c r="Q22" s="30"/>
      <c r="R22" s="84"/>
      <c r="S22" s="85"/>
      <c r="T22" s="85"/>
      <c r="U22" s="85"/>
      <c r="V22" s="85"/>
      <c r="W22" s="85"/>
      <c r="X22" s="85"/>
      <c r="Y22" s="17"/>
      <c r="Z22" s="86"/>
      <c r="AA22" s="30"/>
      <c r="AB22" s="30"/>
      <c r="AC22" s="84"/>
      <c r="AD22" s="85"/>
      <c r="AE22" s="85"/>
      <c r="AF22" s="85"/>
      <c r="AG22" s="85"/>
      <c r="AH22" s="85"/>
      <c r="AI22" s="85"/>
      <c r="AJ22" s="17"/>
      <c r="AK22" s="86"/>
      <c r="AL22" s="30"/>
      <c r="AM22" s="30"/>
      <c r="AN22" s="84"/>
      <c r="AO22" s="85"/>
      <c r="AP22" s="85"/>
      <c r="AQ22" s="85"/>
      <c r="AR22" s="85"/>
      <c r="AS22" s="85"/>
      <c r="AT22" s="85"/>
      <c r="AU22" s="17"/>
      <c r="AV22" s="86"/>
      <c r="AW22" s="30"/>
      <c r="AX22" s="30"/>
      <c r="AY22" s="84"/>
      <c r="AZ22" s="85"/>
      <c r="BA22" s="85"/>
      <c r="BB22" s="85"/>
      <c r="BC22" s="85"/>
      <c r="BD22" s="85"/>
      <c r="BE22" s="85"/>
      <c r="BF22" s="17"/>
      <c r="BG22" s="86"/>
      <c r="BH22" s="30"/>
      <c r="BI22" s="30"/>
      <c r="BJ22" s="84"/>
      <c r="BK22" s="85"/>
      <c r="BL22" s="85"/>
      <c r="BM22" s="85"/>
      <c r="BN22" s="85"/>
      <c r="BO22" s="85"/>
      <c r="BP22" s="85"/>
      <c r="BQ22" s="17"/>
      <c r="BR22" s="86"/>
      <c r="BS22" s="30"/>
      <c r="BT22" s="30"/>
      <c r="BU22" s="84"/>
      <c r="BV22" s="85"/>
      <c r="BW22" s="85"/>
      <c r="BX22" s="85"/>
      <c r="BY22" s="85"/>
      <c r="BZ22" s="85"/>
      <c r="CA22" s="85"/>
      <c r="CB22" s="17"/>
      <c r="CC22" s="86"/>
      <c r="CD22" s="30"/>
      <c r="CE22" s="30"/>
      <c r="CF22" s="84"/>
      <c r="CG22" s="85"/>
      <c r="CH22" s="85"/>
      <c r="CI22" s="85"/>
      <c r="CJ22" s="85"/>
      <c r="CK22" s="85"/>
      <c r="CL22" s="85"/>
      <c r="CM22" s="17"/>
      <c r="CN22" s="86"/>
      <c r="CO22" s="30"/>
      <c r="CP22" s="30"/>
      <c r="CQ22" s="84"/>
      <c r="CR22" s="85"/>
      <c r="CS22" s="85"/>
      <c r="CT22" s="85"/>
      <c r="CU22" s="85"/>
      <c r="CV22" s="85"/>
      <c r="CW22" s="85"/>
      <c r="CX22" s="17"/>
      <c r="CY22" s="86"/>
      <c r="CZ22" s="30"/>
      <c r="DA22" s="30"/>
      <c r="DB22" s="84"/>
      <c r="DC22" s="85"/>
      <c r="DD22" s="85"/>
      <c r="DE22" s="85"/>
      <c r="DF22" s="85"/>
      <c r="DG22" s="85"/>
      <c r="DH22" s="85"/>
      <c r="DI22" s="17"/>
      <c r="DJ22" s="86"/>
      <c r="DK22" s="30"/>
      <c r="DL22" s="30"/>
      <c r="DM22" s="84"/>
      <c r="DN22" s="85"/>
      <c r="DO22" s="85"/>
      <c r="DP22" s="85"/>
      <c r="DQ22" s="85"/>
      <c r="DR22" s="85"/>
      <c r="DS22" s="85"/>
      <c r="DT22" s="17"/>
      <c r="DU22" s="86"/>
      <c r="DV22" s="30"/>
      <c r="DW22" s="30"/>
      <c r="DX22" s="84"/>
      <c r="DY22" s="85"/>
      <c r="DZ22" s="85"/>
      <c r="EA22" s="85"/>
      <c r="EB22" s="85"/>
      <c r="EC22" s="85"/>
      <c r="ED22" s="85"/>
      <c r="EE22" s="17"/>
      <c r="EF22" s="86"/>
      <c r="EG22" s="30"/>
      <c r="EH22" s="30"/>
      <c r="EI22" s="84"/>
      <c r="EJ22" s="85"/>
      <c r="EK22" s="85"/>
      <c r="EL22" s="85"/>
      <c r="EM22" s="85"/>
      <c r="EN22" s="85"/>
      <c r="EO22" s="85"/>
      <c r="EP22" s="17"/>
      <c r="EQ22" s="86"/>
      <c r="ER22" s="30"/>
      <c r="ES22" s="30"/>
      <c r="ET22" s="84"/>
      <c r="EU22" s="85"/>
      <c r="EV22" s="85"/>
      <c r="EW22" s="85"/>
      <c r="EX22" s="85"/>
      <c r="EY22" s="85"/>
      <c r="EZ22" s="85"/>
      <c r="FA22" s="17"/>
      <c r="FB22" s="86"/>
      <c r="FC22" s="30"/>
      <c r="FD22" s="30"/>
      <c r="FE22" s="84"/>
      <c r="FF22" s="85"/>
      <c r="FG22" s="85"/>
      <c r="FH22" s="85"/>
      <c r="FI22" s="85"/>
      <c r="FJ22" s="85"/>
      <c r="FK22" s="85"/>
      <c r="FL22" s="17"/>
      <c r="FM22" s="86"/>
      <c r="FN22" s="30"/>
      <c r="FO22" s="30"/>
      <c r="FP22" s="84"/>
      <c r="FQ22" s="85"/>
      <c r="FR22" s="85"/>
      <c r="FS22" s="85"/>
      <c r="FT22" s="85"/>
      <c r="FU22" s="85"/>
      <c r="FV22" s="85"/>
      <c r="FW22" s="17"/>
      <c r="FX22" s="86"/>
      <c r="FY22" s="30"/>
      <c r="FZ22" s="30"/>
      <c r="GA22" s="84"/>
      <c r="GB22" s="85"/>
      <c r="GC22" s="85"/>
      <c r="GD22" s="85"/>
      <c r="GE22" s="85"/>
      <c r="GF22" s="85"/>
      <c r="GG22" s="85"/>
      <c r="GH22" s="17"/>
      <c r="GI22" s="86"/>
      <c r="GJ22" s="30"/>
      <c r="GK22" s="30"/>
      <c r="GL22" s="84"/>
      <c r="GM22" s="85"/>
      <c r="GN22" s="85"/>
      <c r="GO22" s="85"/>
      <c r="GP22" s="85"/>
      <c r="GQ22" s="85"/>
      <c r="GR22" s="85"/>
      <c r="GS22" s="17"/>
      <c r="GT22" s="86"/>
      <c r="GU22" s="30"/>
      <c r="GV22" s="30"/>
      <c r="GW22" s="84"/>
      <c r="GX22" s="85"/>
      <c r="GY22" s="85"/>
      <c r="GZ22" s="85"/>
      <c r="HA22" s="85"/>
      <c r="HB22" s="85"/>
      <c r="HC22" s="85"/>
      <c r="HD22" s="17"/>
      <c r="HE22" s="86"/>
      <c r="HF22" s="30"/>
      <c r="HG22" s="30"/>
      <c r="HH22" s="84"/>
      <c r="HI22" s="85"/>
      <c r="HJ22" s="85"/>
      <c r="HK22" s="85"/>
      <c r="HL22" s="85"/>
      <c r="HM22" s="85"/>
      <c r="HN22" s="85"/>
      <c r="HO22" s="17"/>
      <c r="HP22" s="86"/>
      <c r="HQ22" s="30"/>
      <c r="HR22" s="30"/>
    </row>
    <row r="23" spans="1:226" ht="12.95">
      <c r="A23" s="81"/>
      <c r="B23" s="82"/>
      <c r="C23" s="82"/>
      <c r="D23" s="83"/>
      <c r="E23" s="83"/>
      <c r="F23" s="83"/>
      <c r="G23" s="84"/>
      <c r="H23" s="85"/>
      <c r="I23" s="85"/>
      <c r="J23" s="85"/>
      <c r="K23" s="85"/>
      <c r="L23" s="85"/>
      <c r="M23" s="85"/>
      <c r="N23" s="17"/>
      <c r="O23" s="86"/>
      <c r="P23" s="30"/>
      <c r="Q23" s="30"/>
      <c r="R23" s="84"/>
      <c r="S23" s="85"/>
      <c r="T23" s="85"/>
      <c r="U23" s="85"/>
      <c r="V23" s="85"/>
      <c r="W23" s="85"/>
      <c r="X23" s="85"/>
      <c r="Y23" s="17"/>
      <c r="Z23" s="86"/>
      <c r="AA23" s="30"/>
      <c r="AB23" s="30"/>
      <c r="AC23" s="84"/>
      <c r="AD23" s="85"/>
      <c r="AE23" s="85"/>
      <c r="AF23" s="85"/>
      <c r="AG23" s="85"/>
      <c r="AH23" s="85"/>
      <c r="AI23" s="85"/>
      <c r="AJ23" s="17"/>
      <c r="AK23" s="86"/>
      <c r="AL23" s="30"/>
      <c r="AM23" s="30"/>
      <c r="AN23" s="84"/>
      <c r="AO23" s="85"/>
      <c r="AP23" s="85"/>
      <c r="AQ23" s="85"/>
      <c r="AR23" s="85"/>
      <c r="AS23" s="85"/>
      <c r="AT23" s="85"/>
      <c r="AU23" s="17"/>
      <c r="AV23" s="86"/>
      <c r="AW23" s="30"/>
      <c r="AX23" s="30"/>
      <c r="AY23" s="84"/>
      <c r="AZ23" s="85"/>
      <c r="BA23" s="85"/>
      <c r="BB23" s="85"/>
      <c r="BC23" s="85"/>
      <c r="BD23" s="85"/>
      <c r="BE23" s="85"/>
      <c r="BF23" s="17"/>
      <c r="BG23" s="86"/>
      <c r="BH23" s="30"/>
      <c r="BI23" s="30"/>
      <c r="BJ23" s="84"/>
      <c r="BK23" s="85"/>
      <c r="BL23" s="85"/>
      <c r="BM23" s="85"/>
      <c r="BN23" s="85"/>
      <c r="BO23" s="85"/>
      <c r="BP23" s="85"/>
      <c r="BQ23" s="17"/>
      <c r="BR23" s="86"/>
      <c r="BS23" s="30"/>
      <c r="BT23" s="30"/>
      <c r="BU23" s="84"/>
      <c r="BV23" s="85"/>
      <c r="BW23" s="85"/>
      <c r="BX23" s="85"/>
      <c r="BY23" s="85"/>
      <c r="BZ23" s="85"/>
      <c r="CA23" s="85"/>
      <c r="CB23" s="17"/>
      <c r="CC23" s="86"/>
      <c r="CD23" s="30"/>
      <c r="CE23" s="30"/>
      <c r="CF23" s="84"/>
      <c r="CG23" s="85"/>
      <c r="CH23" s="85"/>
      <c r="CI23" s="85"/>
      <c r="CJ23" s="85"/>
      <c r="CK23" s="85"/>
      <c r="CL23" s="85"/>
      <c r="CM23" s="17"/>
      <c r="CN23" s="86"/>
      <c r="CO23" s="30"/>
      <c r="CP23" s="30"/>
      <c r="CQ23" s="84"/>
      <c r="CR23" s="85"/>
      <c r="CS23" s="85"/>
      <c r="CT23" s="85"/>
      <c r="CU23" s="85"/>
      <c r="CV23" s="85"/>
      <c r="CW23" s="85"/>
      <c r="CX23" s="17"/>
      <c r="CY23" s="86"/>
      <c r="CZ23" s="30"/>
      <c r="DA23" s="30"/>
      <c r="DB23" s="84"/>
      <c r="DC23" s="85"/>
      <c r="DD23" s="85"/>
      <c r="DE23" s="85"/>
      <c r="DF23" s="85"/>
      <c r="DG23" s="85"/>
      <c r="DH23" s="85"/>
      <c r="DI23" s="17"/>
      <c r="DJ23" s="86"/>
      <c r="DK23" s="30"/>
      <c r="DL23" s="30"/>
      <c r="DM23" s="84"/>
      <c r="DN23" s="85"/>
      <c r="DO23" s="85"/>
      <c r="DP23" s="85"/>
      <c r="DQ23" s="85"/>
      <c r="DR23" s="85"/>
      <c r="DS23" s="85"/>
      <c r="DT23" s="17"/>
      <c r="DU23" s="86"/>
      <c r="DV23" s="30"/>
      <c r="DW23" s="30"/>
      <c r="DX23" s="84"/>
      <c r="DY23" s="85"/>
      <c r="DZ23" s="85"/>
      <c r="EA23" s="85"/>
      <c r="EB23" s="85"/>
      <c r="EC23" s="85"/>
      <c r="ED23" s="85"/>
      <c r="EE23" s="17"/>
      <c r="EF23" s="86"/>
      <c r="EG23" s="30"/>
      <c r="EH23" s="30"/>
      <c r="EI23" s="84"/>
      <c r="EJ23" s="85"/>
      <c r="EK23" s="85"/>
      <c r="EL23" s="85"/>
      <c r="EM23" s="85"/>
      <c r="EN23" s="85"/>
      <c r="EO23" s="85"/>
      <c r="EP23" s="17"/>
      <c r="EQ23" s="86"/>
      <c r="ER23" s="30"/>
      <c r="ES23" s="30"/>
      <c r="ET23" s="84"/>
      <c r="EU23" s="85"/>
      <c r="EV23" s="85"/>
      <c r="EW23" s="85"/>
      <c r="EX23" s="85"/>
      <c r="EY23" s="85"/>
      <c r="EZ23" s="85"/>
      <c r="FA23" s="17"/>
      <c r="FB23" s="86"/>
      <c r="FC23" s="30"/>
      <c r="FD23" s="30"/>
      <c r="FE23" s="84"/>
      <c r="FF23" s="85"/>
      <c r="FG23" s="85"/>
      <c r="FH23" s="85"/>
      <c r="FI23" s="85"/>
      <c r="FJ23" s="85"/>
      <c r="FK23" s="85"/>
      <c r="FL23" s="17"/>
      <c r="FM23" s="86"/>
      <c r="FN23" s="30"/>
      <c r="FO23" s="30"/>
      <c r="FP23" s="84"/>
      <c r="FQ23" s="85"/>
      <c r="FR23" s="85"/>
      <c r="FS23" s="85"/>
      <c r="FT23" s="85"/>
      <c r="FU23" s="85"/>
      <c r="FV23" s="85"/>
      <c r="FW23" s="17"/>
      <c r="FX23" s="86"/>
      <c r="FY23" s="30"/>
      <c r="FZ23" s="30"/>
      <c r="GA23" s="84"/>
      <c r="GB23" s="85"/>
      <c r="GC23" s="85"/>
      <c r="GD23" s="85"/>
      <c r="GE23" s="85"/>
      <c r="GF23" s="85"/>
      <c r="GG23" s="85"/>
      <c r="GH23" s="17"/>
      <c r="GI23" s="86"/>
      <c r="GJ23" s="30"/>
      <c r="GK23" s="30"/>
      <c r="GL23" s="84"/>
      <c r="GM23" s="85"/>
      <c r="GN23" s="85"/>
      <c r="GO23" s="85"/>
      <c r="GP23" s="85"/>
      <c r="GQ23" s="85"/>
      <c r="GR23" s="85"/>
      <c r="GS23" s="17"/>
      <c r="GT23" s="86"/>
      <c r="GU23" s="30"/>
      <c r="GV23" s="30"/>
      <c r="GW23" s="84"/>
      <c r="GX23" s="85"/>
      <c r="GY23" s="85"/>
      <c r="GZ23" s="85"/>
      <c r="HA23" s="85"/>
      <c r="HB23" s="85"/>
      <c r="HC23" s="85"/>
      <c r="HD23" s="17"/>
      <c r="HE23" s="86"/>
      <c r="HF23" s="30"/>
      <c r="HG23" s="30"/>
      <c r="HH23" s="84"/>
      <c r="HI23" s="85"/>
      <c r="HJ23" s="85"/>
      <c r="HK23" s="85"/>
      <c r="HL23" s="85"/>
      <c r="HM23" s="85"/>
      <c r="HN23" s="85"/>
      <c r="HO23" s="17"/>
      <c r="HP23" s="86"/>
      <c r="HQ23" s="30"/>
      <c r="HR23" s="30"/>
    </row>
    <row r="24" spans="1:226" ht="12.95">
      <c r="A24" s="81"/>
      <c r="B24" s="82"/>
      <c r="C24" s="82"/>
      <c r="D24" s="83"/>
      <c r="E24" s="83"/>
      <c r="F24" s="83"/>
      <c r="G24" s="84"/>
      <c r="H24" s="85"/>
      <c r="I24" s="85"/>
      <c r="J24" s="85"/>
      <c r="K24" s="85"/>
      <c r="L24" s="85"/>
      <c r="M24" s="85"/>
      <c r="N24" s="17"/>
      <c r="O24" s="86"/>
      <c r="P24" s="30"/>
      <c r="Q24" s="30"/>
      <c r="R24" s="84"/>
      <c r="S24" s="85"/>
      <c r="T24" s="85"/>
      <c r="U24" s="85"/>
      <c r="V24" s="85"/>
      <c r="W24" s="85"/>
      <c r="X24" s="85"/>
      <c r="Y24" s="17"/>
      <c r="Z24" s="86"/>
      <c r="AA24" s="30"/>
      <c r="AB24" s="30"/>
      <c r="AC24" s="84"/>
      <c r="AD24" s="85"/>
      <c r="AE24" s="85"/>
      <c r="AF24" s="85"/>
      <c r="AG24" s="85"/>
      <c r="AH24" s="85"/>
      <c r="AI24" s="85"/>
      <c r="AJ24" s="17"/>
      <c r="AK24" s="86"/>
      <c r="AL24" s="30"/>
      <c r="AM24" s="30"/>
      <c r="AN24" s="84"/>
      <c r="AO24" s="85"/>
      <c r="AP24" s="85"/>
      <c r="AQ24" s="85"/>
      <c r="AR24" s="85"/>
      <c r="AS24" s="85"/>
      <c r="AT24" s="85"/>
      <c r="AU24" s="17"/>
      <c r="AV24" s="86"/>
      <c r="AW24" s="30"/>
      <c r="AX24" s="30"/>
      <c r="AY24" s="84"/>
      <c r="AZ24" s="85"/>
      <c r="BA24" s="85"/>
      <c r="BB24" s="85"/>
      <c r="BC24" s="85"/>
      <c r="BD24" s="85"/>
      <c r="BE24" s="85"/>
      <c r="BF24" s="17"/>
      <c r="BG24" s="86"/>
      <c r="BH24" s="30"/>
      <c r="BI24" s="30"/>
      <c r="BJ24" s="84"/>
      <c r="BK24" s="85"/>
      <c r="BL24" s="85"/>
      <c r="BM24" s="85"/>
      <c r="BN24" s="85"/>
      <c r="BO24" s="85"/>
      <c r="BP24" s="85"/>
      <c r="BQ24" s="17"/>
      <c r="BR24" s="86"/>
      <c r="BS24" s="30"/>
      <c r="BT24" s="30"/>
      <c r="BU24" s="84"/>
      <c r="BV24" s="85"/>
      <c r="BW24" s="85"/>
      <c r="BX24" s="85"/>
      <c r="BY24" s="85"/>
      <c r="BZ24" s="85"/>
      <c r="CA24" s="85"/>
      <c r="CB24" s="17"/>
      <c r="CC24" s="86"/>
      <c r="CD24" s="30"/>
      <c r="CE24" s="30"/>
      <c r="CF24" s="84"/>
      <c r="CG24" s="85"/>
      <c r="CH24" s="85"/>
      <c r="CI24" s="85"/>
      <c r="CJ24" s="85"/>
      <c r="CK24" s="85"/>
      <c r="CL24" s="85"/>
      <c r="CM24" s="17"/>
      <c r="CN24" s="86"/>
      <c r="CO24" s="30"/>
      <c r="CP24" s="30"/>
      <c r="CQ24" s="84"/>
      <c r="CR24" s="85"/>
      <c r="CS24" s="85"/>
      <c r="CT24" s="85"/>
      <c r="CU24" s="85"/>
      <c r="CV24" s="85"/>
      <c r="CW24" s="85"/>
      <c r="CX24" s="17"/>
      <c r="CY24" s="86"/>
      <c r="CZ24" s="30"/>
      <c r="DA24" s="30"/>
      <c r="DB24" s="84"/>
      <c r="DC24" s="85"/>
      <c r="DD24" s="85"/>
      <c r="DE24" s="85"/>
      <c r="DF24" s="85"/>
      <c r="DG24" s="85"/>
      <c r="DH24" s="85"/>
      <c r="DI24" s="17"/>
      <c r="DJ24" s="86"/>
      <c r="DK24" s="30"/>
      <c r="DL24" s="30"/>
      <c r="DM24" s="84"/>
      <c r="DN24" s="85"/>
      <c r="DO24" s="85"/>
      <c r="DP24" s="85"/>
      <c r="DQ24" s="85"/>
      <c r="DR24" s="85"/>
      <c r="DS24" s="85"/>
      <c r="DT24" s="17"/>
      <c r="DU24" s="86"/>
      <c r="DV24" s="30"/>
      <c r="DW24" s="30"/>
      <c r="DX24" s="84"/>
      <c r="DY24" s="85"/>
      <c r="DZ24" s="85"/>
      <c r="EA24" s="85"/>
      <c r="EB24" s="85"/>
      <c r="EC24" s="85"/>
      <c r="ED24" s="85"/>
      <c r="EE24" s="17"/>
      <c r="EF24" s="86"/>
      <c r="EG24" s="30"/>
      <c r="EH24" s="30"/>
      <c r="EI24" s="84"/>
      <c r="EJ24" s="85"/>
      <c r="EK24" s="85"/>
      <c r="EL24" s="85"/>
      <c r="EM24" s="85"/>
      <c r="EN24" s="85"/>
      <c r="EO24" s="85"/>
      <c r="EP24" s="17"/>
      <c r="EQ24" s="86"/>
      <c r="ER24" s="30"/>
      <c r="ES24" s="30"/>
      <c r="ET24" s="84"/>
      <c r="EU24" s="85"/>
      <c r="EV24" s="85"/>
      <c r="EW24" s="85"/>
      <c r="EX24" s="85"/>
      <c r="EY24" s="85"/>
      <c r="EZ24" s="85"/>
      <c r="FA24" s="17"/>
      <c r="FB24" s="86"/>
      <c r="FC24" s="30"/>
      <c r="FD24" s="30"/>
      <c r="FE24" s="84"/>
      <c r="FF24" s="85"/>
      <c r="FG24" s="85"/>
      <c r="FH24" s="85"/>
      <c r="FI24" s="85"/>
      <c r="FJ24" s="85"/>
      <c r="FK24" s="85"/>
      <c r="FL24" s="17"/>
      <c r="FM24" s="86"/>
      <c r="FN24" s="30"/>
      <c r="FO24" s="30"/>
      <c r="FP24" s="84"/>
      <c r="FQ24" s="85"/>
      <c r="FR24" s="85"/>
      <c r="FS24" s="85"/>
      <c r="FT24" s="85"/>
      <c r="FU24" s="85"/>
      <c r="FV24" s="85"/>
      <c r="FW24" s="17"/>
      <c r="FX24" s="86"/>
      <c r="FY24" s="30"/>
      <c r="FZ24" s="30"/>
      <c r="GA24" s="84"/>
      <c r="GB24" s="85"/>
      <c r="GC24" s="85"/>
      <c r="GD24" s="85"/>
      <c r="GE24" s="85"/>
      <c r="GF24" s="85"/>
      <c r="GG24" s="85"/>
      <c r="GH24" s="17"/>
      <c r="GI24" s="86"/>
      <c r="GJ24" s="30"/>
      <c r="GK24" s="30"/>
      <c r="GL24" s="84"/>
      <c r="GM24" s="85"/>
      <c r="GN24" s="85"/>
      <c r="GO24" s="85"/>
      <c r="GP24" s="85"/>
      <c r="GQ24" s="85"/>
      <c r="GR24" s="85"/>
      <c r="GS24" s="17"/>
      <c r="GT24" s="86"/>
      <c r="GU24" s="30"/>
      <c r="GV24" s="30"/>
      <c r="GW24" s="84"/>
      <c r="GX24" s="85"/>
      <c r="GY24" s="85"/>
      <c r="GZ24" s="85"/>
      <c r="HA24" s="85"/>
      <c r="HB24" s="85"/>
      <c r="HC24" s="85"/>
      <c r="HD24" s="17"/>
      <c r="HE24" s="86"/>
      <c r="HF24" s="30"/>
      <c r="HG24" s="30"/>
      <c r="HH24" s="84"/>
      <c r="HI24" s="85"/>
      <c r="HJ24" s="85"/>
      <c r="HK24" s="85"/>
      <c r="HL24" s="85"/>
      <c r="HM24" s="85"/>
      <c r="HN24" s="85"/>
      <c r="HO24" s="17"/>
      <c r="HP24" s="86"/>
      <c r="HQ24" s="30"/>
      <c r="HR24" s="30"/>
    </row>
    <row r="25" spans="1:226" ht="12.95">
      <c r="A25" s="81"/>
      <c r="B25" s="82"/>
      <c r="C25" s="82"/>
      <c r="D25" s="83"/>
      <c r="E25" s="83"/>
      <c r="F25" s="83"/>
      <c r="G25" s="84"/>
      <c r="H25" s="85"/>
      <c r="I25" s="85"/>
      <c r="J25" s="85"/>
      <c r="K25" s="85"/>
      <c r="L25" s="85"/>
      <c r="M25" s="85"/>
      <c r="N25" s="17"/>
      <c r="O25" s="86"/>
      <c r="P25" s="30"/>
      <c r="Q25" s="30"/>
      <c r="R25" s="84"/>
      <c r="S25" s="85"/>
      <c r="T25" s="85"/>
      <c r="U25" s="85"/>
      <c r="V25" s="85"/>
      <c r="W25" s="85"/>
      <c r="X25" s="85"/>
      <c r="Y25" s="17"/>
      <c r="Z25" s="86"/>
      <c r="AA25" s="30"/>
      <c r="AB25" s="30"/>
      <c r="AC25" s="84"/>
      <c r="AD25" s="85"/>
      <c r="AE25" s="85"/>
      <c r="AF25" s="85"/>
      <c r="AG25" s="85"/>
      <c r="AH25" s="85"/>
      <c r="AI25" s="85"/>
      <c r="AJ25" s="17"/>
      <c r="AK25" s="86"/>
      <c r="AL25" s="30"/>
      <c r="AM25" s="30"/>
      <c r="AN25" s="84"/>
      <c r="AO25" s="85"/>
      <c r="AP25" s="85"/>
      <c r="AQ25" s="85"/>
      <c r="AR25" s="85"/>
      <c r="AS25" s="85"/>
      <c r="AT25" s="85"/>
      <c r="AU25" s="17"/>
      <c r="AV25" s="86"/>
      <c r="AW25" s="30"/>
      <c r="AX25" s="30"/>
      <c r="AY25" s="84"/>
      <c r="AZ25" s="85"/>
      <c r="BA25" s="85"/>
      <c r="BB25" s="85"/>
      <c r="BC25" s="85"/>
      <c r="BD25" s="85"/>
      <c r="BE25" s="85"/>
      <c r="BF25" s="17"/>
      <c r="BG25" s="86"/>
      <c r="BH25" s="30"/>
      <c r="BI25" s="30"/>
      <c r="BJ25" s="84"/>
      <c r="BK25" s="85"/>
      <c r="BL25" s="85"/>
      <c r="BM25" s="85"/>
      <c r="BN25" s="85"/>
      <c r="BO25" s="85"/>
      <c r="BP25" s="85"/>
      <c r="BQ25" s="17"/>
      <c r="BR25" s="86"/>
      <c r="BS25" s="30"/>
      <c r="BT25" s="30"/>
      <c r="BU25" s="84"/>
      <c r="BV25" s="85"/>
      <c r="BW25" s="85"/>
      <c r="BX25" s="85"/>
      <c r="BY25" s="85"/>
      <c r="BZ25" s="85"/>
      <c r="CA25" s="85"/>
      <c r="CB25" s="17"/>
      <c r="CC25" s="86"/>
      <c r="CD25" s="30"/>
      <c r="CE25" s="30"/>
      <c r="CF25" s="84"/>
      <c r="CG25" s="85"/>
      <c r="CH25" s="85"/>
      <c r="CI25" s="85"/>
      <c r="CJ25" s="85"/>
      <c r="CK25" s="85"/>
      <c r="CL25" s="85"/>
      <c r="CM25" s="17"/>
      <c r="CN25" s="86"/>
      <c r="CO25" s="30"/>
      <c r="CP25" s="30"/>
      <c r="CQ25" s="84"/>
      <c r="CR25" s="85"/>
      <c r="CS25" s="85"/>
      <c r="CT25" s="85"/>
      <c r="CU25" s="85"/>
      <c r="CV25" s="85"/>
      <c r="CW25" s="85"/>
      <c r="CX25" s="17"/>
      <c r="CY25" s="86"/>
      <c r="CZ25" s="30"/>
      <c r="DA25" s="30"/>
      <c r="DB25" s="84"/>
      <c r="DC25" s="85"/>
      <c r="DD25" s="85"/>
      <c r="DE25" s="85"/>
      <c r="DF25" s="85"/>
      <c r="DG25" s="85"/>
      <c r="DH25" s="85"/>
      <c r="DI25" s="17"/>
      <c r="DJ25" s="86"/>
      <c r="DK25" s="30"/>
      <c r="DL25" s="30"/>
      <c r="DM25" s="84"/>
      <c r="DN25" s="85"/>
      <c r="DO25" s="85"/>
      <c r="DP25" s="85"/>
      <c r="DQ25" s="85"/>
      <c r="DR25" s="85"/>
      <c r="DS25" s="85"/>
      <c r="DT25" s="17"/>
      <c r="DU25" s="86"/>
      <c r="DV25" s="30"/>
      <c r="DW25" s="30"/>
      <c r="DX25" s="84"/>
      <c r="DY25" s="85"/>
      <c r="DZ25" s="85"/>
      <c r="EA25" s="85"/>
      <c r="EB25" s="85"/>
      <c r="EC25" s="85"/>
      <c r="ED25" s="85"/>
      <c r="EE25" s="17"/>
      <c r="EF25" s="86"/>
      <c r="EG25" s="30"/>
      <c r="EH25" s="30"/>
      <c r="EI25" s="84"/>
      <c r="EJ25" s="85"/>
      <c r="EK25" s="85"/>
      <c r="EL25" s="85"/>
      <c r="EM25" s="85"/>
      <c r="EN25" s="85"/>
      <c r="EO25" s="85"/>
      <c r="EP25" s="17"/>
      <c r="EQ25" s="86"/>
      <c r="ER25" s="30"/>
      <c r="ES25" s="30"/>
      <c r="ET25" s="84"/>
      <c r="EU25" s="85"/>
      <c r="EV25" s="85"/>
      <c r="EW25" s="85"/>
      <c r="EX25" s="85"/>
      <c r="EY25" s="85"/>
      <c r="EZ25" s="85"/>
      <c r="FA25" s="17"/>
      <c r="FB25" s="86"/>
      <c r="FC25" s="30"/>
      <c r="FD25" s="30"/>
      <c r="FE25" s="84"/>
      <c r="FF25" s="85"/>
      <c r="FG25" s="85"/>
      <c r="FH25" s="85"/>
      <c r="FI25" s="85"/>
      <c r="FJ25" s="85"/>
      <c r="FK25" s="85"/>
      <c r="FL25" s="17"/>
      <c r="FM25" s="86"/>
      <c r="FN25" s="30"/>
      <c r="FO25" s="30"/>
      <c r="FP25" s="84"/>
      <c r="FQ25" s="85"/>
      <c r="FR25" s="85"/>
      <c r="FS25" s="85"/>
      <c r="FT25" s="85"/>
      <c r="FU25" s="85"/>
      <c r="FV25" s="85"/>
      <c r="FW25" s="17"/>
      <c r="FX25" s="86"/>
      <c r="FY25" s="30"/>
      <c r="FZ25" s="30"/>
      <c r="GA25" s="84"/>
      <c r="GB25" s="85"/>
      <c r="GC25" s="85"/>
      <c r="GD25" s="85"/>
      <c r="GE25" s="85"/>
      <c r="GF25" s="85"/>
      <c r="GG25" s="85"/>
      <c r="GH25" s="17"/>
      <c r="GI25" s="86"/>
      <c r="GJ25" s="30"/>
      <c r="GK25" s="30"/>
      <c r="GL25" s="84"/>
      <c r="GM25" s="85"/>
      <c r="GN25" s="85"/>
      <c r="GO25" s="85"/>
      <c r="GP25" s="85"/>
      <c r="GQ25" s="85"/>
      <c r="GR25" s="85"/>
      <c r="GS25" s="17"/>
      <c r="GT25" s="86"/>
      <c r="GU25" s="30"/>
      <c r="GV25" s="30"/>
      <c r="GW25" s="84"/>
      <c r="GX25" s="85"/>
      <c r="GY25" s="85"/>
      <c r="GZ25" s="85"/>
      <c r="HA25" s="85"/>
      <c r="HB25" s="85"/>
      <c r="HC25" s="85"/>
      <c r="HD25" s="17"/>
      <c r="HE25" s="86"/>
      <c r="HF25" s="30"/>
      <c r="HG25" s="30"/>
      <c r="HH25" s="84"/>
      <c r="HI25" s="85"/>
      <c r="HJ25" s="85"/>
      <c r="HK25" s="85"/>
      <c r="HL25" s="85"/>
      <c r="HM25" s="85"/>
      <c r="HN25" s="85"/>
      <c r="HO25" s="17"/>
      <c r="HP25" s="86"/>
      <c r="HQ25" s="30"/>
      <c r="HR25" s="30"/>
    </row>
    <row r="26" spans="1:226" ht="12.95">
      <c r="A26" s="81"/>
      <c r="B26" s="87"/>
      <c r="C26" s="87"/>
      <c r="D26" s="83"/>
      <c r="E26" s="83"/>
      <c r="F26" s="83"/>
      <c r="G26" s="84"/>
      <c r="H26" s="85"/>
      <c r="I26" s="85"/>
      <c r="J26" s="85"/>
      <c r="K26" s="85"/>
      <c r="L26" s="85"/>
      <c r="M26" s="85"/>
      <c r="N26" s="17"/>
      <c r="O26" s="86"/>
      <c r="P26" s="30"/>
      <c r="Q26" s="30"/>
      <c r="R26" s="84"/>
      <c r="S26" s="85"/>
      <c r="T26" s="85"/>
      <c r="U26" s="85"/>
      <c r="V26" s="85"/>
      <c r="W26" s="85"/>
      <c r="X26" s="85"/>
      <c r="Y26" s="17"/>
      <c r="Z26" s="86"/>
      <c r="AA26" s="30"/>
      <c r="AB26" s="30"/>
      <c r="AC26" s="84"/>
      <c r="AD26" s="85"/>
      <c r="AE26" s="85"/>
      <c r="AF26" s="85"/>
      <c r="AG26" s="85"/>
      <c r="AH26" s="85"/>
      <c r="AI26" s="85"/>
      <c r="AJ26" s="17"/>
      <c r="AK26" s="86"/>
      <c r="AL26" s="30"/>
      <c r="AM26" s="30"/>
      <c r="AN26" s="84"/>
      <c r="AO26" s="85"/>
      <c r="AP26" s="85"/>
      <c r="AQ26" s="85"/>
      <c r="AR26" s="85"/>
      <c r="AS26" s="85"/>
      <c r="AT26" s="85"/>
      <c r="AU26" s="17"/>
      <c r="AV26" s="86"/>
      <c r="AW26" s="30"/>
      <c r="AX26" s="30"/>
      <c r="AY26" s="84"/>
      <c r="AZ26" s="85"/>
      <c r="BA26" s="85"/>
      <c r="BB26" s="85"/>
      <c r="BC26" s="85"/>
      <c r="BD26" s="85"/>
      <c r="BE26" s="85"/>
      <c r="BF26" s="17"/>
      <c r="BG26" s="86"/>
      <c r="BH26" s="30"/>
      <c r="BI26" s="30"/>
      <c r="BJ26" s="84"/>
      <c r="BK26" s="85"/>
      <c r="BL26" s="85"/>
      <c r="BM26" s="85"/>
      <c r="BN26" s="85"/>
      <c r="BO26" s="85"/>
      <c r="BP26" s="85"/>
      <c r="BQ26" s="17"/>
      <c r="BR26" s="86"/>
      <c r="BS26" s="30"/>
      <c r="BT26" s="30"/>
      <c r="BU26" s="84"/>
      <c r="BV26" s="85"/>
      <c r="BW26" s="85"/>
      <c r="BX26" s="85"/>
      <c r="BY26" s="85"/>
      <c r="BZ26" s="85"/>
      <c r="CA26" s="85"/>
      <c r="CB26" s="17"/>
      <c r="CC26" s="86"/>
      <c r="CD26" s="30"/>
      <c r="CE26" s="30"/>
      <c r="CF26" s="84"/>
      <c r="CG26" s="85"/>
      <c r="CH26" s="85"/>
      <c r="CI26" s="85"/>
      <c r="CJ26" s="85"/>
      <c r="CK26" s="85"/>
      <c r="CL26" s="85"/>
      <c r="CM26" s="17"/>
      <c r="CN26" s="86"/>
      <c r="CO26" s="30"/>
      <c r="CP26" s="30"/>
      <c r="CQ26" s="84"/>
      <c r="CR26" s="85"/>
      <c r="CS26" s="85"/>
      <c r="CT26" s="85"/>
      <c r="CU26" s="85"/>
      <c r="CV26" s="85"/>
      <c r="CW26" s="85"/>
      <c r="CX26" s="17"/>
      <c r="CY26" s="86"/>
      <c r="CZ26" s="30"/>
      <c r="DA26" s="30"/>
      <c r="DB26" s="84"/>
      <c r="DC26" s="85"/>
      <c r="DD26" s="85"/>
      <c r="DE26" s="85"/>
      <c r="DF26" s="85"/>
      <c r="DG26" s="85"/>
      <c r="DH26" s="85"/>
      <c r="DI26" s="17"/>
      <c r="DJ26" s="86"/>
      <c r="DK26" s="30"/>
      <c r="DL26" s="30"/>
      <c r="DM26" s="84"/>
      <c r="DN26" s="85"/>
      <c r="DO26" s="85"/>
      <c r="DP26" s="85"/>
      <c r="DQ26" s="85"/>
      <c r="DR26" s="85"/>
      <c r="DS26" s="85"/>
      <c r="DT26" s="17"/>
      <c r="DU26" s="86"/>
      <c r="DV26" s="30"/>
      <c r="DW26" s="30"/>
      <c r="DX26" s="84"/>
      <c r="DY26" s="85"/>
      <c r="DZ26" s="85"/>
      <c r="EA26" s="85"/>
      <c r="EB26" s="85"/>
      <c r="EC26" s="85"/>
      <c r="ED26" s="85"/>
      <c r="EE26" s="17"/>
      <c r="EF26" s="86"/>
      <c r="EG26" s="30"/>
      <c r="EH26" s="30"/>
      <c r="EI26" s="84"/>
      <c r="EJ26" s="85"/>
      <c r="EK26" s="85"/>
      <c r="EL26" s="85"/>
      <c r="EM26" s="85"/>
      <c r="EN26" s="85"/>
      <c r="EO26" s="85"/>
      <c r="EP26" s="17"/>
      <c r="EQ26" s="86"/>
      <c r="ER26" s="30"/>
      <c r="ES26" s="30"/>
      <c r="ET26" s="84"/>
      <c r="EU26" s="85"/>
      <c r="EV26" s="85"/>
      <c r="EW26" s="85"/>
      <c r="EX26" s="85"/>
      <c r="EY26" s="85"/>
      <c r="EZ26" s="85"/>
      <c r="FA26" s="17"/>
      <c r="FB26" s="86"/>
      <c r="FC26" s="30"/>
      <c r="FD26" s="30"/>
      <c r="FE26" s="84"/>
      <c r="FF26" s="85"/>
      <c r="FG26" s="85"/>
      <c r="FH26" s="85"/>
      <c r="FI26" s="85"/>
      <c r="FJ26" s="85"/>
      <c r="FK26" s="85"/>
      <c r="FL26" s="17"/>
      <c r="FM26" s="86"/>
      <c r="FN26" s="30"/>
      <c r="FO26" s="30"/>
      <c r="FP26" s="84"/>
      <c r="FQ26" s="85"/>
      <c r="FR26" s="85"/>
      <c r="FS26" s="85"/>
      <c r="FT26" s="85"/>
      <c r="FU26" s="85"/>
      <c r="FV26" s="85"/>
      <c r="FW26" s="17"/>
      <c r="FX26" s="86"/>
      <c r="FY26" s="30"/>
      <c r="FZ26" s="30"/>
      <c r="GA26" s="84"/>
      <c r="GB26" s="85"/>
      <c r="GC26" s="85"/>
      <c r="GD26" s="85"/>
      <c r="GE26" s="85"/>
      <c r="GF26" s="85"/>
      <c r="GG26" s="85"/>
      <c r="GH26" s="17"/>
      <c r="GI26" s="86"/>
      <c r="GJ26" s="30"/>
      <c r="GK26" s="30"/>
      <c r="GL26" s="84"/>
      <c r="GM26" s="85"/>
      <c r="GN26" s="85"/>
      <c r="GO26" s="85"/>
      <c r="GP26" s="85"/>
      <c r="GQ26" s="85"/>
      <c r="GR26" s="85"/>
      <c r="GS26" s="17"/>
      <c r="GT26" s="86"/>
      <c r="GU26" s="30"/>
      <c r="GV26" s="30"/>
      <c r="GW26" s="84"/>
      <c r="GX26" s="85"/>
      <c r="GY26" s="85"/>
      <c r="GZ26" s="85"/>
      <c r="HA26" s="85"/>
      <c r="HB26" s="85"/>
      <c r="HC26" s="85"/>
      <c r="HD26" s="17"/>
      <c r="HE26" s="86"/>
      <c r="HF26" s="30"/>
      <c r="HG26" s="30"/>
      <c r="HH26" s="84"/>
      <c r="HI26" s="85"/>
      <c r="HJ26" s="85"/>
      <c r="HK26" s="85"/>
      <c r="HL26" s="85"/>
      <c r="HM26" s="85"/>
      <c r="HN26" s="85"/>
      <c r="HO26" s="17"/>
      <c r="HP26" s="86"/>
      <c r="HQ26" s="30"/>
      <c r="HR26" s="30"/>
    </row>
    <row r="27" spans="1:226" ht="12.95">
      <c r="A27" s="81"/>
      <c r="B27" s="87"/>
      <c r="C27" s="87"/>
      <c r="D27" s="83"/>
      <c r="E27" s="83"/>
      <c r="F27" s="83"/>
      <c r="G27" s="84"/>
      <c r="H27" s="85"/>
      <c r="I27" s="85"/>
      <c r="J27" s="85"/>
      <c r="K27" s="85"/>
      <c r="L27" s="85"/>
      <c r="M27" s="85"/>
      <c r="N27" s="17"/>
      <c r="O27" s="86"/>
      <c r="P27" s="30"/>
      <c r="Q27" s="30"/>
      <c r="R27" s="84"/>
      <c r="S27" s="85"/>
      <c r="T27" s="85"/>
      <c r="U27" s="85"/>
      <c r="V27" s="85"/>
      <c r="W27" s="85"/>
      <c r="X27" s="85"/>
      <c r="Y27" s="17"/>
      <c r="Z27" s="86"/>
      <c r="AA27" s="30"/>
      <c r="AB27" s="30"/>
      <c r="AC27" s="84"/>
      <c r="AD27" s="85"/>
      <c r="AE27" s="85"/>
      <c r="AF27" s="85"/>
      <c r="AG27" s="85"/>
      <c r="AH27" s="85"/>
      <c r="AI27" s="85"/>
      <c r="AJ27" s="17"/>
      <c r="AK27" s="86"/>
      <c r="AL27" s="30"/>
      <c r="AM27" s="30"/>
      <c r="AN27" s="84"/>
      <c r="AO27" s="85"/>
      <c r="AP27" s="85"/>
      <c r="AQ27" s="85"/>
      <c r="AR27" s="85"/>
      <c r="AS27" s="85"/>
      <c r="AT27" s="85"/>
      <c r="AU27" s="17"/>
      <c r="AV27" s="86"/>
      <c r="AW27" s="30"/>
      <c r="AX27" s="30"/>
      <c r="AY27" s="84"/>
      <c r="AZ27" s="85"/>
      <c r="BA27" s="85"/>
      <c r="BB27" s="85"/>
      <c r="BC27" s="85"/>
      <c r="BD27" s="85"/>
      <c r="BE27" s="85"/>
      <c r="BF27" s="17"/>
      <c r="BG27" s="86"/>
      <c r="BH27" s="30"/>
      <c r="BI27" s="30"/>
      <c r="BJ27" s="84"/>
      <c r="BK27" s="85"/>
      <c r="BL27" s="85"/>
      <c r="BM27" s="85"/>
      <c r="BN27" s="85"/>
      <c r="BO27" s="85"/>
      <c r="BP27" s="85"/>
      <c r="BQ27" s="17"/>
      <c r="BR27" s="86"/>
      <c r="BS27" s="30"/>
      <c r="BT27" s="30"/>
      <c r="BU27" s="84"/>
      <c r="BV27" s="85"/>
      <c r="BW27" s="85"/>
      <c r="BX27" s="85"/>
      <c r="BY27" s="85"/>
      <c r="BZ27" s="85"/>
      <c r="CA27" s="85"/>
      <c r="CB27" s="17"/>
      <c r="CC27" s="86"/>
      <c r="CD27" s="30"/>
      <c r="CE27" s="30"/>
      <c r="CF27" s="84"/>
      <c r="CG27" s="85"/>
      <c r="CH27" s="85"/>
      <c r="CI27" s="85"/>
      <c r="CJ27" s="85"/>
      <c r="CK27" s="85"/>
      <c r="CL27" s="85"/>
      <c r="CM27" s="17"/>
      <c r="CN27" s="86"/>
      <c r="CO27" s="30"/>
      <c r="CP27" s="30"/>
      <c r="CQ27" s="84"/>
      <c r="CR27" s="85"/>
      <c r="CS27" s="85"/>
      <c r="CT27" s="85"/>
      <c r="CU27" s="85"/>
      <c r="CV27" s="85"/>
      <c r="CW27" s="85"/>
      <c r="CX27" s="17"/>
      <c r="CY27" s="86"/>
      <c r="CZ27" s="30"/>
      <c r="DA27" s="30"/>
      <c r="DB27" s="84"/>
      <c r="DC27" s="85"/>
      <c r="DD27" s="85"/>
      <c r="DE27" s="85"/>
      <c r="DF27" s="85"/>
      <c r="DG27" s="85"/>
      <c r="DH27" s="85"/>
      <c r="DI27" s="17"/>
      <c r="DJ27" s="86"/>
      <c r="DK27" s="30"/>
      <c r="DL27" s="30"/>
      <c r="DM27" s="84"/>
      <c r="DN27" s="85"/>
      <c r="DO27" s="85"/>
      <c r="DP27" s="85"/>
      <c r="DQ27" s="85"/>
      <c r="DR27" s="85"/>
      <c r="DS27" s="85"/>
      <c r="DT27" s="17"/>
      <c r="DU27" s="86"/>
      <c r="DV27" s="30"/>
      <c r="DW27" s="30"/>
      <c r="DX27" s="84"/>
      <c r="DY27" s="85"/>
      <c r="DZ27" s="85"/>
      <c r="EA27" s="85"/>
      <c r="EB27" s="85"/>
      <c r="EC27" s="85"/>
      <c r="ED27" s="85"/>
      <c r="EE27" s="17"/>
      <c r="EF27" s="86"/>
      <c r="EG27" s="30"/>
      <c r="EH27" s="30"/>
      <c r="EI27" s="84"/>
      <c r="EJ27" s="85"/>
      <c r="EK27" s="85"/>
      <c r="EL27" s="85"/>
      <c r="EM27" s="85"/>
      <c r="EN27" s="85"/>
      <c r="EO27" s="85"/>
      <c r="EP27" s="17"/>
      <c r="EQ27" s="86"/>
      <c r="ER27" s="30"/>
      <c r="ES27" s="30"/>
      <c r="ET27" s="84"/>
      <c r="EU27" s="85"/>
      <c r="EV27" s="85"/>
      <c r="EW27" s="85"/>
      <c r="EX27" s="85"/>
      <c r="EY27" s="85"/>
      <c r="EZ27" s="85"/>
      <c r="FA27" s="17"/>
      <c r="FB27" s="86"/>
      <c r="FC27" s="30"/>
      <c r="FD27" s="30"/>
      <c r="FE27" s="84"/>
      <c r="FF27" s="85"/>
      <c r="FG27" s="85"/>
      <c r="FH27" s="85"/>
      <c r="FI27" s="85"/>
      <c r="FJ27" s="85"/>
      <c r="FK27" s="85"/>
      <c r="FL27" s="17"/>
      <c r="FM27" s="86"/>
      <c r="FN27" s="30"/>
      <c r="FO27" s="30"/>
      <c r="FP27" s="84"/>
      <c r="FQ27" s="85"/>
      <c r="FR27" s="85"/>
      <c r="FS27" s="85"/>
      <c r="FT27" s="85"/>
      <c r="FU27" s="85"/>
      <c r="FV27" s="85"/>
      <c r="FW27" s="17"/>
      <c r="FX27" s="86"/>
      <c r="FY27" s="30"/>
      <c r="FZ27" s="30"/>
      <c r="GA27" s="84"/>
      <c r="GB27" s="85"/>
      <c r="GC27" s="85"/>
      <c r="GD27" s="85"/>
      <c r="GE27" s="85"/>
      <c r="GF27" s="85"/>
      <c r="GG27" s="85"/>
      <c r="GH27" s="17"/>
      <c r="GI27" s="86"/>
      <c r="GJ27" s="30"/>
      <c r="GK27" s="30"/>
      <c r="GL27" s="84"/>
      <c r="GM27" s="85"/>
      <c r="GN27" s="85"/>
      <c r="GO27" s="85"/>
      <c r="GP27" s="85"/>
      <c r="GQ27" s="85"/>
      <c r="GR27" s="85"/>
      <c r="GS27" s="17"/>
      <c r="GT27" s="86"/>
      <c r="GU27" s="30"/>
      <c r="GV27" s="30"/>
      <c r="GW27" s="84"/>
      <c r="GX27" s="85"/>
      <c r="GY27" s="85"/>
      <c r="GZ27" s="85"/>
      <c r="HA27" s="85"/>
      <c r="HB27" s="85"/>
      <c r="HC27" s="85"/>
      <c r="HD27" s="17"/>
      <c r="HE27" s="86"/>
      <c r="HF27" s="30"/>
      <c r="HG27" s="30"/>
      <c r="HH27" s="84"/>
      <c r="HI27" s="85"/>
      <c r="HJ27" s="85"/>
      <c r="HK27" s="85"/>
      <c r="HL27" s="85"/>
      <c r="HM27" s="85"/>
      <c r="HN27" s="85"/>
      <c r="HO27" s="17"/>
      <c r="HP27" s="86"/>
      <c r="HQ27" s="30"/>
      <c r="HR27" s="30"/>
    </row>
    <row r="28" spans="1:226" ht="12.95">
      <c r="A28" s="81"/>
      <c r="B28" s="82"/>
      <c r="C28" s="82"/>
      <c r="D28" s="83"/>
      <c r="E28" s="83"/>
      <c r="F28" s="83"/>
      <c r="G28" s="84"/>
      <c r="H28" s="85"/>
      <c r="I28" s="85"/>
      <c r="J28" s="85"/>
      <c r="K28" s="85"/>
      <c r="L28" s="85"/>
      <c r="M28" s="85"/>
      <c r="N28" s="17"/>
      <c r="O28" s="86"/>
      <c r="P28" s="30"/>
      <c r="Q28" s="30"/>
      <c r="R28" s="84"/>
      <c r="S28" s="85"/>
      <c r="T28" s="85"/>
      <c r="U28" s="85"/>
      <c r="V28" s="85"/>
      <c r="W28" s="85"/>
      <c r="X28" s="85"/>
      <c r="Y28" s="17"/>
      <c r="Z28" s="86"/>
      <c r="AA28" s="30"/>
      <c r="AB28" s="30"/>
      <c r="AC28" s="84"/>
      <c r="AD28" s="85"/>
      <c r="AE28" s="85"/>
      <c r="AF28" s="85"/>
      <c r="AG28" s="85"/>
      <c r="AH28" s="85"/>
      <c r="AI28" s="85"/>
      <c r="AJ28" s="17"/>
      <c r="AK28" s="86"/>
      <c r="AL28" s="30"/>
      <c r="AM28" s="30"/>
      <c r="AN28" s="84"/>
      <c r="AO28" s="85"/>
      <c r="AP28" s="85"/>
      <c r="AQ28" s="85"/>
      <c r="AR28" s="85"/>
      <c r="AS28" s="85"/>
      <c r="AT28" s="85"/>
      <c r="AU28" s="17"/>
      <c r="AV28" s="86"/>
      <c r="AW28" s="30"/>
      <c r="AX28" s="30"/>
      <c r="AY28" s="84"/>
      <c r="AZ28" s="85"/>
      <c r="BA28" s="85"/>
      <c r="BB28" s="85"/>
      <c r="BC28" s="85"/>
      <c r="BD28" s="85"/>
      <c r="BE28" s="85"/>
      <c r="BF28" s="17"/>
      <c r="BG28" s="86"/>
      <c r="BH28" s="30"/>
      <c r="BI28" s="30"/>
      <c r="BJ28" s="84"/>
      <c r="BK28" s="85"/>
      <c r="BL28" s="85"/>
      <c r="BM28" s="85"/>
      <c r="BN28" s="85"/>
      <c r="BO28" s="85"/>
      <c r="BP28" s="85"/>
      <c r="BQ28" s="17"/>
      <c r="BR28" s="86"/>
      <c r="BS28" s="30"/>
      <c r="BT28" s="30"/>
      <c r="BU28" s="84"/>
      <c r="BV28" s="85"/>
      <c r="BW28" s="85"/>
      <c r="BX28" s="85"/>
      <c r="BY28" s="85"/>
      <c r="BZ28" s="85"/>
      <c r="CA28" s="85"/>
      <c r="CB28" s="17"/>
      <c r="CC28" s="86"/>
      <c r="CD28" s="30"/>
      <c r="CE28" s="30"/>
      <c r="CF28" s="84"/>
      <c r="CG28" s="85"/>
      <c r="CH28" s="85"/>
      <c r="CI28" s="85"/>
      <c r="CJ28" s="85"/>
      <c r="CK28" s="85"/>
      <c r="CL28" s="85"/>
      <c r="CM28" s="17"/>
      <c r="CN28" s="86"/>
      <c r="CO28" s="30"/>
      <c r="CP28" s="30"/>
      <c r="CQ28" s="84"/>
      <c r="CR28" s="85"/>
      <c r="CS28" s="85"/>
      <c r="CT28" s="85"/>
      <c r="CU28" s="85"/>
      <c r="CV28" s="85"/>
      <c r="CW28" s="85"/>
      <c r="CX28" s="17"/>
      <c r="CY28" s="86"/>
      <c r="CZ28" s="30"/>
      <c r="DA28" s="30"/>
      <c r="DB28" s="84"/>
      <c r="DC28" s="85"/>
      <c r="DD28" s="85"/>
      <c r="DE28" s="85"/>
      <c r="DF28" s="85"/>
      <c r="DG28" s="85"/>
      <c r="DH28" s="85"/>
      <c r="DI28" s="17"/>
      <c r="DJ28" s="86"/>
      <c r="DK28" s="30"/>
      <c r="DL28" s="30"/>
      <c r="DM28" s="84"/>
      <c r="DN28" s="85"/>
      <c r="DO28" s="85"/>
      <c r="DP28" s="85"/>
      <c r="DQ28" s="85"/>
      <c r="DR28" s="85"/>
      <c r="DS28" s="85"/>
      <c r="DT28" s="17"/>
      <c r="DU28" s="86"/>
      <c r="DV28" s="30"/>
      <c r="DW28" s="30"/>
      <c r="DX28" s="84"/>
      <c r="DY28" s="85"/>
      <c r="DZ28" s="85"/>
      <c r="EA28" s="85"/>
      <c r="EB28" s="85"/>
      <c r="EC28" s="85"/>
      <c r="ED28" s="85"/>
      <c r="EE28" s="17"/>
      <c r="EF28" s="86"/>
      <c r="EG28" s="30"/>
      <c r="EH28" s="30"/>
      <c r="EI28" s="84"/>
      <c r="EJ28" s="85"/>
      <c r="EK28" s="85"/>
      <c r="EL28" s="85"/>
      <c r="EM28" s="85"/>
      <c r="EN28" s="85"/>
      <c r="EO28" s="85"/>
      <c r="EP28" s="17"/>
      <c r="EQ28" s="86"/>
      <c r="ER28" s="30"/>
      <c r="ES28" s="30"/>
      <c r="ET28" s="84"/>
      <c r="EU28" s="85"/>
      <c r="EV28" s="85"/>
      <c r="EW28" s="85"/>
      <c r="EX28" s="85"/>
      <c r="EY28" s="85"/>
      <c r="EZ28" s="85"/>
      <c r="FA28" s="17"/>
      <c r="FB28" s="86"/>
      <c r="FC28" s="30"/>
      <c r="FD28" s="30"/>
      <c r="FE28" s="84"/>
      <c r="FF28" s="85"/>
      <c r="FG28" s="85"/>
      <c r="FH28" s="85"/>
      <c r="FI28" s="85"/>
      <c r="FJ28" s="85"/>
      <c r="FK28" s="85"/>
      <c r="FL28" s="17"/>
      <c r="FM28" s="86"/>
      <c r="FN28" s="30"/>
      <c r="FO28" s="30"/>
      <c r="FP28" s="84"/>
      <c r="FQ28" s="85"/>
      <c r="FR28" s="85"/>
      <c r="FS28" s="85"/>
      <c r="FT28" s="85"/>
      <c r="FU28" s="85"/>
      <c r="FV28" s="85"/>
      <c r="FW28" s="17"/>
      <c r="FX28" s="86"/>
      <c r="FY28" s="30"/>
      <c r="FZ28" s="30"/>
      <c r="GA28" s="84"/>
      <c r="GB28" s="85"/>
      <c r="GC28" s="85"/>
      <c r="GD28" s="85"/>
      <c r="GE28" s="85"/>
      <c r="GF28" s="85"/>
      <c r="GG28" s="85"/>
      <c r="GH28" s="17"/>
      <c r="GI28" s="86"/>
      <c r="GJ28" s="30"/>
      <c r="GK28" s="30"/>
      <c r="GL28" s="84"/>
      <c r="GM28" s="85"/>
      <c r="GN28" s="85"/>
      <c r="GO28" s="85"/>
      <c r="GP28" s="85"/>
      <c r="GQ28" s="85"/>
      <c r="GR28" s="85"/>
      <c r="GS28" s="17"/>
      <c r="GT28" s="86"/>
      <c r="GU28" s="30"/>
      <c r="GV28" s="30"/>
      <c r="GW28" s="84"/>
      <c r="GX28" s="85"/>
      <c r="GY28" s="85"/>
      <c r="GZ28" s="85"/>
      <c r="HA28" s="85"/>
      <c r="HB28" s="85"/>
      <c r="HC28" s="85"/>
      <c r="HD28" s="17"/>
      <c r="HE28" s="86"/>
      <c r="HF28" s="30"/>
      <c r="HG28" s="30"/>
      <c r="HH28" s="84"/>
      <c r="HI28" s="85"/>
      <c r="HJ28" s="85"/>
      <c r="HK28" s="85"/>
      <c r="HL28" s="85"/>
      <c r="HM28" s="85"/>
      <c r="HN28" s="85"/>
      <c r="HO28" s="17"/>
      <c r="HP28" s="86"/>
      <c r="HQ28" s="30"/>
      <c r="HR28" s="30"/>
    </row>
    <row r="29" spans="1:226">
      <c r="A29" s="88"/>
      <c r="B29" s="89"/>
      <c r="C29" s="89"/>
      <c r="D29" s="90"/>
      <c r="E29" s="90"/>
      <c r="F29" s="90"/>
      <c r="G29" s="84"/>
      <c r="H29" s="85"/>
      <c r="I29" s="85"/>
      <c r="J29" s="85"/>
      <c r="K29" s="85"/>
      <c r="L29" s="85"/>
      <c r="M29" s="85"/>
      <c r="N29" s="17"/>
      <c r="O29" s="86"/>
      <c r="P29" s="30"/>
      <c r="Q29" s="30"/>
      <c r="R29" s="84"/>
      <c r="S29" s="85"/>
      <c r="T29" s="85"/>
      <c r="U29" s="85"/>
      <c r="V29" s="85"/>
      <c r="W29" s="85"/>
      <c r="X29" s="85"/>
      <c r="Y29" s="17"/>
      <c r="Z29" s="86"/>
      <c r="AA29" s="30"/>
      <c r="AB29" s="30"/>
      <c r="AC29" s="84"/>
      <c r="AD29" s="85"/>
      <c r="AE29" s="85"/>
      <c r="AF29" s="85"/>
      <c r="AG29" s="85"/>
      <c r="AH29" s="85"/>
      <c r="AI29" s="85"/>
      <c r="AJ29" s="17"/>
      <c r="AK29" s="86"/>
      <c r="AL29" s="30"/>
      <c r="AM29" s="30"/>
      <c r="AN29" s="84"/>
      <c r="AO29" s="85"/>
      <c r="AP29" s="85"/>
      <c r="AQ29" s="85"/>
      <c r="AR29" s="85"/>
      <c r="AS29" s="85"/>
      <c r="AT29" s="85"/>
      <c r="AU29" s="17"/>
      <c r="AV29" s="86"/>
      <c r="AW29" s="30"/>
      <c r="AX29" s="30"/>
      <c r="AY29" s="84"/>
      <c r="AZ29" s="85"/>
      <c r="BA29" s="85"/>
      <c r="BB29" s="85"/>
      <c r="BC29" s="85"/>
      <c r="BD29" s="85"/>
      <c r="BE29" s="85"/>
      <c r="BF29" s="17"/>
      <c r="BG29" s="86"/>
      <c r="BH29" s="30"/>
      <c r="BI29" s="30"/>
      <c r="BJ29" s="84"/>
      <c r="BK29" s="85"/>
      <c r="BL29" s="85"/>
      <c r="BM29" s="85"/>
      <c r="BN29" s="85"/>
      <c r="BO29" s="85"/>
      <c r="BP29" s="85"/>
      <c r="BQ29" s="17"/>
      <c r="BR29" s="86"/>
      <c r="BS29" s="30"/>
      <c r="BT29" s="30"/>
      <c r="BU29" s="84"/>
      <c r="BV29" s="85"/>
      <c r="BW29" s="85"/>
      <c r="BX29" s="85"/>
      <c r="BY29" s="85"/>
      <c r="BZ29" s="85"/>
      <c r="CA29" s="85"/>
      <c r="CB29" s="17"/>
      <c r="CC29" s="86"/>
      <c r="CD29" s="30"/>
      <c r="CE29" s="30"/>
      <c r="CF29" s="84"/>
      <c r="CG29" s="85"/>
      <c r="CH29" s="85"/>
      <c r="CI29" s="85"/>
      <c r="CJ29" s="85"/>
      <c r="CK29" s="85"/>
      <c r="CL29" s="85"/>
      <c r="CM29" s="17"/>
      <c r="CN29" s="86"/>
      <c r="CO29" s="30"/>
      <c r="CP29" s="30"/>
      <c r="CQ29" s="84"/>
      <c r="CR29" s="85"/>
      <c r="CS29" s="85"/>
      <c r="CT29" s="85"/>
      <c r="CU29" s="85"/>
      <c r="CV29" s="85"/>
      <c r="CW29" s="85"/>
      <c r="CX29" s="17"/>
      <c r="CY29" s="86"/>
      <c r="CZ29" s="30"/>
      <c r="DA29" s="30"/>
      <c r="DB29" s="84"/>
      <c r="DC29" s="85"/>
      <c r="DD29" s="85"/>
      <c r="DE29" s="85"/>
      <c r="DF29" s="85"/>
      <c r="DG29" s="85"/>
      <c r="DH29" s="85"/>
      <c r="DI29" s="17"/>
      <c r="DJ29" s="86"/>
      <c r="DK29" s="30"/>
      <c r="DL29" s="30"/>
      <c r="DM29" s="84"/>
      <c r="DN29" s="85"/>
      <c r="DO29" s="85"/>
      <c r="DP29" s="85"/>
      <c r="DQ29" s="85"/>
      <c r="DR29" s="85"/>
      <c r="DS29" s="85"/>
      <c r="DT29" s="17"/>
      <c r="DU29" s="86"/>
      <c r="DV29" s="30"/>
      <c r="DW29" s="30"/>
      <c r="DX29" s="84"/>
      <c r="DY29" s="85"/>
      <c r="DZ29" s="85"/>
      <c r="EA29" s="85"/>
      <c r="EB29" s="85"/>
      <c r="EC29" s="85"/>
      <c r="ED29" s="85"/>
      <c r="EE29" s="17"/>
      <c r="EF29" s="86"/>
      <c r="EG29" s="30"/>
      <c r="EH29" s="30"/>
      <c r="EI29" s="84"/>
      <c r="EJ29" s="85"/>
      <c r="EK29" s="85"/>
      <c r="EL29" s="85"/>
      <c r="EM29" s="85"/>
      <c r="EN29" s="85"/>
      <c r="EO29" s="85"/>
      <c r="EP29" s="17"/>
      <c r="EQ29" s="86"/>
      <c r="ER29" s="30"/>
      <c r="ES29" s="30"/>
      <c r="ET29" s="84"/>
      <c r="EU29" s="85"/>
      <c r="EV29" s="85"/>
      <c r="EW29" s="85"/>
      <c r="EX29" s="85"/>
      <c r="EY29" s="85"/>
      <c r="EZ29" s="85"/>
      <c r="FA29" s="17"/>
      <c r="FB29" s="86"/>
      <c r="FC29" s="30"/>
      <c r="FD29" s="30"/>
      <c r="FE29" s="84"/>
      <c r="FF29" s="85"/>
      <c r="FG29" s="85"/>
      <c r="FH29" s="85"/>
      <c r="FI29" s="85"/>
      <c r="FJ29" s="85"/>
      <c r="FK29" s="85"/>
      <c r="FL29" s="17"/>
      <c r="FM29" s="86"/>
      <c r="FN29" s="30"/>
      <c r="FO29" s="30"/>
      <c r="FP29" s="84"/>
      <c r="FQ29" s="85"/>
      <c r="FR29" s="85"/>
      <c r="FS29" s="85"/>
      <c r="FT29" s="85"/>
      <c r="FU29" s="85"/>
      <c r="FV29" s="85"/>
      <c r="FW29" s="17"/>
      <c r="FX29" s="86"/>
      <c r="FY29" s="30"/>
      <c r="FZ29" s="30"/>
      <c r="GA29" s="84"/>
      <c r="GB29" s="85"/>
      <c r="GC29" s="85"/>
      <c r="GD29" s="85"/>
      <c r="GE29" s="85"/>
      <c r="GF29" s="85"/>
      <c r="GG29" s="85"/>
      <c r="GH29" s="17"/>
      <c r="GI29" s="86"/>
      <c r="GJ29" s="30"/>
      <c r="GK29" s="30"/>
      <c r="GL29" s="84"/>
      <c r="GM29" s="85"/>
      <c r="GN29" s="85"/>
      <c r="GO29" s="85"/>
      <c r="GP29" s="85"/>
      <c r="GQ29" s="85"/>
      <c r="GR29" s="85"/>
      <c r="GS29" s="17"/>
      <c r="GT29" s="86"/>
      <c r="GU29" s="30"/>
      <c r="GV29" s="30"/>
      <c r="GW29" s="84"/>
      <c r="GX29" s="85"/>
      <c r="GY29" s="85"/>
      <c r="GZ29" s="85"/>
      <c r="HA29" s="85"/>
      <c r="HB29" s="85"/>
      <c r="HC29" s="85"/>
      <c r="HD29" s="17"/>
      <c r="HE29" s="86"/>
      <c r="HF29" s="30"/>
      <c r="HG29" s="30"/>
      <c r="HH29" s="84"/>
      <c r="HI29" s="85"/>
      <c r="HJ29" s="85"/>
      <c r="HK29" s="85"/>
      <c r="HL29" s="85"/>
      <c r="HM29" s="85"/>
      <c r="HN29" s="85"/>
      <c r="HO29" s="17"/>
      <c r="HP29" s="86"/>
      <c r="HQ29" s="30"/>
      <c r="HR29" s="30"/>
    </row>
    <row r="30" spans="1:226">
      <c r="A30" s="88"/>
      <c r="B30" s="89"/>
      <c r="C30" s="89"/>
      <c r="D30" s="90"/>
      <c r="E30" s="90"/>
      <c r="F30" s="90"/>
      <c r="G30" s="84"/>
      <c r="H30" s="85"/>
      <c r="I30" s="85"/>
      <c r="J30" s="85"/>
      <c r="K30" s="85"/>
      <c r="L30" s="85"/>
      <c r="M30" s="85"/>
      <c r="N30" s="17"/>
      <c r="O30" s="86"/>
      <c r="P30" s="30"/>
      <c r="Q30" s="30"/>
      <c r="R30" s="84"/>
      <c r="S30" s="85"/>
      <c r="T30" s="85"/>
      <c r="U30" s="85"/>
      <c r="V30" s="85"/>
      <c r="W30" s="85"/>
      <c r="X30" s="85"/>
      <c r="Y30" s="17"/>
      <c r="Z30" s="86"/>
      <c r="AA30" s="30"/>
      <c r="AB30" s="30"/>
      <c r="AC30" s="84"/>
      <c r="AD30" s="85"/>
      <c r="AE30" s="85"/>
      <c r="AF30" s="85"/>
      <c r="AG30" s="85"/>
      <c r="AH30" s="85"/>
      <c r="AI30" s="85"/>
      <c r="AJ30" s="17"/>
      <c r="AK30" s="86"/>
      <c r="AL30" s="30"/>
      <c r="AM30" s="30"/>
      <c r="AN30" s="84"/>
      <c r="AO30" s="85"/>
      <c r="AP30" s="85"/>
      <c r="AQ30" s="85"/>
      <c r="AR30" s="85"/>
      <c r="AS30" s="85"/>
      <c r="AT30" s="85"/>
      <c r="AU30" s="17"/>
      <c r="AV30" s="86"/>
      <c r="AW30" s="30"/>
      <c r="AX30" s="30"/>
      <c r="AY30" s="84"/>
      <c r="AZ30" s="85"/>
      <c r="BA30" s="85"/>
      <c r="BB30" s="85"/>
      <c r="BC30" s="85"/>
      <c r="BD30" s="85"/>
      <c r="BE30" s="85"/>
      <c r="BF30" s="17"/>
      <c r="BG30" s="86"/>
      <c r="BH30" s="30"/>
      <c r="BI30" s="30"/>
      <c r="BJ30" s="84"/>
      <c r="BK30" s="85"/>
      <c r="BL30" s="85"/>
      <c r="BM30" s="85"/>
      <c r="BN30" s="85"/>
      <c r="BO30" s="85"/>
      <c r="BP30" s="85"/>
      <c r="BQ30" s="17"/>
      <c r="BR30" s="86"/>
      <c r="BS30" s="30"/>
      <c r="BT30" s="30"/>
      <c r="BU30" s="84"/>
      <c r="BV30" s="85"/>
      <c r="BW30" s="85"/>
      <c r="BX30" s="85"/>
      <c r="BY30" s="85"/>
      <c r="BZ30" s="85"/>
      <c r="CA30" s="85"/>
      <c r="CB30" s="17"/>
      <c r="CC30" s="86"/>
      <c r="CD30" s="30"/>
      <c r="CE30" s="30"/>
      <c r="CF30" s="84"/>
      <c r="CG30" s="85"/>
      <c r="CH30" s="85"/>
      <c r="CI30" s="85"/>
      <c r="CJ30" s="85"/>
      <c r="CK30" s="85"/>
      <c r="CL30" s="85"/>
      <c r="CM30" s="17"/>
      <c r="CN30" s="86"/>
      <c r="CO30" s="30"/>
      <c r="CP30" s="30"/>
      <c r="CQ30" s="84"/>
      <c r="CR30" s="85"/>
      <c r="CS30" s="85"/>
      <c r="CT30" s="85"/>
      <c r="CU30" s="85"/>
      <c r="CV30" s="85"/>
      <c r="CW30" s="85"/>
      <c r="CX30" s="17"/>
      <c r="CY30" s="86"/>
      <c r="CZ30" s="30"/>
      <c r="DA30" s="30"/>
      <c r="DB30" s="84"/>
      <c r="DC30" s="85"/>
      <c r="DD30" s="85"/>
      <c r="DE30" s="85"/>
      <c r="DF30" s="85"/>
      <c r="DG30" s="85"/>
      <c r="DH30" s="85"/>
      <c r="DI30" s="17"/>
      <c r="DJ30" s="86"/>
      <c r="DK30" s="30"/>
      <c r="DL30" s="30"/>
      <c r="DM30" s="84"/>
      <c r="DN30" s="85"/>
      <c r="DO30" s="85"/>
      <c r="DP30" s="85"/>
      <c r="DQ30" s="85"/>
      <c r="DR30" s="85"/>
      <c r="DS30" s="85"/>
      <c r="DT30" s="17"/>
      <c r="DU30" s="86"/>
      <c r="DV30" s="30"/>
      <c r="DW30" s="30"/>
      <c r="DX30" s="84"/>
      <c r="DY30" s="85"/>
      <c r="DZ30" s="85"/>
      <c r="EA30" s="85"/>
      <c r="EB30" s="85"/>
      <c r="EC30" s="85"/>
      <c r="ED30" s="85"/>
      <c r="EE30" s="17"/>
      <c r="EF30" s="86"/>
      <c r="EG30" s="30"/>
      <c r="EH30" s="30"/>
      <c r="EI30" s="84"/>
      <c r="EJ30" s="85"/>
      <c r="EK30" s="85"/>
      <c r="EL30" s="85"/>
      <c r="EM30" s="85"/>
      <c r="EN30" s="85"/>
      <c r="EO30" s="85"/>
      <c r="EP30" s="17"/>
      <c r="EQ30" s="86"/>
      <c r="ER30" s="30"/>
      <c r="ES30" s="30"/>
      <c r="ET30" s="84"/>
      <c r="EU30" s="85"/>
      <c r="EV30" s="85"/>
      <c r="EW30" s="85"/>
      <c r="EX30" s="85"/>
      <c r="EY30" s="85"/>
      <c r="EZ30" s="85"/>
      <c r="FA30" s="17"/>
      <c r="FB30" s="86"/>
      <c r="FC30" s="30"/>
      <c r="FD30" s="30"/>
      <c r="FE30" s="84"/>
      <c r="FF30" s="85"/>
      <c r="FG30" s="85"/>
      <c r="FH30" s="85"/>
      <c r="FI30" s="85"/>
      <c r="FJ30" s="85"/>
      <c r="FK30" s="85"/>
      <c r="FL30" s="17"/>
      <c r="FM30" s="86"/>
      <c r="FN30" s="30"/>
      <c r="FO30" s="30"/>
      <c r="FP30" s="84"/>
      <c r="FQ30" s="85"/>
      <c r="FR30" s="85"/>
      <c r="FS30" s="85"/>
      <c r="FT30" s="85"/>
      <c r="FU30" s="85"/>
      <c r="FV30" s="85"/>
      <c r="FW30" s="17"/>
      <c r="FX30" s="86"/>
      <c r="FY30" s="30"/>
      <c r="FZ30" s="30"/>
      <c r="GA30" s="84"/>
      <c r="GB30" s="85"/>
      <c r="GC30" s="85"/>
      <c r="GD30" s="85"/>
      <c r="GE30" s="85"/>
      <c r="GF30" s="85"/>
      <c r="GG30" s="85"/>
      <c r="GH30" s="17"/>
      <c r="GI30" s="86"/>
      <c r="GJ30" s="30"/>
      <c r="GK30" s="30"/>
      <c r="GL30" s="84"/>
      <c r="GM30" s="85"/>
      <c r="GN30" s="85"/>
      <c r="GO30" s="85"/>
      <c r="GP30" s="85"/>
      <c r="GQ30" s="85"/>
      <c r="GR30" s="85"/>
      <c r="GS30" s="17"/>
      <c r="GT30" s="86"/>
      <c r="GU30" s="30"/>
      <c r="GV30" s="30"/>
      <c r="GW30" s="84"/>
      <c r="GX30" s="85"/>
      <c r="GY30" s="85"/>
      <c r="GZ30" s="85"/>
      <c r="HA30" s="85"/>
      <c r="HB30" s="85"/>
      <c r="HC30" s="85"/>
      <c r="HD30" s="17"/>
      <c r="HE30" s="86"/>
      <c r="HF30" s="30"/>
      <c r="HG30" s="30"/>
      <c r="HH30" s="84"/>
      <c r="HI30" s="85"/>
      <c r="HJ30" s="85"/>
      <c r="HK30" s="85"/>
      <c r="HL30" s="85"/>
      <c r="HM30" s="85"/>
      <c r="HN30" s="85"/>
      <c r="HO30" s="17"/>
      <c r="HP30" s="86"/>
      <c r="HQ30" s="30"/>
      <c r="HR30" s="30"/>
    </row>
    <row r="31" spans="1:226">
      <c r="A31" s="88"/>
      <c r="B31" s="89"/>
      <c r="C31" s="89"/>
      <c r="D31" s="90"/>
      <c r="E31" s="90"/>
      <c r="F31" s="90"/>
      <c r="G31" s="84"/>
      <c r="H31" s="85"/>
      <c r="I31" s="85"/>
      <c r="J31" s="85"/>
      <c r="K31" s="85"/>
      <c r="L31" s="85"/>
      <c r="M31" s="85"/>
      <c r="N31" s="17"/>
      <c r="O31" s="86"/>
      <c r="P31" s="30"/>
      <c r="Q31" s="30"/>
      <c r="R31" s="84"/>
      <c r="S31" s="85"/>
      <c r="T31" s="85"/>
      <c r="U31" s="85"/>
      <c r="V31" s="85"/>
      <c r="W31" s="85"/>
      <c r="X31" s="85"/>
      <c r="Y31" s="17"/>
      <c r="Z31" s="86"/>
      <c r="AA31" s="30"/>
      <c r="AB31" s="30"/>
      <c r="AC31" s="84"/>
      <c r="AD31" s="85"/>
      <c r="AE31" s="85"/>
      <c r="AF31" s="85"/>
      <c r="AG31" s="85"/>
      <c r="AH31" s="85"/>
      <c r="AI31" s="85"/>
      <c r="AJ31" s="17"/>
      <c r="AK31" s="86"/>
      <c r="AL31" s="30"/>
      <c r="AM31" s="30"/>
      <c r="AN31" s="84"/>
      <c r="AO31" s="85"/>
      <c r="AP31" s="85"/>
      <c r="AQ31" s="85"/>
      <c r="AR31" s="85"/>
      <c r="AS31" s="85"/>
      <c r="AT31" s="85"/>
      <c r="AU31" s="17"/>
      <c r="AV31" s="86"/>
      <c r="AW31" s="30"/>
      <c r="AX31" s="30"/>
      <c r="AY31" s="84"/>
      <c r="AZ31" s="85"/>
      <c r="BA31" s="85"/>
      <c r="BB31" s="85"/>
      <c r="BC31" s="85"/>
      <c r="BD31" s="85"/>
      <c r="BE31" s="85"/>
      <c r="BF31" s="17"/>
      <c r="BG31" s="86"/>
      <c r="BH31" s="30"/>
      <c r="BI31" s="30"/>
      <c r="BJ31" s="84"/>
      <c r="BK31" s="85"/>
      <c r="BL31" s="85"/>
      <c r="BM31" s="85"/>
      <c r="BN31" s="85"/>
      <c r="BO31" s="85"/>
      <c r="BP31" s="85"/>
      <c r="BQ31" s="17"/>
      <c r="BR31" s="86"/>
      <c r="BS31" s="30"/>
      <c r="BT31" s="30"/>
      <c r="BU31" s="84"/>
      <c r="BV31" s="85"/>
      <c r="BW31" s="85"/>
      <c r="BX31" s="85"/>
      <c r="BY31" s="85"/>
      <c r="BZ31" s="85"/>
      <c r="CA31" s="85"/>
      <c r="CB31" s="17"/>
      <c r="CC31" s="86"/>
      <c r="CD31" s="30"/>
      <c r="CE31" s="30"/>
      <c r="CF31" s="84"/>
      <c r="CG31" s="85"/>
      <c r="CH31" s="85"/>
      <c r="CI31" s="85"/>
      <c r="CJ31" s="85"/>
      <c r="CK31" s="85"/>
      <c r="CL31" s="85"/>
      <c r="CM31" s="17"/>
      <c r="CN31" s="86"/>
      <c r="CO31" s="30"/>
      <c r="CP31" s="30"/>
      <c r="CQ31" s="84"/>
      <c r="CR31" s="85"/>
      <c r="CS31" s="85"/>
      <c r="CT31" s="85"/>
      <c r="CU31" s="85"/>
      <c r="CV31" s="85"/>
      <c r="CW31" s="85"/>
      <c r="CX31" s="17"/>
      <c r="CY31" s="86"/>
      <c r="CZ31" s="30"/>
      <c r="DA31" s="30"/>
      <c r="DB31" s="84"/>
      <c r="DC31" s="85"/>
      <c r="DD31" s="85"/>
      <c r="DE31" s="85"/>
      <c r="DF31" s="85"/>
      <c r="DG31" s="85"/>
      <c r="DH31" s="85"/>
      <c r="DI31" s="17"/>
      <c r="DJ31" s="86"/>
      <c r="DK31" s="30"/>
      <c r="DL31" s="30"/>
      <c r="DM31" s="84"/>
      <c r="DN31" s="85"/>
      <c r="DO31" s="85"/>
      <c r="DP31" s="85"/>
      <c r="DQ31" s="85"/>
      <c r="DR31" s="85"/>
      <c r="DS31" s="85"/>
      <c r="DT31" s="17"/>
      <c r="DU31" s="86"/>
      <c r="DV31" s="30"/>
      <c r="DW31" s="30"/>
      <c r="DX31" s="84"/>
      <c r="DY31" s="85"/>
      <c r="DZ31" s="85"/>
      <c r="EA31" s="85"/>
      <c r="EB31" s="85"/>
      <c r="EC31" s="85"/>
      <c r="ED31" s="85"/>
      <c r="EE31" s="17"/>
      <c r="EF31" s="86"/>
      <c r="EG31" s="30"/>
      <c r="EH31" s="30"/>
      <c r="EI31" s="84"/>
      <c r="EJ31" s="85"/>
      <c r="EK31" s="85"/>
      <c r="EL31" s="85"/>
      <c r="EM31" s="85"/>
      <c r="EN31" s="85"/>
      <c r="EO31" s="85"/>
      <c r="EP31" s="17"/>
      <c r="EQ31" s="86"/>
      <c r="ER31" s="30"/>
      <c r="ES31" s="30"/>
      <c r="ET31" s="84"/>
      <c r="EU31" s="85"/>
      <c r="EV31" s="85"/>
      <c r="EW31" s="85"/>
      <c r="EX31" s="85"/>
      <c r="EY31" s="85"/>
      <c r="EZ31" s="85"/>
      <c r="FA31" s="17"/>
      <c r="FB31" s="86"/>
      <c r="FC31" s="30"/>
      <c r="FD31" s="30"/>
      <c r="FE31" s="84"/>
      <c r="FF31" s="85"/>
      <c r="FG31" s="85"/>
      <c r="FH31" s="85"/>
      <c r="FI31" s="85"/>
      <c r="FJ31" s="85"/>
      <c r="FK31" s="85"/>
      <c r="FL31" s="17"/>
      <c r="FM31" s="86"/>
      <c r="FN31" s="30"/>
      <c r="FO31" s="30"/>
      <c r="FP31" s="84"/>
      <c r="FQ31" s="85"/>
      <c r="FR31" s="85"/>
      <c r="FS31" s="85"/>
      <c r="FT31" s="85"/>
      <c r="FU31" s="85"/>
      <c r="FV31" s="85"/>
      <c r="FW31" s="17"/>
      <c r="FX31" s="86"/>
      <c r="FY31" s="30"/>
      <c r="FZ31" s="30"/>
      <c r="GA31" s="84"/>
      <c r="GB31" s="85"/>
      <c r="GC31" s="85"/>
      <c r="GD31" s="85"/>
      <c r="GE31" s="85"/>
      <c r="GF31" s="85"/>
      <c r="GG31" s="85"/>
      <c r="GH31" s="17"/>
      <c r="GI31" s="86"/>
      <c r="GJ31" s="30"/>
      <c r="GK31" s="30"/>
      <c r="GL31" s="84"/>
      <c r="GM31" s="85"/>
      <c r="GN31" s="85"/>
      <c r="GO31" s="85"/>
      <c r="GP31" s="85"/>
      <c r="GQ31" s="85"/>
      <c r="GR31" s="85"/>
      <c r="GS31" s="17"/>
      <c r="GT31" s="86"/>
      <c r="GU31" s="30"/>
      <c r="GV31" s="30"/>
      <c r="GW31" s="84"/>
      <c r="GX31" s="85"/>
      <c r="GY31" s="85"/>
      <c r="GZ31" s="85"/>
      <c r="HA31" s="85"/>
      <c r="HB31" s="85"/>
      <c r="HC31" s="85"/>
      <c r="HD31" s="17"/>
      <c r="HE31" s="86"/>
      <c r="HF31" s="30"/>
      <c r="HG31" s="30"/>
      <c r="HH31" s="84"/>
      <c r="HI31" s="85"/>
      <c r="HJ31" s="85"/>
      <c r="HK31" s="85"/>
      <c r="HL31" s="85"/>
      <c r="HM31" s="85"/>
      <c r="HN31" s="85"/>
      <c r="HO31" s="17"/>
      <c r="HP31" s="86"/>
      <c r="HQ31" s="30"/>
      <c r="HR31" s="30"/>
    </row>
    <row r="32" spans="1:226">
      <c r="A32" s="88"/>
      <c r="B32" s="91"/>
      <c r="C32" s="91"/>
      <c r="D32" s="90"/>
      <c r="E32" s="90"/>
      <c r="F32" s="90"/>
      <c r="G32" s="84"/>
      <c r="H32" s="85"/>
      <c r="I32" s="85"/>
      <c r="J32" s="85"/>
      <c r="K32" s="85"/>
      <c r="L32" s="85"/>
      <c r="M32" s="85"/>
      <c r="N32" s="17"/>
      <c r="O32" s="86"/>
      <c r="P32" s="30"/>
      <c r="Q32" s="30"/>
      <c r="R32" s="84"/>
      <c r="S32" s="85"/>
      <c r="T32" s="85"/>
      <c r="U32" s="85"/>
      <c r="V32" s="85"/>
      <c r="W32" s="85"/>
      <c r="X32" s="85"/>
      <c r="Y32" s="17"/>
      <c r="Z32" s="86"/>
      <c r="AA32" s="30"/>
      <c r="AB32" s="30"/>
      <c r="AC32" s="84"/>
      <c r="AD32" s="85"/>
      <c r="AE32" s="85"/>
      <c r="AF32" s="85"/>
      <c r="AG32" s="85"/>
      <c r="AH32" s="85"/>
      <c r="AI32" s="85"/>
      <c r="AJ32" s="17"/>
      <c r="AK32" s="86"/>
      <c r="AL32" s="30"/>
      <c r="AM32" s="30"/>
      <c r="AN32" s="84"/>
      <c r="AO32" s="85"/>
      <c r="AP32" s="85"/>
      <c r="AQ32" s="85"/>
      <c r="AR32" s="85"/>
      <c r="AS32" s="85"/>
      <c r="AT32" s="85"/>
      <c r="AU32" s="17"/>
      <c r="AV32" s="86"/>
      <c r="AW32" s="30"/>
      <c r="AX32" s="30"/>
      <c r="AY32" s="84"/>
      <c r="AZ32" s="85"/>
      <c r="BA32" s="85"/>
      <c r="BB32" s="85"/>
      <c r="BC32" s="85"/>
      <c r="BD32" s="85"/>
      <c r="BE32" s="85"/>
      <c r="BF32" s="17"/>
      <c r="BG32" s="86"/>
      <c r="BH32" s="30"/>
      <c r="BI32" s="30"/>
      <c r="BJ32" s="84"/>
      <c r="BK32" s="85"/>
      <c r="BL32" s="85"/>
      <c r="BM32" s="85"/>
      <c r="BN32" s="85"/>
      <c r="BO32" s="85"/>
      <c r="BP32" s="85"/>
      <c r="BQ32" s="17"/>
      <c r="BR32" s="86"/>
      <c r="BS32" s="30"/>
      <c r="BT32" s="30"/>
      <c r="BU32" s="84"/>
      <c r="BV32" s="85"/>
      <c r="BW32" s="85"/>
      <c r="BX32" s="85"/>
      <c r="BY32" s="85"/>
      <c r="BZ32" s="85"/>
      <c r="CA32" s="85"/>
      <c r="CB32" s="17"/>
      <c r="CC32" s="86"/>
      <c r="CD32" s="30"/>
      <c r="CE32" s="30"/>
      <c r="CF32" s="84"/>
      <c r="CG32" s="85"/>
      <c r="CH32" s="85"/>
      <c r="CI32" s="85"/>
      <c r="CJ32" s="85"/>
      <c r="CK32" s="85"/>
      <c r="CL32" s="85"/>
      <c r="CM32" s="17"/>
      <c r="CN32" s="86"/>
      <c r="CO32" s="30"/>
      <c r="CP32" s="30"/>
      <c r="CQ32" s="84"/>
      <c r="CR32" s="85"/>
      <c r="CS32" s="85"/>
      <c r="CT32" s="85"/>
      <c r="CU32" s="85"/>
      <c r="CV32" s="85"/>
      <c r="CW32" s="85"/>
      <c r="CX32" s="17"/>
      <c r="CY32" s="86"/>
      <c r="CZ32" s="30"/>
      <c r="DA32" s="30"/>
      <c r="DB32" s="84"/>
      <c r="DC32" s="85"/>
      <c r="DD32" s="85"/>
      <c r="DE32" s="85"/>
      <c r="DF32" s="85"/>
      <c r="DG32" s="85"/>
      <c r="DH32" s="85"/>
      <c r="DI32" s="17"/>
      <c r="DJ32" s="86"/>
      <c r="DK32" s="30"/>
      <c r="DL32" s="30"/>
      <c r="DM32" s="84"/>
      <c r="DN32" s="85"/>
      <c r="DO32" s="85"/>
      <c r="DP32" s="85"/>
      <c r="DQ32" s="85"/>
      <c r="DR32" s="85"/>
      <c r="DS32" s="85"/>
      <c r="DT32" s="17"/>
      <c r="DU32" s="86"/>
      <c r="DV32" s="30"/>
      <c r="DW32" s="30"/>
      <c r="DX32" s="84"/>
      <c r="DY32" s="85"/>
      <c r="DZ32" s="85"/>
      <c r="EA32" s="85"/>
      <c r="EB32" s="85"/>
      <c r="EC32" s="85"/>
      <c r="ED32" s="85"/>
      <c r="EE32" s="17"/>
      <c r="EF32" s="86"/>
      <c r="EG32" s="30"/>
      <c r="EH32" s="30"/>
      <c r="EI32" s="84"/>
      <c r="EJ32" s="85"/>
      <c r="EK32" s="85"/>
      <c r="EL32" s="85"/>
      <c r="EM32" s="85"/>
      <c r="EN32" s="85"/>
      <c r="EO32" s="85"/>
      <c r="EP32" s="17"/>
      <c r="EQ32" s="86"/>
      <c r="ER32" s="30"/>
      <c r="ES32" s="30"/>
      <c r="ET32" s="84"/>
      <c r="EU32" s="85"/>
      <c r="EV32" s="85"/>
      <c r="EW32" s="85"/>
      <c r="EX32" s="85"/>
      <c r="EY32" s="85"/>
      <c r="EZ32" s="85"/>
      <c r="FA32" s="17"/>
      <c r="FB32" s="86"/>
      <c r="FC32" s="30"/>
      <c r="FD32" s="30"/>
      <c r="FE32" s="84"/>
      <c r="FF32" s="85"/>
      <c r="FG32" s="85"/>
      <c r="FH32" s="85"/>
      <c r="FI32" s="85"/>
      <c r="FJ32" s="85"/>
      <c r="FK32" s="85"/>
      <c r="FL32" s="17"/>
      <c r="FM32" s="86"/>
      <c r="FN32" s="30"/>
      <c r="FO32" s="30"/>
      <c r="FP32" s="84"/>
      <c r="FQ32" s="85"/>
      <c r="FR32" s="85"/>
      <c r="FS32" s="85"/>
      <c r="FT32" s="85"/>
      <c r="FU32" s="85"/>
      <c r="FV32" s="85"/>
      <c r="FW32" s="17"/>
      <c r="FX32" s="86"/>
      <c r="FY32" s="30"/>
      <c r="FZ32" s="30"/>
      <c r="GA32" s="84"/>
      <c r="GB32" s="85"/>
      <c r="GC32" s="85"/>
      <c r="GD32" s="85"/>
      <c r="GE32" s="85"/>
      <c r="GF32" s="85"/>
      <c r="GG32" s="85"/>
      <c r="GH32" s="17"/>
      <c r="GI32" s="86"/>
      <c r="GJ32" s="30"/>
      <c r="GK32" s="30"/>
      <c r="GL32" s="84"/>
      <c r="GM32" s="85"/>
      <c r="GN32" s="85"/>
      <c r="GO32" s="85"/>
      <c r="GP32" s="85"/>
      <c r="GQ32" s="85"/>
      <c r="GR32" s="85"/>
      <c r="GS32" s="17"/>
      <c r="GT32" s="86"/>
      <c r="GU32" s="30"/>
      <c r="GV32" s="30"/>
      <c r="GW32" s="84"/>
      <c r="GX32" s="85"/>
      <c r="GY32" s="85"/>
      <c r="GZ32" s="85"/>
      <c r="HA32" s="85"/>
      <c r="HB32" s="85"/>
      <c r="HC32" s="85"/>
      <c r="HD32" s="17"/>
      <c r="HE32" s="86"/>
      <c r="HF32" s="30"/>
      <c r="HG32" s="30"/>
      <c r="HH32" s="84"/>
      <c r="HI32" s="85"/>
      <c r="HJ32" s="85"/>
      <c r="HK32" s="85"/>
      <c r="HL32" s="85"/>
      <c r="HM32" s="85"/>
      <c r="HN32" s="85"/>
      <c r="HO32" s="17"/>
      <c r="HP32" s="86"/>
      <c r="HQ32" s="30"/>
      <c r="HR32" s="30"/>
    </row>
    <row r="33" spans="1:226">
      <c r="A33" s="88"/>
      <c r="B33" s="91"/>
      <c r="C33" s="91"/>
      <c r="D33" s="90"/>
      <c r="E33" s="90"/>
      <c r="F33" s="90"/>
      <c r="G33" s="84"/>
      <c r="H33" s="85"/>
      <c r="I33" s="85"/>
      <c r="J33" s="85"/>
      <c r="K33" s="85"/>
      <c r="L33" s="85"/>
      <c r="M33" s="85"/>
      <c r="N33" s="17"/>
      <c r="O33" s="86"/>
      <c r="P33" s="30"/>
      <c r="Q33" s="30"/>
      <c r="R33" s="84"/>
      <c r="S33" s="85"/>
      <c r="T33" s="85"/>
      <c r="U33" s="85"/>
      <c r="V33" s="85"/>
      <c r="W33" s="85"/>
      <c r="X33" s="85"/>
      <c r="Y33" s="17"/>
      <c r="Z33" s="86"/>
      <c r="AA33" s="30"/>
      <c r="AB33" s="30"/>
      <c r="AC33" s="84"/>
      <c r="AD33" s="85"/>
      <c r="AE33" s="85"/>
      <c r="AF33" s="85"/>
      <c r="AG33" s="85"/>
      <c r="AH33" s="85"/>
      <c r="AI33" s="85"/>
      <c r="AJ33" s="17"/>
      <c r="AK33" s="86"/>
      <c r="AL33" s="30"/>
      <c r="AM33" s="30"/>
      <c r="AN33" s="84"/>
      <c r="AO33" s="85"/>
      <c r="AP33" s="85"/>
      <c r="AQ33" s="85"/>
      <c r="AR33" s="85"/>
      <c r="AS33" s="85"/>
      <c r="AT33" s="85"/>
      <c r="AU33" s="17"/>
      <c r="AV33" s="86"/>
      <c r="AW33" s="30"/>
      <c r="AX33" s="30"/>
      <c r="AY33" s="84"/>
      <c r="AZ33" s="85"/>
      <c r="BA33" s="85"/>
      <c r="BB33" s="85"/>
      <c r="BC33" s="85"/>
      <c r="BD33" s="85"/>
      <c r="BE33" s="85"/>
      <c r="BF33" s="17"/>
      <c r="BG33" s="86"/>
      <c r="BH33" s="30"/>
      <c r="BI33" s="30"/>
      <c r="BJ33" s="84"/>
      <c r="BK33" s="85"/>
      <c r="BL33" s="85"/>
      <c r="BM33" s="85"/>
      <c r="BN33" s="85"/>
      <c r="BO33" s="85"/>
      <c r="BP33" s="85"/>
      <c r="BQ33" s="17"/>
      <c r="BR33" s="86"/>
      <c r="BS33" s="30"/>
      <c r="BT33" s="30"/>
      <c r="BU33" s="84"/>
      <c r="BV33" s="85"/>
      <c r="BW33" s="85"/>
      <c r="BX33" s="85"/>
      <c r="BY33" s="85"/>
      <c r="BZ33" s="85"/>
      <c r="CA33" s="85"/>
      <c r="CB33" s="17"/>
      <c r="CC33" s="86"/>
      <c r="CD33" s="30"/>
      <c r="CE33" s="30"/>
      <c r="CF33" s="84"/>
      <c r="CG33" s="85"/>
      <c r="CH33" s="85"/>
      <c r="CI33" s="85"/>
      <c r="CJ33" s="85"/>
      <c r="CK33" s="85"/>
      <c r="CL33" s="85"/>
      <c r="CM33" s="17"/>
      <c r="CN33" s="86"/>
      <c r="CO33" s="30"/>
      <c r="CP33" s="30"/>
      <c r="CQ33" s="84"/>
      <c r="CR33" s="85"/>
      <c r="CS33" s="85"/>
      <c r="CT33" s="85"/>
      <c r="CU33" s="85"/>
      <c r="CV33" s="85"/>
      <c r="CW33" s="85"/>
      <c r="CX33" s="17"/>
      <c r="CY33" s="86"/>
      <c r="CZ33" s="30"/>
      <c r="DA33" s="30"/>
      <c r="DB33" s="84"/>
      <c r="DC33" s="85"/>
      <c r="DD33" s="85"/>
      <c r="DE33" s="85"/>
      <c r="DF33" s="85"/>
      <c r="DG33" s="85"/>
      <c r="DH33" s="85"/>
      <c r="DI33" s="17"/>
      <c r="DJ33" s="86"/>
      <c r="DK33" s="30"/>
      <c r="DL33" s="30"/>
      <c r="DM33" s="84"/>
      <c r="DN33" s="85"/>
      <c r="DO33" s="85"/>
      <c r="DP33" s="85"/>
      <c r="DQ33" s="85"/>
      <c r="DR33" s="85"/>
      <c r="DS33" s="85"/>
      <c r="DT33" s="17"/>
      <c r="DU33" s="86"/>
      <c r="DV33" s="30"/>
      <c r="DW33" s="30"/>
      <c r="DX33" s="84"/>
      <c r="DY33" s="85"/>
      <c r="DZ33" s="85"/>
      <c r="EA33" s="85"/>
      <c r="EB33" s="85"/>
      <c r="EC33" s="85"/>
      <c r="ED33" s="85"/>
      <c r="EE33" s="17"/>
      <c r="EF33" s="86"/>
      <c r="EG33" s="30"/>
      <c r="EH33" s="30"/>
      <c r="EI33" s="84"/>
      <c r="EJ33" s="85"/>
      <c r="EK33" s="85"/>
      <c r="EL33" s="85"/>
      <c r="EM33" s="85"/>
      <c r="EN33" s="85"/>
      <c r="EO33" s="85"/>
      <c r="EP33" s="17"/>
      <c r="EQ33" s="86"/>
      <c r="ER33" s="30"/>
      <c r="ES33" s="30"/>
      <c r="ET33" s="84"/>
      <c r="EU33" s="85"/>
      <c r="EV33" s="85"/>
      <c r="EW33" s="85"/>
      <c r="EX33" s="85"/>
      <c r="EY33" s="85"/>
      <c r="EZ33" s="85"/>
      <c r="FA33" s="17"/>
      <c r="FB33" s="86"/>
      <c r="FC33" s="30"/>
      <c r="FD33" s="30"/>
      <c r="FE33" s="84"/>
      <c r="FF33" s="85"/>
      <c r="FG33" s="85"/>
      <c r="FH33" s="85"/>
      <c r="FI33" s="85"/>
      <c r="FJ33" s="85"/>
      <c r="FK33" s="85"/>
      <c r="FL33" s="17"/>
      <c r="FM33" s="86"/>
      <c r="FN33" s="30"/>
      <c r="FO33" s="30"/>
      <c r="FP33" s="84"/>
      <c r="FQ33" s="85"/>
      <c r="FR33" s="85"/>
      <c r="FS33" s="85"/>
      <c r="FT33" s="85"/>
      <c r="FU33" s="85"/>
      <c r="FV33" s="85"/>
      <c r="FW33" s="17"/>
      <c r="FX33" s="86"/>
      <c r="FY33" s="30"/>
      <c r="FZ33" s="30"/>
      <c r="GA33" s="84"/>
      <c r="GB33" s="85"/>
      <c r="GC33" s="85"/>
      <c r="GD33" s="85"/>
      <c r="GE33" s="85"/>
      <c r="GF33" s="85"/>
      <c r="GG33" s="85"/>
      <c r="GH33" s="17"/>
      <c r="GI33" s="86"/>
      <c r="GJ33" s="30"/>
      <c r="GK33" s="30"/>
      <c r="GL33" s="84"/>
      <c r="GM33" s="85"/>
      <c r="GN33" s="85"/>
      <c r="GO33" s="85"/>
      <c r="GP33" s="85"/>
      <c r="GQ33" s="85"/>
      <c r="GR33" s="85"/>
      <c r="GS33" s="17"/>
      <c r="GT33" s="86"/>
      <c r="GU33" s="30"/>
      <c r="GV33" s="30"/>
      <c r="GW33" s="84"/>
      <c r="GX33" s="85"/>
      <c r="GY33" s="85"/>
      <c r="GZ33" s="85"/>
      <c r="HA33" s="85"/>
      <c r="HB33" s="85"/>
      <c r="HC33" s="85"/>
      <c r="HD33" s="17"/>
      <c r="HE33" s="86"/>
      <c r="HF33" s="30"/>
      <c r="HG33" s="30"/>
      <c r="HH33" s="84"/>
      <c r="HI33" s="85"/>
      <c r="HJ33" s="85"/>
      <c r="HK33" s="85"/>
      <c r="HL33" s="85"/>
      <c r="HM33" s="85"/>
      <c r="HN33" s="85"/>
      <c r="HO33" s="17"/>
      <c r="HP33" s="86"/>
      <c r="HQ33" s="30"/>
      <c r="HR33" s="30"/>
    </row>
    <row r="34" spans="1:226">
      <c r="A34" s="88"/>
      <c r="B34" s="89"/>
      <c r="C34" s="89"/>
      <c r="D34" s="90"/>
      <c r="E34" s="90"/>
      <c r="F34" s="90"/>
      <c r="G34" s="84"/>
      <c r="H34" s="85"/>
      <c r="I34" s="85"/>
      <c r="J34" s="85"/>
      <c r="K34" s="85"/>
      <c r="L34" s="85"/>
      <c r="M34" s="85"/>
      <c r="N34" s="17"/>
      <c r="O34" s="86"/>
      <c r="P34" s="30"/>
      <c r="Q34" s="30"/>
      <c r="R34" s="84"/>
      <c r="S34" s="85"/>
      <c r="T34" s="85"/>
      <c r="U34" s="85"/>
      <c r="V34" s="85"/>
      <c r="W34" s="85"/>
      <c r="X34" s="85"/>
      <c r="Y34" s="17"/>
      <c r="Z34" s="86"/>
      <c r="AA34" s="30"/>
      <c r="AB34" s="30"/>
      <c r="AC34" s="84"/>
      <c r="AD34" s="85"/>
      <c r="AE34" s="85"/>
      <c r="AF34" s="85"/>
      <c r="AG34" s="85"/>
      <c r="AH34" s="85"/>
      <c r="AI34" s="85"/>
      <c r="AJ34" s="17"/>
      <c r="AK34" s="86"/>
      <c r="AL34" s="30"/>
      <c r="AM34" s="30"/>
      <c r="AN34" s="84"/>
      <c r="AO34" s="85"/>
      <c r="AP34" s="85"/>
      <c r="AQ34" s="85"/>
      <c r="AR34" s="85"/>
      <c r="AS34" s="85"/>
      <c r="AT34" s="85"/>
      <c r="AU34" s="17"/>
      <c r="AV34" s="86"/>
      <c r="AW34" s="30"/>
      <c r="AX34" s="30"/>
      <c r="AY34" s="84"/>
      <c r="AZ34" s="85"/>
      <c r="BA34" s="85"/>
      <c r="BB34" s="85"/>
      <c r="BC34" s="85"/>
      <c r="BD34" s="85"/>
      <c r="BE34" s="85"/>
      <c r="BF34" s="17"/>
      <c r="BG34" s="86"/>
      <c r="BH34" s="30"/>
      <c r="BI34" s="30"/>
      <c r="BJ34" s="84"/>
      <c r="BK34" s="85"/>
      <c r="BL34" s="85"/>
      <c r="BM34" s="85"/>
      <c r="BN34" s="85"/>
      <c r="BO34" s="85"/>
      <c r="BP34" s="85"/>
      <c r="BQ34" s="17"/>
      <c r="BR34" s="86"/>
      <c r="BS34" s="30"/>
      <c r="BT34" s="30"/>
      <c r="BU34" s="84"/>
      <c r="BV34" s="85"/>
      <c r="BW34" s="85"/>
      <c r="BX34" s="85"/>
      <c r="BY34" s="85"/>
      <c r="BZ34" s="85"/>
      <c r="CA34" s="85"/>
      <c r="CB34" s="17"/>
      <c r="CC34" s="86"/>
      <c r="CD34" s="30"/>
      <c r="CE34" s="30"/>
      <c r="CF34" s="84"/>
      <c r="CG34" s="85"/>
      <c r="CH34" s="85"/>
      <c r="CI34" s="85"/>
      <c r="CJ34" s="85"/>
      <c r="CK34" s="85"/>
      <c r="CL34" s="85"/>
      <c r="CM34" s="17"/>
      <c r="CN34" s="86"/>
      <c r="CO34" s="30"/>
      <c r="CP34" s="30"/>
      <c r="CQ34" s="84"/>
      <c r="CR34" s="85"/>
      <c r="CS34" s="85"/>
      <c r="CT34" s="85"/>
      <c r="CU34" s="85"/>
      <c r="CV34" s="85"/>
      <c r="CW34" s="85"/>
      <c r="CX34" s="17"/>
      <c r="CY34" s="86"/>
      <c r="CZ34" s="30"/>
      <c r="DA34" s="30"/>
      <c r="DB34" s="84"/>
      <c r="DC34" s="85"/>
      <c r="DD34" s="85"/>
      <c r="DE34" s="85"/>
      <c r="DF34" s="85"/>
      <c r="DG34" s="85"/>
      <c r="DH34" s="85"/>
      <c r="DI34" s="17"/>
      <c r="DJ34" s="86"/>
      <c r="DK34" s="30"/>
      <c r="DL34" s="30"/>
      <c r="DM34" s="84"/>
      <c r="DN34" s="85"/>
      <c r="DO34" s="85"/>
      <c r="DP34" s="85"/>
      <c r="DQ34" s="85"/>
      <c r="DR34" s="85"/>
      <c r="DS34" s="85"/>
      <c r="DT34" s="17"/>
      <c r="DU34" s="86"/>
      <c r="DV34" s="30"/>
      <c r="DW34" s="30"/>
      <c r="DX34" s="84"/>
      <c r="DY34" s="85"/>
      <c r="DZ34" s="85"/>
      <c r="EA34" s="85"/>
      <c r="EB34" s="85"/>
      <c r="EC34" s="85"/>
      <c r="ED34" s="85"/>
      <c r="EE34" s="17"/>
      <c r="EF34" s="86"/>
      <c r="EG34" s="30"/>
      <c r="EH34" s="30"/>
      <c r="EI34" s="84"/>
      <c r="EJ34" s="85"/>
      <c r="EK34" s="85"/>
      <c r="EL34" s="85"/>
      <c r="EM34" s="85"/>
      <c r="EN34" s="85"/>
      <c r="EO34" s="85"/>
      <c r="EP34" s="17"/>
      <c r="EQ34" s="86"/>
      <c r="ER34" s="30"/>
      <c r="ES34" s="30"/>
      <c r="ET34" s="84"/>
      <c r="EU34" s="85"/>
      <c r="EV34" s="85"/>
      <c r="EW34" s="85"/>
      <c r="EX34" s="85"/>
      <c r="EY34" s="85"/>
      <c r="EZ34" s="85"/>
      <c r="FA34" s="17"/>
      <c r="FB34" s="86"/>
      <c r="FC34" s="30"/>
      <c r="FD34" s="30"/>
      <c r="FE34" s="84"/>
      <c r="FF34" s="85"/>
      <c r="FG34" s="85"/>
      <c r="FH34" s="85"/>
      <c r="FI34" s="85"/>
      <c r="FJ34" s="85"/>
      <c r="FK34" s="85"/>
      <c r="FL34" s="17"/>
      <c r="FM34" s="86"/>
      <c r="FN34" s="30"/>
      <c r="FO34" s="30"/>
      <c r="FP34" s="84"/>
      <c r="FQ34" s="85"/>
      <c r="FR34" s="85"/>
      <c r="FS34" s="85"/>
      <c r="FT34" s="85"/>
      <c r="FU34" s="85"/>
      <c r="FV34" s="85"/>
      <c r="FW34" s="17"/>
      <c r="FX34" s="86"/>
      <c r="FY34" s="30"/>
      <c r="FZ34" s="30"/>
      <c r="GA34" s="84"/>
      <c r="GB34" s="85"/>
      <c r="GC34" s="85"/>
      <c r="GD34" s="85"/>
      <c r="GE34" s="85"/>
      <c r="GF34" s="85"/>
      <c r="GG34" s="85"/>
      <c r="GH34" s="17"/>
      <c r="GI34" s="86"/>
      <c r="GJ34" s="30"/>
      <c r="GK34" s="30"/>
      <c r="GL34" s="84"/>
      <c r="GM34" s="85"/>
      <c r="GN34" s="85"/>
      <c r="GO34" s="85"/>
      <c r="GP34" s="85"/>
      <c r="GQ34" s="85"/>
      <c r="GR34" s="85"/>
      <c r="GS34" s="17"/>
      <c r="GT34" s="86"/>
      <c r="GU34" s="30"/>
      <c r="GV34" s="30"/>
      <c r="GW34" s="84"/>
      <c r="GX34" s="85"/>
      <c r="GY34" s="85"/>
      <c r="GZ34" s="85"/>
      <c r="HA34" s="85"/>
      <c r="HB34" s="85"/>
      <c r="HC34" s="85"/>
      <c r="HD34" s="17"/>
      <c r="HE34" s="86"/>
      <c r="HF34" s="30"/>
      <c r="HG34" s="30"/>
      <c r="HH34" s="84"/>
      <c r="HI34" s="85"/>
      <c r="HJ34" s="85"/>
      <c r="HK34" s="85"/>
      <c r="HL34" s="85"/>
      <c r="HM34" s="85"/>
      <c r="HN34" s="85"/>
      <c r="HO34" s="17"/>
      <c r="HP34" s="86"/>
      <c r="HQ34" s="30"/>
      <c r="HR34" s="30"/>
    </row>
    <row r="35" spans="1:226">
      <c r="A35" s="88"/>
      <c r="B35" s="89"/>
      <c r="C35" s="89"/>
      <c r="D35" s="90"/>
      <c r="E35" s="90"/>
      <c r="F35" s="90"/>
      <c r="G35" s="84"/>
      <c r="H35" s="85"/>
      <c r="I35" s="85"/>
      <c r="J35" s="85"/>
      <c r="K35" s="85"/>
      <c r="L35" s="85"/>
      <c r="M35" s="85"/>
      <c r="N35" s="17"/>
      <c r="O35" s="86"/>
      <c r="P35" s="30"/>
      <c r="Q35" s="30"/>
      <c r="R35" s="84"/>
      <c r="S35" s="85"/>
      <c r="T35" s="85"/>
      <c r="U35" s="85"/>
      <c r="V35" s="85"/>
      <c r="W35" s="85"/>
      <c r="X35" s="85"/>
      <c r="Y35" s="17"/>
      <c r="Z35" s="86"/>
      <c r="AA35" s="30"/>
      <c r="AB35" s="30"/>
      <c r="AC35" s="84"/>
      <c r="AD35" s="85"/>
      <c r="AE35" s="85"/>
      <c r="AF35" s="85"/>
      <c r="AG35" s="85"/>
      <c r="AH35" s="85"/>
      <c r="AI35" s="85"/>
      <c r="AJ35" s="17"/>
      <c r="AK35" s="86"/>
      <c r="AL35" s="30"/>
      <c r="AM35" s="30"/>
      <c r="AN35" s="84"/>
      <c r="AO35" s="85"/>
      <c r="AP35" s="85"/>
      <c r="AQ35" s="85"/>
      <c r="AR35" s="85"/>
      <c r="AS35" s="85"/>
      <c r="AT35" s="85"/>
      <c r="AU35" s="17"/>
      <c r="AV35" s="86"/>
      <c r="AW35" s="30"/>
      <c r="AX35" s="30"/>
      <c r="AY35" s="84"/>
      <c r="AZ35" s="85"/>
      <c r="BA35" s="85"/>
      <c r="BB35" s="85"/>
      <c r="BC35" s="85"/>
      <c r="BD35" s="85"/>
      <c r="BE35" s="85"/>
      <c r="BF35" s="17"/>
      <c r="BG35" s="86"/>
      <c r="BH35" s="30"/>
      <c r="BI35" s="30"/>
      <c r="BJ35" s="84"/>
      <c r="BK35" s="85"/>
      <c r="BL35" s="85"/>
      <c r="BM35" s="85"/>
      <c r="BN35" s="85"/>
      <c r="BO35" s="85"/>
      <c r="BP35" s="85"/>
      <c r="BQ35" s="17"/>
      <c r="BR35" s="86"/>
      <c r="BS35" s="30"/>
      <c r="BT35" s="30"/>
      <c r="BU35" s="84"/>
      <c r="BV35" s="85"/>
      <c r="BW35" s="85"/>
      <c r="BX35" s="85"/>
      <c r="BY35" s="85"/>
      <c r="BZ35" s="85"/>
      <c r="CA35" s="85"/>
      <c r="CB35" s="17"/>
      <c r="CC35" s="86"/>
      <c r="CD35" s="30"/>
      <c r="CE35" s="30"/>
      <c r="CF35" s="84"/>
      <c r="CG35" s="85"/>
      <c r="CH35" s="85"/>
      <c r="CI35" s="85"/>
      <c r="CJ35" s="85"/>
      <c r="CK35" s="85"/>
      <c r="CL35" s="85"/>
      <c r="CM35" s="17"/>
      <c r="CN35" s="86"/>
      <c r="CO35" s="30"/>
      <c r="CP35" s="30"/>
      <c r="CQ35" s="84"/>
      <c r="CR35" s="85"/>
      <c r="CS35" s="85"/>
      <c r="CT35" s="85"/>
      <c r="CU35" s="85"/>
      <c r="CV35" s="85"/>
      <c r="CW35" s="85"/>
      <c r="CX35" s="17"/>
      <c r="CY35" s="86"/>
      <c r="CZ35" s="30"/>
      <c r="DA35" s="30"/>
      <c r="DB35" s="84"/>
      <c r="DC35" s="85"/>
      <c r="DD35" s="85"/>
      <c r="DE35" s="85"/>
      <c r="DF35" s="85"/>
      <c r="DG35" s="85"/>
      <c r="DH35" s="85"/>
      <c r="DI35" s="17"/>
      <c r="DJ35" s="86"/>
      <c r="DK35" s="30"/>
      <c r="DL35" s="30"/>
      <c r="DM35" s="84"/>
      <c r="DN35" s="85"/>
      <c r="DO35" s="85"/>
      <c r="DP35" s="85"/>
      <c r="DQ35" s="85"/>
      <c r="DR35" s="85"/>
      <c r="DS35" s="85"/>
      <c r="DT35" s="17"/>
      <c r="DU35" s="86"/>
      <c r="DV35" s="30"/>
      <c r="DW35" s="30"/>
      <c r="DX35" s="84"/>
      <c r="DY35" s="85"/>
      <c r="DZ35" s="85"/>
      <c r="EA35" s="85"/>
      <c r="EB35" s="85"/>
      <c r="EC35" s="85"/>
      <c r="ED35" s="85"/>
      <c r="EE35" s="17"/>
      <c r="EF35" s="86"/>
      <c r="EG35" s="30"/>
      <c r="EH35" s="30"/>
      <c r="EI35" s="84"/>
      <c r="EJ35" s="85"/>
      <c r="EK35" s="85"/>
      <c r="EL35" s="85"/>
      <c r="EM35" s="85"/>
      <c r="EN35" s="85"/>
      <c r="EO35" s="85"/>
      <c r="EP35" s="17"/>
      <c r="EQ35" s="86"/>
      <c r="ER35" s="30"/>
      <c r="ES35" s="30"/>
      <c r="ET35" s="84"/>
      <c r="EU35" s="85"/>
      <c r="EV35" s="85"/>
      <c r="EW35" s="85"/>
      <c r="EX35" s="85"/>
      <c r="EY35" s="85"/>
      <c r="EZ35" s="85"/>
      <c r="FA35" s="17"/>
      <c r="FB35" s="86"/>
      <c r="FC35" s="30"/>
      <c r="FD35" s="30"/>
      <c r="FE35" s="84"/>
      <c r="FF35" s="85"/>
      <c r="FG35" s="85"/>
      <c r="FH35" s="85"/>
      <c r="FI35" s="85"/>
      <c r="FJ35" s="85"/>
      <c r="FK35" s="85"/>
      <c r="FL35" s="17"/>
      <c r="FM35" s="86"/>
      <c r="FN35" s="30"/>
      <c r="FO35" s="30"/>
      <c r="FP35" s="84"/>
      <c r="FQ35" s="85"/>
      <c r="FR35" s="85"/>
      <c r="FS35" s="85"/>
      <c r="FT35" s="85"/>
      <c r="FU35" s="85"/>
      <c r="FV35" s="85"/>
      <c r="FW35" s="17"/>
      <c r="FX35" s="86"/>
      <c r="FY35" s="30"/>
      <c r="FZ35" s="30"/>
      <c r="GA35" s="84"/>
      <c r="GB35" s="85"/>
      <c r="GC35" s="85"/>
      <c r="GD35" s="85"/>
      <c r="GE35" s="85"/>
      <c r="GF35" s="85"/>
      <c r="GG35" s="85"/>
      <c r="GH35" s="17"/>
      <c r="GI35" s="86"/>
      <c r="GJ35" s="30"/>
      <c r="GK35" s="30"/>
      <c r="GL35" s="84"/>
      <c r="GM35" s="85"/>
      <c r="GN35" s="85"/>
      <c r="GO35" s="85"/>
      <c r="GP35" s="85"/>
      <c r="GQ35" s="85"/>
      <c r="GR35" s="85"/>
      <c r="GS35" s="17"/>
      <c r="GT35" s="86"/>
      <c r="GU35" s="30"/>
      <c r="GV35" s="30"/>
      <c r="GW35" s="84"/>
      <c r="GX35" s="85"/>
      <c r="GY35" s="85"/>
      <c r="GZ35" s="85"/>
      <c r="HA35" s="85"/>
      <c r="HB35" s="85"/>
      <c r="HC35" s="85"/>
      <c r="HD35" s="17"/>
      <c r="HE35" s="86"/>
      <c r="HF35" s="30"/>
      <c r="HG35" s="30"/>
      <c r="HH35" s="84"/>
      <c r="HI35" s="85"/>
      <c r="HJ35" s="85"/>
      <c r="HK35" s="85"/>
      <c r="HL35" s="85"/>
      <c r="HM35" s="85"/>
      <c r="HN35" s="85"/>
      <c r="HO35" s="17"/>
      <c r="HP35" s="86"/>
      <c r="HQ35" s="30"/>
      <c r="HR35" s="30"/>
    </row>
    <row r="36" spans="1:226">
      <c r="A36" s="88"/>
      <c r="B36" s="89"/>
      <c r="C36" s="89"/>
      <c r="D36" s="90"/>
      <c r="E36" s="90"/>
      <c r="F36" s="90"/>
      <c r="G36" s="84"/>
      <c r="H36" s="85"/>
      <c r="I36" s="85"/>
      <c r="J36" s="85"/>
      <c r="K36" s="85"/>
      <c r="L36" s="85"/>
      <c r="M36" s="85"/>
      <c r="N36" s="17"/>
      <c r="O36" s="86"/>
      <c r="P36" s="30"/>
      <c r="Q36" s="30"/>
      <c r="R36" s="84"/>
      <c r="S36" s="85"/>
      <c r="T36" s="85"/>
      <c r="U36" s="85"/>
      <c r="V36" s="85"/>
      <c r="W36" s="85"/>
      <c r="X36" s="85"/>
      <c r="Y36" s="17"/>
      <c r="Z36" s="86"/>
      <c r="AA36" s="30"/>
      <c r="AB36" s="30"/>
      <c r="AC36" s="84"/>
      <c r="AD36" s="85"/>
      <c r="AE36" s="85"/>
      <c r="AF36" s="85"/>
      <c r="AG36" s="85"/>
      <c r="AH36" s="85"/>
      <c r="AI36" s="85"/>
      <c r="AJ36" s="17"/>
      <c r="AK36" s="86"/>
      <c r="AL36" s="30"/>
      <c r="AM36" s="30"/>
      <c r="AN36" s="84"/>
      <c r="AO36" s="85"/>
      <c r="AP36" s="85"/>
      <c r="AQ36" s="85"/>
      <c r="AR36" s="85"/>
      <c r="AS36" s="85"/>
      <c r="AT36" s="85"/>
      <c r="AU36" s="17"/>
      <c r="AV36" s="86"/>
      <c r="AW36" s="30"/>
      <c r="AX36" s="30"/>
      <c r="AY36" s="84"/>
      <c r="AZ36" s="85"/>
      <c r="BA36" s="85"/>
      <c r="BB36" s="85"/>
      <c r="BC36" s="85"/>
      <c r="BD36" s="85"/>
      <c r="BE36" s="85"/>
      <c r="BF36" s="17"/>
      <c r="BG36" s="86"/>
      <c r="BH36" s="30"/>
      <c r="BI36" s="30"/>
      <c r="BJ36" s="84"/>
      <c r="BK36" s="85"/>
      <c r="BL36" s="85"/>
      <c r="BM36" s="85"/>
      <c r="BN36" s="85"/>
      <c r="BO36" s="85"/>
      <c r="BP36" s="85"/>
      <c r="BQ36" s="17"/>
      <c r="BR36" s="86"/>
      <c r="BS36" s="30"/>
      <c r="BT36" s="30"/>
      <c r="BU36" s="84"/>
      <c r="BV36" s="85"/>
      <c r="BW36" s="85"/>
      <c r="BX36" s="85"/>
      <c r="BY36" s="85"/>
      <c r="BZ36" s="85"/>
      <c r="CA36" s="85"/>
      <c r="CB36" s="17"/>
      <c r="CC36" s="86"/>
      <c r="CD36" s="30"/>
      <c r="CE36" s="30"/>
      <c r="CF36" s="84"/>
      <c r="CG36" s="85"/>
      <c r="CH36" s="85"/>
      <c r="CI36" s="85"/>
      <c r="CJ36" s="85"/>
      <c r="CK36" s="85"/>
      <c r="CL36" s="85"/>
      <c r="CM36" s="17"/>
      <c r="CN36" s="86"/>
      <c r="CO36" s="30"/>
      <c r="CP36" s="30"/>
      <c r="CQ36" s="84"/>
      <c r="CR36" s="85"/>
      <c r="CS36" s="85"/>
      <c r="CT36" s="85"/>
      <c r="CU36" s="85"/>
      <c r="CV36" s="85"/>
      <c r="CW36" s="85"/>
      <c r="CX36" s="17"/>
      <c r="CY36" s="86"/>
      <c r="CZ36" s="30"/>
      <c r="DA36" s="30"/>
      <c r="DB36" s="84"/>
      <c r="DC36" s="85"/>
      <c r="DD36" s="85"/>
      <c r="DE36" s="85"/>
      <c r="DF36" s="85"/>
      <c r="DG36" s="85"/>
      <c r="DH36" s="85"/>
      <c r="DI36" s="17"/>
      <c r="DJ36" s="86"/>
      <c r="DK36" s="30"/>
      <c r="DL36" s="30"/>
      <c r="DM36" s="84"/>
      <c r="DN36" s="85"/>
      <c r="DO36" s="85"/>
      <c r="DP36" s="85"/>
      <c r="DQ36" s="85"/>
      <c r="DR36" s="85"/>
      <c r="DS36" s="85"/>
      <c r="DT36" s="17"/>
      <c r="DU36" s="86"/>
      <c r="DV36" s="30"/>
      <c r="DW36" s="30"/>
      <c r="DX36" s="84"/>
      <c r="DY36" s="85"/>
      <c r="DZ36" s="85"/>
      <c r="EA36" s="85"/>
      <c r="EB36" s="85"/>
      <c r="EC36" s="85"/>
      <c r="ED36" s="85"/>
      <c r="EE36" s="17"/>
      <c r="EF36" s="86"/>
      <c r="EG36" s="30"/>
      <c r="EH36" s="30"/>
      <c r="EI36" s="84"/>
      <c r="EJ36" s="85"/>
      <c r="EK36" s="85"/>
      <c r="EL36" s="85"/>
      <c r="EM36" s="85"/>
      <c r="EN36" s="85"/>
      <c r="EO36" s="85"/>
      <c r="EP36" s="17"/>
      <c r="EQ36" s="86"/>
      <c r="ER36" s="30"/>
      <c r="ES36" s="30"/>
      <c r="ET36" s="84"/>
      <c r="EU36" s="85"/>
      <c r="EV36" s="85"/>
      <c r="EW36" s="85"/>
      <c r="EX36" s="85"/>
      <c r="EY36" s="85"/>
      <c r="EZ36" s="85"/>
      <c r="FA36" s="17"/>
      <c r="FB36" s="86"/>
      <c r="FC36" s="30"/>
      <c r="FD36" s="30"/>
      <c r="FE36" s="84"/>
      <c r="FF36" s="85"/>
      <c r="FG36" s="85"/>
      <c r="FH36" s="85"/>
      <c r="FI36" s="85"/>
      <c r="FJ36" s="85"/>
      <c r="FK36" s="85"/>
      <c r="FL36" s="17"/>
      <c r="FM36" s="86"/>
      <c r="FN36" s="30"/>
      <c r="FO36" s="30"/>
      <c r="FP36" s="84"/>
      <c r="FQ36" s="85"/>
      <c r="FR36" s="85"/>
      <c r="FS36" s="85"/>
      <c r="FT36" s="85"/>
      <c r="FU36" s="85"/>
      <c r="FV36" s="85"/>
      <c r="FW36" s="17"/>
      <c r="FX36" s="86"/>
      <c r="FY36" s="30"/>
      <c r="FZ36" s="30"/>
      <c r="GA36" s="84"/>
      <c r="GB36" s="85"/>
      <c r="GC36" s="85"/>
      <c r="GD36" s="85"/>
      <c r="GE36" s="85"/>
      <c r="GF36" s="85"/>
      <c r="GG36" s="85"/>
      <c r="GH36" s="17"/>
      <c r="GI36" s="86"/>
      <c r="GJ36" s="30"/>
      <c r="GK36" s="30"/>
      <c r="GL36" s="84"/>
      <c r="GM36" s="85"/>
      <c r="GN36" s="85"/>
      <c r="GO36" s="85"/>
      <c r="GP36" s="85"/>
      <c r="GQ36" s="85"/>
      <c r="GR36" s="85"/>
      <c r="GS36" s="17"/>
      <c r="GT36" s="86"/>
      <c r="GU36" s="30"/>
      <c r="GV36" s="30"/>
      <c r="GW36" s="84"/>
      <c r="GX36" s="85"/>
      <c r="GY36" s="85"/>
      <c r="GZ36" s="85"/>
      <c r="HA36" s="85"/>
      <c r="HB36" s="85"/>
      <c r="HC36" s="85"/>
      <c r="HD36" s="17"/>
      <c r="HE36" s="86"/>
      <c r="HF36" s="30"/>
      <c r="HG36" s="30"/>
      <c r="HH36" s="84"/>
      <c r="HI36" s="85"/>
      <c r="HJ36" s="85"/>
      <c r="HK36" s="85"/>
      <c r="HL36" s="85"/>
      <c r="HM36" s="85"/>
      <c r="HN36" s="85"/>
      <c r="HO36" s="17"/>
      <c r="HP36" s="86"/>
      <c r="HQ36" s="30"/>
      <c r="HR36" s="30"/>
    </row>
    <row r="37" spans="1:226">
      <c r="A37" s="88"/>
      <c r="B37" s="91"/>
      <c r="C37" s="91"/>
      <c r="D37" s="90"/>
      <c r="E37" s="90"/>
      <c r="F37" s="90"/>
      <c r="G37" s="84"/>
      <c r="H37" s="85"/>
      <c r="I37" s="85"/>
      <c r="J37" s="85"/>
      <c r="K37" s="85"/>
      <c r="L37" s="85"/>
      <c r="M37" s="85"/>
      <c r="N37" s="17"/>
      <c r="O37" s="86"/>
      <c r="P37" s="30"/>
      <c r="Q37" s="30"/>
      <c r="R37" s="84"/>
      <c r="S37" s="85"/>
      <c r="T37" s="85"/>
      <c r="U37" s="85"/>
      <c r="V37" s="85"/>
      <c r="W37" s="85"/>
      <c r="X37" s="85"/>
      <c r="Y37" s="17"/>
      <c r="Z37" s="86"/>
      <c r="AA37" s="30"/>
      <c r="AB37" s="30"/>
      <c r="AC37" s="84"/>
      <c r="AD37" s="85"/>
      <c r="AE37" s="85"/>
      <c r="AF37" s="85"/>
      <c r="AG37" s="85"/>
      <c r="AH37" s="85"/>
      <c r="AI37" s="85"/>
      <c r="AJ37" s="17"/>
      <c r="AK37" s="86"/>
      <c r="AL37" s="30"/>
      <c r="AM37" s="30"/>
      <c r="AN37" s="84"/>
      <c r="AO37" s="85"/>
      <c r="AP37" s="85"/>
      <c r="AQ37" s="85"/>
      <c r="AR37" s="85"/>
      <c r="AS37" s="85"/>
      <c r="AT37" s="85"/>
      <c r="AU37" s="17"/>
      <c r="AV37" s="86"/>
      <c r="AW37" s="30"/>
      <c r="AX37" s="30"/>
      <c r="AY37" s="84"/>
      <c r="AZ37" s="85"/>
      <c r="BA37" s="85"/>
      <c r="BB37" s="85"/>
      <c r="BC37" s="85"/>
      <c r="BD37" s="85"/>
      <c r="BE37" s="85"/>
      <c r="BF37" s="17"/>
      <c r="BG37" s="86"/>
      <c r="BH37" s="30"/>
      <c r="BI37" s="30"/>
      <c r="BJ37" s="84"/>
      <c r="BK37" s="85"/>
      <c r="BL37" s="85"/>
      <c r="BM37" s="85"/>
      <c r="BN37" s="85"/>
      <c r="BO37" s="85"/>
      <c r="BP37" s="85"/>
      <c r="BQ37" s="17"/>
      <c r="BR37" s="86"/>
      <c r="BS37" s="30"/>
      <c r="BT37" s="30"/>
      <c r="BU37" s="84"/>
      <c r="BV37" s="85"/>
      <c r="BW37" s="85"/>
      <c r="BX37" s="85"/>
      <c r="BY37" s="85"/>
      <c r="BZ37" s="85"/>
      <c r="CA37" s="85"/>
      <c r="CB37" s="17"/>
      <c r="CC37" s="86"/>
      <c r="CD37" s="30"/>
      <c r="CE37" s="30"/>
      <c r="CF37" s="84"/>
      <c r="CG37" s="85"/>
      <c r="CH37" s="85"/>
      <c r="CI37" s="85"/>
      <c r="CJ37" s="85"/>
      <c r="CK37" s="85"/>
      <c r="CL37" s="85"/>
      <c r="CM37" s="17"/>
      <c r="CN37" s="86"/>
      <c r="CO37" s="30"/>
      <c r="CP37" s="30"/>
      <c r="CQ37" s="84"/>
      <c r="CR37" s="85"/>
      <c r="CS37" s="85"/>
      <c r="CT37" s="85"/>
      <c r="CU37" s="85"/>
      <c r="CV37" s="85"/>
      <c r="CW37" s="85"/>
      <c r="CX37" s="17"/>
      <c r="CY37" s="86"/>
      <c r="CZ37" s="30"/>
      <c r="DA37" s="30"/>
      <c r="DB37" s="84"/>
      <c r="DC37" s="85"/>
      <c r="DD37" s="85"/>
      <c r="DE37" s="85"/>
      <c r="DF37" s="85"/>
      <c r="DG37" s="85"/>
      <c r="DH37" s="85"/>
      <c r="DI37" s="17"/>
      <c r="DJ37" s="86"/>
      <c r="DK37" s="30"/>
      <c r="DL37" s="30"/>
      <c r="DM37" s="84"/>
      <c r="DN37" s="85"/>
      <c r="DO37" s="85"/>
      <c r="DP37" s="85"/>
      <c r="DQ37" s="85"/>
      <c r="DR37" s="85"/>
      <c r="DS37" s="85"/>
      <c r="DT37" s="17"/>
      <c r="DU37" s="86"/>
      <c r="DV37" s="30"/>
      <c r="DW37" s="30"/>
      <c r="DX37" s="84"/>
      <c r="DY37" s="85"/>
      <c r="DZ37" s="85"/>
      <c r="EA37" s="85"/>
      <c r="EB37" s="85"/>
      <c r="EC37" s="85"/>
      <c r="ED37" s="85"/>
      <c r="EE37" s="17"/>
      <c r="EF37" s="86"/>
      <c r="EG37" s="30"/>
      <c r="EH37" s="30"/>
      <c r="EI37" s="84"/>
      <c r="EJ37" s="85"/>
      <c r="EK37" s="85"/>
      <c r="EL37" s="85"/>
      <c r="EM37" s="85"/>
      <c r="EN37" s="85"/>
      <c r="EO37" s="85"/>
      <c r="EP37" s="17"/>
      <c r="EQ37" s="86"/>
      <c r="ER37" s="30"/>
      <c r="ES37" s="30"/>
      <c r="ET37" s="84"/>
      <c r="EU37" s="85"/>
      <c r="EV37" s="85"/>
      <c r="EW37" s="85"/>
      <c r="EX37" s="85"/>
      <c r="EY37" s="85"/>
      <c r="EZ37" s="85"/>
      <c r="FA37" s="17"/>
      <c r="FB37" s="86"/>
      <c r="FC37" s="30"/>
      <c r="FD37" s="30"/>
      <c r="FE37" s="84"/>
      <c r="FF37" s="85"/>
      <c r="FG37" s="85"/>
      <c r="FH37" s="85"/>
      <c r="FI37" s="85"/>
      <c r="FJ37" s="85"/>
      <c r="FK37" s="85"/>
      <c r="FL37" s="17"/>
      <c r="FM37" s="86"/>
      <c r="FN37" s="30"/>
      <c r="FO37" s="30"/>
      <c r="FP37" s="84"/>
      <c r="FQ37" s="85"/>
      <c r="FR37" s="85"/>
      <c r="FS37" s="85"/>
      <c r="FT37" s="85"/>
      <c r="FU37" s="85"/>
      <c r="FV37" s="85"/>
      <c r="FW37" s="17"/>
      <c r="FX37" s="86"/>
      <c r="FY37" s="30"/>
      <c r="FZ37" s="30"/>
      <c r="GA37" s="84"/>
      <c r="GB37" s="85"/>
      <c r="GC37" s="85"/>
      <c r="GD37" s="85"/>
      <c r="GE37" s="85"/>
      <c r="GF37" s="85"/>
      <c r="GG37" s="85"/>
      <c r="GH37" s="17"/>
      <c r="GI37" s="86"/>
      <c r="GJ37" s="30"/>
      <c r="GK37" s="30"/>
      <c r="GL37" s="84"/>
      <c r="GM37" s="85"/>
      <c r="GN37" s="85"/>
      <c r="GO37" s="85"/>
      <c r="GP37" s="85"/>
      <c r="GQ37" s="85"/>
      <c r="GR37" s="85"/>
      <c r="GS37" s="17"/>
      <c r="GT37" s="86"/>
      <c r="GU37" s="30"/>
      <c r="GV37" s="30"/>
      <c r="GW37" s="84"/>
      <c r="GX37" s="85"/>
      <c r="GY37" s="85"/>
      <c r="GZ37" s="85"/>
      <c r="HA37" s="85"/>
      <c r="HB37" s="85"/>
      <c r="HC37" s="85"/>
      <c r="HD37" s="17"/>
      <c r="HE37" s="86"/>
      <c r="HF37" s="30"/>
      <c r="HG37" s="30"/>
      <c r="HH37" s="84"/>
      <c r="HI37" s="85"/>
      <c r="HJ37" s="85"/>
      <c r="HK37" s="85"/>
      <c r="HL37" s="85"/>
      <c r="HM37" s="85"/>
      <c r="HN37" s="85"/>
      <c r="HO37" s="17"/>
      <c r="HP37" s="86"/>
      <c r="HQ37" s="30"/>
      <c r="HR37" s="30"/>
    </row>
    <row r="38" spans="1:226">
      <c r="A38" s="88"/>
      <c r="B38" s="91"/>
      <c r="C38" s="91"/>
      <c r="D38" s="90"/>
      <c r="E38" s="90"/>
      <c r="F38" s="90"/>
      <c r="G38" s="84"/>
      <c r="H38" s="85"/>
      <c r="I38" s="85"/>
      <c r="J38" s="85"/>
      <c r="K38" s="85"/>
      <c r="L38" s="85"/>
      <c r="M38" s="85"/>
      <c r="N38" s="17"/>
      <c r="O38" s="86"/>
      <c r="P38" s="30"/>
      <c r="Q38" s="30"/>
      <c r="R38" s="84"/>
      <c r="S38" s="85"/>
      <c r="T38" s="85"/>
      <c r="U38" s="85"/>
      <c r="V38" s="85"/>
      <c r="W38" s="85"/>
      <c r="X38" s="85"/>
      <c r="Y38" s="17"/>
      <c r="Z38" s="86"/>
      <c r="AA38" s="30"/>
      <c r="AB38" s="30"/>
      <c r="AC38" s="84"/>
      <c r="AD38" s="85"/>
      <c r="AE38" s="85"/>
      <c r="AF38" s="85"/>
      <c r="AG38" s="85"/>
      <c r="AH38" s="85"/>
      <c r="AI38" s="85"/>
      <c r="AJ38" s="17"/>
      <c r="AK38" s="86"/>
      <c r="AL38" s="30"/>
      <c r="AM38" s="30"/>
      <c r="AN38" s="84"/>
      <c r="AO38" s="85"/>
      <c r="AP38" s="85"/>
      <c r="AQ38" s="85"/>
      <c r="AR38" s="85"/>
      <c r="AS38" s="85"/>
      <c r="AT38" s="85"/>
      <c r="AU38" s="17"/>
      <c r="AV38" s="86"/>
      <c r="AW38" s="30"/>
      <c r="AX38" s="30"/>
      <c r="AY38" s="84"/>
      <c r="AZ38" s="85"/>
      <c r="BA38" s="85"/>
      <c r="BB38" s="85"/>
      <c r="BC38" s="85"/>
      <c r="BD38" s="85"/>
      <c r="BE38" s="85"/>
      <c r="BF38" s="17"/>
      <c r="BG38" s="86"/>
      <c r="BH38" s="30"/>
      <c r="BI38" s="30"/>
      <c r="BJ38" s="84"/>
      <c r="BK38" s="85"/>
      <c r="BL38" s="85"/>
      <c r="BM38" s="85"/>
      <c r="BN38" s="85"/>
      <c r="BO38" s="85"/>
      <c r="BP38" s="85"/>
      <c r="BQ38" s="17"/>
      <c r="BR38" s="86"/>
      <c r="BS38" s="30"/>
      <c r="BT38" s="30"/>
      <c r="BU38" s="84"/>
      <c r="BV38" s="85"/>
      <c r="BW38" s="85"/>
      <c r="BX38" s="85"/>
      <c r="BY38" s="85"/>
      <c r="BZ38" s="85"/>
      <c r="CA38" s="85"/>
      <c r="CB38" s="17"/>
      <c r="CC38" s="86"/>
      <c r="CD38" s="30"/>
      <c r="CE38" s="30"/>
      <c r="CF38" s="84"/>
      <c r="CG38" s="85"/>
      <c r="CH38" s="85"/>
      <c r="CI38" s="85"/>
      <c r="CJ38" s="85"/>
      <c r="CK38" s="85"/>
      <c r="CL38" s="85"/>
      <c r="CM38" s="17"/>
      <c r="CN38" s="86"/>
      <c r="CO38" s="30"/>
      <c r="CP38" s="30"/>
      <c r="CQ38" s="84"/>
      <c r="CR38" s="85"/>
      <c r="CS38" s="85"/>
      <c r="CT38" s="85"/>
      <c r="CU38" s="85"/>
      <c r="CV38" s="85"/>
      <c r="CW38" s="85"/>
      <c r="CX38" s="17"/>
      <c r="CY38" s="86"/>
      <c r="CZ38" s="30"/>
      <c r="DA38" s="30"/>
      <c r="DB38" s="84"/>
      <c r="DC38" s="85"/>
      <c r="DD38" s="85"/>
      <c r="DE38" s="85"/>
      <c r="DF38" s="85"/>
      <c r="DG38" s="85"/>
      <c r="DH38" s="85"/>
      <c r="DI38" s="17"/>
      <c r="DJ38" s="86"/>
      <c r="DK38" s="30"/>
      <c r="DL38" s="30"/>
      <c r="DM38" s="84"/>
      <c r="DN38" s="85"/>
      <c r="DO38" s="85"/>
      <c r="DP38" s="85"/>
      <c r="DQ38" s="85"/>
      <c r="DR38" s="85"/>
      <c r="DS38" s="85"/>
      <c r="DT38" s="17"/>
      <c r="DU38" s="86"/>
      <c r="DV38" s="30"/>
      <c r="DW38" s="30"/>
      <c r="DX38" s="84"/>
      <c r="DY38" s="85"/>
      <c r="DZ38" s="85"/>
      <c r="EA38" s="85"/>
      <c r="EB38" s="85"/>
      <c r="EC38" s="85"/>
      <c r="ED38" s="85"/>
      <c r="EE38" s="17"/>
      <c r="EF38" s="86"/>
      <c r="EG38" s="30"/>
      <c r="EH38" s="30"/>
      <c r="EI38" s="84"/>
      <c r="EJ38" s="85"/>
      <c r="EK38" s="85"/>
      <c r="EL38" s="85"/>
      <c r="EM38" s="85"/>
      <c r="EN38" s="85"/>
      <c r="EO38" s="85"/>
      <c r="EP38" s="17"/>
      <c r="EQ38" s="86"/>
      <c r="ER38" s="30"/>
      <c r="ES38" s="30"/>
      <c r="ET38" s="84"/>
      <c r="EU38" s="85"/>
      <c r="EV38" s="85"/>
      <c r="EW38" s="85"/>
      <c r="EX38" s="85"/>
      <c r="EY38" s="85"/>
      <c r="EZ38" s="85"/>
      <c r="FA38" s="17"/>
      <c r="FB38" s="86"/>
      <c r="FC38" s="30"/>
      <c r="FD38" s="30"/>
      <c r="FE38" s="84"/>
      <c r="FF38" s="85"/>
      <c r="FG38" s="85"/>
      <c r="FH38" s="85"/>
      <c r="FI38" s="85"/>
      <c r="FJ38" s="85"/>
      <c r="FK38" s="85"/>
      <c r="FL38" s="17"/>
      <c r="FM38" s="86"/>
      <c r="FN38" s="30"/>
      <c r="FO38" s="30"/>
      <c r="FP38" s="84"/>
      <c r="FQ38" s="85"/>
      <c r="FR38" s="85"/>
      <c r="FS38" s="85"/>
      <c r="FT38" s="85"/>
      <c r="FU38" s="85"/>
      <c r="FV38" s="85"/>
      <c r="FW38" s="17"/>
      <c r="FX38" s="86"/>
      <c r="FY38" s="30"/>
      <c r="FZ38" s="30"/>
      <c r="GA38" s="84"/>
      <c r="GB38" s="85"/>
      <c r="GC38" s="85"/>
      <c r="GD38" s="85"/>
      <c r="GE38" s="85"/>
      <c r="GF38" s="85"/>
      <c r="GG38" s="85"/>
      <c r="GH38" s="17"/>
      <c r="GI38" s="86"/>
      <c r="GJ38" s="30"/>
      <c r="GK38" s="30"/>
      <c r="GL38" s="84"/>
      <c r="GM38" s="85"/>
      <c r="GN38" s="85"/>
      <c r="GO38" s="85"/>
      <c r="GP38" s="85"/>
      <c r="GQ38" s="85"/>
      <c r="GR38" s="85"/>
      <c r="GS38" s="17"/>
      <c r="GT38" s="86"/>
      <c r="GU38" s="30"/>
      <c r="GV38" s="30"/>
      <c r="GW38" s="84"/>
      <c r="GX38" s="85"/>
      <c r="GY38" s="85"/>
      <c r="GZ38" s="85"/>
      <c r="HA38" s="85"/>
      <c r="HB38" s="85"/>
      <c r="HC38" s="85"/>
      <c r="HD38" s="17"/>
      <c r="HE38" s="86"/>
      <c r="HF38" s="30"/>
      <c r="HG38" s="30"/>
      <c r="HH38" s="84"/>
      <c r="HI38" s="85"/>
      <c r="HJ38" s="85"/>
      <c r="HK38" s="85"/>
      <c r="HL38" s="85"/>
      <c r="HM38" s="85"/>
      <c r="HN38" s="85"/>
      <c r="HO38" s="17"/>
      <c r="HP38" s="86"/>
      <c r="HQ38" s="30"/>
      <c r="HR38" s="30"/>
    </row>
    <row r="39" spans="1:226">
      <c r="A39" s="88"/>
      <c r="B39" s="89"/>
      <c r="C39" s="89"/>
      <c r="D39" s="90"/>
      <c r="E39" s="90"/>
      <c r="F39" s="90"/>
      <c r="G39" s="84"/>
      <c r="H39" s="85"/>
      <c r="I39" s="85"/>
      <c r="J39" s="85"/>
      <c r="K39" s="85"/>
      <c r="L39" s="85"/>
      <c r="M39" s="85"/>
      <c r="N39" s="17"/>
      <c r="O39" s="86"/>
      <c r="P39" s="30"/>
      <c r="Q39" s="30"/>
      <c r="R39" s="84"/>
      <c r="S39" s="85"/>
      <c r="T39" s="85"/>
      <c r="U39" s="85"/>
      <c r="V39" s="85"/>
      <c r="W39" s="85"/>
      <c r="X39" s="85"/>
      <c r="Y39" s="17"/>
      <c r="Z39" s="86"/>
      <c r="AA39" s="30"/>
      <c r="AB39" s="30"/>
      <c r="AC39" s="84"/>
      <c r="AD39" s="85"/>
      <c r="AE39" s="85"/>
      <c r="AF39" s="85"/>
      <c r="AG39" s="85"/>
      <c r="AH39" s="85"/>
      <c r="AI39" s="85"/>
      <c r="AJ39" s="17"/>
      <c r="AK39" s="86"/>
      <c r="AL39" s="30"/>
      <c r="AM39" s="30"/>
      <c r="AN39" s="84"/>
      <c r="AO39" s="85"/>
      <c r="AP39" s="85"/>
      <c r="AQ39" s="85"/>
      <c r="AR39" s="85"/>
      <c r="AS39" s="85"/>
      <c r="AT39" s="85"/>
      <c r="AU39" s="17"/>
      <c r="AV39" s="86"/>
      <c r="AW39" s="30"/>
      <c r="AX39" s="30"/>
      <c r="AY39" s="84"/>
      <c r="AZ39" s="85"/>
      <c r="BA39" s="85"/>
      <c r="BB39" s="85"/>
      <c r="BC39" s="85"/>
      <c r="BD39" s="85"/>
      <c r="BE39" s="85"/>
      <c r="BF39" s="17"/>
      <c r="BG39" s="86"/>
      <c r="BH39" s="30"/>
      <c r="BI39" s="30"/>
      <c r="BJ39" s="84"/>
      <c r="BK39" s="85"/>
      <c r="BL39" s="85"/>
      <c r="BM39" s="85"/>
      <c r="BN39" s="85"/>
      <c r="BO39" s="85"/>
      <c r="BP39" s="85"/>
      <c r="BQ39" s="17"/>
      <c r="BR39" s="86"/>
      <c r="BS39" s="30"/>
      <c r="BT39" s="30"/>
      <c r="BU39" s="84"/>
      <c r="BV39" s="85"/>
      <c r="BW39" s="85"/>
      <c r="BX39" s="85"/>
      <c r="BY39" s="85"/>
      <c r="BZ39" s="85"/>
      <c r="CA39" s="85"/>
      <c r="CB39" s="17"/>
      <c r="CC39" s="86"/>
      <c r="CD39" s="30"/>
      <c r="CE39" s="30"/>
      <c r="CF39" s="84"/>
      <c r="CG39" s="85"/>
      <c r="CH39" s="85"/>
      <c r="CI39" s="85"/>
      <c r="CJ39" s="85"/>
      <c r="CK39" s="85"/>
      <c r="CL39" s="85"/>
      <c r="CM39" s="17"/>
      <c r="CN39" s="86"/>
      <c r="CO39" s="30"/>
      <c r="CP39" s="30"/>
      <c r="CQ39" s="84"/>
      <c r="CR39" s="85"/>
      <c r="CS39" s="85"/>
      <c r="CT39" s="85"/>
      <c r="CU39" s="85"/>
      <c r="CV39" s="85"/>
      <c r="CW39" s="85"/>
      <c r="CX39" s="17"/>
      <c r="CY39" s="86"/>
      <c r="CZ39" s="30"/>
      <c r="DA39" s="30"/>
      <c r="DB39" s="84"/>
      <c r="DC39" s="85"/>
      <c r="DD39" s="85"/>
      <c r="DE39" s="85"/>
      <c r="DF39" s="85"/>
      <c r="DG39" s="85"/>
      <c r="DH39" s="85"/>
      <c r="DI39" s="17"/>
      <c r="DJ39" s="86"/>
      <c r="DK39" s="30"/>
      <c r="DL39" s="30"/>
      <c r="DM39" s="84"/>
      <c r="DN39" s="85"/>
      <c r="DO39" s="85"/>
      <c r="DP39" s="85"/>
      <c r="DQ39" s="85"/>
      <c r="DR39" s="85"/>
      <c r="DS39" s="85"/>
      <c r="DT39" s="17"/>
      <c r="DU39" s="86"/>
      <c r="DV39" s="30"/>
      <c r="DW39" s="30"/>
      <c r="DX39" s="84"/>
      <c r="DY39" s="85"/>
      <c r="DZ39" s="85"/>
      <c r="EA39" s="85"/>
      <c r="EB39" s="85"/>
      <c r="EC39" s="85"/>
      <c r="ED39" s="85"/>
      <c r="EE39" s="17"/>
      <c r="EF39" s="86"/>
      <c r="EG39" s="30"/>
      <c r="EH39" s="30"/>
      <c r="EI39" s="84"/>
      <c r="EJ39" s="85"/>
      <c r="EK39" s="85"/>
      <c r="EL39" s="85"/>
      <c r="EM39" s="85"/>
      <c r="EN39" s="85"/>
      <c r="EO39" s="85"/>
      <c r="EP39" s="17"/>
      <c r="EQ39" s="86"/>
      <c r="ER39" s="30"/>
      <c r="ES39" s="30"/>
      <c r="ET39" s="84"/>
      <c r="EU39" s="85"/>
      <c r="EV39" s="85"/>
      <c r="EW39" s="85"/>
      <c r="EX39" s="85"/>
      <c r="EY39" s="85"/>
      <c r="EZ39" s="85"/>
      <c r="FA39" s="17"/>
      <c r="FB39" s="86"/>
      <c r="FC39" s="30"/>
      <c r="FD39" s="30"/>
      <c r="FE39" s="84"/>
      <c r="FF39" s="85"/>
      <c r="FG39" s="85"/>
      <c r="FH39" s="85"/>
      <c r="FI39" s="85"/>
      <c r="FJ39" s="85"/>
      <c r="FK39" s="85"/>
      <c r="FL39" s="17"/>
      <c r="FM39" s="86"/>
      <c r="FN39" s="30"/>
      <c r="FO39" s="30"/>
      <c r="FP39" s="84"/>
      <c r="FQ39" s="85"/>
      <c r="FR39" s="85"/>
      <c r="FS39" s="85"/>
      <c r="FT39" s="85"/>
      <c r="FU39" s="85"/>
      <c r="FV39" s="85"/>
      <c r="FW39" s="17"/>
      <c r="FX39" s="86"/>
      <c r="FY39" s="30"/>
      <c r="FZ39" s="30"/>
      <c r="GA39" s="84"/>
      <c r="GB39" s="85"/>
      <c r="GC39" s="85"/>
      <c r="GD39" s="85"/>
      <c r="GE39" s="85"/>
      <c r="GF39" s="85"/>
      <c r="GG39" s="85"/>
      <c r="GH39" s="17"/>
      <c r="GI39" s="86"/>
      <c r="GJ39" s="30"/>
      <c r="GK39" s="30"/>
      <c r="GL39" s="84"/>
      <c r="GM39" s="85"/>
      <c r="GN39" s="85"/>
      <c r="GO39" s="85"/>
      <c r="GP39" s="85"/>
      <c r="GQ39" s="85"/>
      <c r="GR39" s="85"/>
      <c r="GS39" s="17"/>
      <c r="GT39" s="86"/>
      <c r="GU39" s="30"/>
      <c r="GV39" s="30"/>
      <c r="GW39" s="84"/>
      <c r="GX39" s="85"/>
      <c r="GY39" s="85"/>
      <c r="GZ39" s="85"/>
      <c r="HA39" s="85"/>
      <c r="HB39" s="85"/>
      <c r="HC39" s="85"/>
      <c r="HD39" s="17"/>
      <c r="HE39" s="86"/>
      <c r="HF39" s="30"/>
      <c r="HG39" s="30"/>
      <c r="HH39" s="84"/>
      <c r="HI39" s="85"/>
      <c r="HJ39" s="85"/>
      <c r="HK39" s="85"/>
      <c r="HL39" s="85"/>
      <c r="HM39" s="85"/>
      <c r="HN39" s="85"/>
      <c r="HO39" s="17"/>
      <c r="HP39" s="86"/>
      <c r="HQ39" s="30"/>
      <c r="HR39" s="30"/>
    </row>
    <row r="40" spans="1:226">
      <c r="A40" s="88"/>
      <c r="B40" s="89"/>
      <c r="C40" s="89"/>
      <c r="D40" s="90"/>
      <c r="E40" s="90"/>
      <c r="F40" s="90"/>
      <c r="G40" s="84"/>
      <c r="H40" s="85"/>
      <c r="I40" s="85"/>
      <c r="J40" s="85"/>
      <c r="K40" s="85"/>
      <c r="L40" s="85"/>
      <c r="M40" s="85"/>
      <c r="N40" s="17"/>
      <c r="O40" s="86"/>
      <c r="P40" s="30"/>
      <c r="Q40" s="30"/>
      <c r="R40" s="84"/>
      <c r="S40" s="85"/>
      <c r="T40" s="85"/>
      <c r="U40" s="85"/>
      <c r="V40" s="85"/>
      <c r="W40" s="85"/>
      <c r="X40" s="85"/>
      <c r="Y40" s="17"/>
      <c r="Z40" s="86"/>
      <c r="AA40" s="30"/>
      <c r="AB40" s="30"/>
      <c r="AC40" s="84"/>
      <c r="AD40" s="85"/>
      <c r="AE40" s="85"/>
      <c r="AF40" s="85"/>
      <c r="AG40" s="85"/>
      <c r="AH40" s="85"/>
      <c r="AI40" s="85"/>
      <c r="AJ40" s="17"/>
      <c r="AK40" s="86"/>
      <c r="AL40" s="30"/>
      <c r="AM40" s="30"/>
      <c r="AN40" s="84"/>
      <c r="AO40" s="85"/>
      <c r="AP40" s="85"/>
      <c r="AQ40" s="85"/>
      <c r="AR40" s="85"/>
      <c r="AS40" s="85"/>
      <c r="AT40" s="85"/>
      <c r="AU40" s="17"/>
      <c r="AV40" s="86"/>
      <c r="AW40" s="30"/>
      <c r="AX40" s="30"/>
      <c r="AY40" s="84"/>
      <c r="AZ40" s="85"/>
      <c r="BA40" s="85"/>
      <c r="BB40" s="85"/>
      <c r="BC40" s="85"/>
      <c r="BD40" s="85"/>
      <c r="BE40" s="85"/>
      <c r="BF40" s="17"/>
      <c r="BG40" s="86"/>
      <c r="BH40" s="30"/>
      <c r="BI40" s="30"/>
      <c r="BJ40" s="84"/>
      <c r="BK40" s="85"/>
      <c r="BL40" s="85"/>
      <c r="BM40" s="85"/>
      <c r="BN40" s="85"/>
      <c r="BO40" s="85"/>
      <c r="BP40" s="85"/>
      <c r="BQ40" s="17"/>
      <c r="BR40" s="86"/>
      <c r="BS40" s="30"/>
      <c r="BT40" s="30"/>
      <c r="BU40" s="84"/>
      <c r="BV40" s="85"/>
      <c r="BW40" s="85"/>
      <c r="BX40" s="85"/>
      <c r="BY40" s="85"/>
      <c r="BZ40" s="85"/>
      <c r="CA40" s="85"/>
      <c r="CB40" s="17"/>
      <c r="CC40" s="86"/>
      <c r="CD40" s="30"/>
      <c r="CE40" s="30"/>
      <c r="CF40" s="84"/>
      <c r="CG40" s="85"/>
      <c r="CH40" s="85"/>
      <c r="CI40" s="85"/>
      <c r="CJ40" s="85"/>
      <c r="CK40" s="85"/>
      <c r="CL40" s="85"/>
      <c r="CM40" s="17"/>
      <c r="CN40" s="86"/>
      <c r="CO40" s="30"/>
      <c r="CP40" s="30"/>
      <c r="CQ40" s="84"/>
      <c r="CR40" s="85"/>
      <c r="CS40" s="85"/>
      <c r="CT40" s="85"/>
      <c r="CU40" s="85"/>
      <c r="CV40" s="85"/>
      <c r="CW40" s="85"/>
      <c r="CX40" s="17"/>
      <c r="CY40" s="86"/>
      <c r="CZ40" s="30"/>
      <c r="DA40" s="30"/>
      <c r="DB40" s="84"/>
      <c r="DC40" s="85"/>
      <c r="DD40" s="85"/>
      <c r="DE40" s="85"/>
      <c r="DF40" s="85"/>
      <c r="DG40" s="85"/>
      <c r="DH40" s="85"/>
      <c r="DI40" s="17"/>
      <c r="DJ40" s="86"/>
      <c r="DK40" s="30"/>
      <c r="DL40" s="30"/>
      <c r="DM40" s="84"/>
      <c r="DN40" s="85"/>
      <c r="DO40" s="85"/>
      <c r="DP40" s="85"/>
      <c r="DQ40" s="85"/>
      <c r="DR40" s="85"/>
      <c r="DS40" s="85"/>
      <c r="DT40" s="17"/>
      <c r="DU40" s="86"/>
      <c r="DV40" s="30"/>
      <c r="DW40" s="30"/>
      <c r="DX40" s="84"/>
      <c r="DY40" s="85"/>
      <c r="DZ40" s="85"/>
      <c r="EA40" s="85"/>
      <c r="EB40" s="85"/>
      <c r="EC40" s="85"/>
      <c r="ED40" s="85"/>
      <c r="EE40" s="17"/>
      <c r="EF40" s="86"/>
      <c r="EG40" s="30"/>
      <c r="EH40" s="30"/>
      <c r="EI40" s="84"/>
      <c r="EJ40" s="85"/>
      <c r="EK40" s="85"/>
      <c r="EL40" s="85"/>
      <c r="EM40" s="85"/>
      <c r="EN40" s="85"/>
      <c r="EO40" s="85"/>
      <c r="EP40" s="17"/>
      <c r="EQ40" s="86"/>
      <c r="ER40" s="30"/>
      <c r="ES40" s="30"/>
      <c r="ET40" s="84"/>
      <c r="EU40" s="85"/>
      <c r="EV40" s="85"/>
      <c r="EW40" s="85"/>
      <c r="EX40" s="85"/>
      <c r="EY40" s="85"/>
      <c r="EZ40" s="85"/>
      <c r="FA40" s="17"/>
      <c r="FB40" s="86"/>
      <c r="FC40" s="30"/>
      <c r="FD40" s="30"/>
      <c r="FE40" s="84"/>
      <c r="FF40" s="85"/>
      <c r="FG40" s="85"/>
      <c r="FH40" s="85"/>
      <c r="FI40" s="85"/>
      <c r="FJ40" s="85"/>
      <c r="FK40" s="85"/>
      <c r="FL40" s="17"/>
      <c r="FM40" s="86"/>
      <c r="FN40" s="30"/>
      <c r="FO40" s="30"/>
      <c r="FP40" s="84"/>
      <c r="FQ40" s="85"/>
      <c r="FR40" s="85"/>
      <c r="FS40" s="85"/>
      <c r="FT40" s="85"/>
      <c r="FU40" s="85"/>
      <c r="FV40" s="85"/>
      <c r="FW40" s="17"/>
      <c r="FX40" s="86"/>
      <c r="FY40" s="30"/>
      <c r="FZ40" s="30"/>
      <c r="GA40" s="84"/>
      <c r="GB40" s="85"/>
      <c r="GC40" s="85"/>
      <c r="GD40" s="85"/>
      <c r="GE40" s="85"/>
      <c r="GF40" s="85"/>
      <c r="GG40" s="85"/>
      <c r="GH40" s="17"/>
      <c r="GI40" s="86"/>
      <c r="GJ40" s="30"/>
      <c r="GK40" s="30"/>
      <c r="GL40" s="84"/>
      <c r="GM40" s="85"/>
      <c r="GN40" s="85"/>
      <c r="GO40" s="85"/>
      <c r="GP40" s="85"/>
      <c r="GQ40" s="85"/>
      <c r="GR40" s="85"/>
      <c r="GS40" s="17"/>
      <c r="GT40" s="86"/>
      <c r="GU40" s="30"/>
      <c r="GV40" s="30"/>
      <c r="GW40" s="84"/>
      <c r="GX40" s="85"/>
      <c r="GY40" s="85"/>
      <c r="GZ40" s="85"/>
      <c r="HA40" s="85"/>
      <c r="HB40" s="85"/>
      <c r="HC40" s="85"/>
      <c r="HD40" s="17"/>
      <c r="HE40" s="86"/>
      <c r="HF40" s="30"/>
      <c r="HG40" s="30"/>
      <c r="HH40" s="84"/>
      <c r="HI40" s="85"/>
      <c r="HJ40" s="85"/>
      <c r="HK40" s="85"/>
      <c r="HL40" s="85"/>
      <c r="HM40" s="85"/>
      <c r="HN40" s="85"/>
      <c r="HO40" s="17"/>
      <c r="HP40" s="86"/>
      <c r="HQ40" s="30"/>
      <c r="HR40" s="30"/>
    </row>
    <row r="41" spans="1:226">
      <c r="A41" s="88"/>
      <c r="B41" s="89"/>
      <c r="C41" s="89"/>
      <c r="D41" s="90"/>
      <c r="E41" s="90"/>
      <c r="F41" s="90"/>
      <c r="G41" s="84"/>
      <c r="H41" s="85"/>
      <c r="I41" s="85"/>
      <c r="J41" s="85"/>
      <c r="K41" s="85"/>
      <c r="L41" s="85"/>
      <c r="M41" s="85"/>
      <c r="N41" s="17"/>
      <c r="O41" s="86"/>
      <c r="P41" s="30"/>
      <c r="Q41" s="30"/>
      <c r="R41" s="84"/>
      <c r="S41" s="85"/>
      <c r="T41" s="85"/>
      <c r="U41" s="85"/>
      <c r="V41" s="85"/>
      <c r="W41" s="85"/>
      <c r="X41" s="85"/>
      <c r="Y41" s="17"/>
      <c r="Z41" s="86"/>
      <c r="AA41" s="30"/>
      <c r="AB41" s="30"/>
      <c r="AC41" s="84"/>
      <c r="AD41" s="85"/>
      <c r="AE41" s="85"/>
      <c r="AF41" s="85"/>
      <c r="AG41" s="85"/>
      <c r="AH41" s="85"/>
      <c r="AI41" s="85"/>
      <c r="AJ41" s="17"/>
      <c r="AK41" s="86"/>
      <c r="AL41" s="30"/>
      <c r="AM41" s="30"/>
      <c r="AN41" s="84"/>
      <c r="AO41" s="85"/>
      <c r="AP41" s="85"/>
      <c r="AQ41" s="85"/>
      <c r="AR41" s="85"/>
      <c r="AS41" s="85"/>
      <c r="AT41" s="85"/>
      <c r="AU41" s="17"/>
      <c r="AV41" s="86"/>
      <c r="AW41" s="30"/>
      <c r="AX41" s="30"/>
      <c r="AY41" s="84"/>
      <c r="AZ41" s="85"/>
      <c r="BA41" s="85"/>
      <c r="BB41" s="85"/>
      <c r="BC41" s="85"/>
      <c r="BD41" s="85"/>
      <c r="BE41" s="85"/>
      <c r="BF41" s="17"/>
      <c r="BG41" s="86"/>
      <c r="BH41" s="30"/>
      <c r="BI41" s="30"/>
      <c r="BJ41" s="84"/>
      <c r="BK41" s="85"/>
      <c r="BL41" s="85"/>
      <c r="BM41" s="85"/>
      <c r="BN41" s="85"/>
      <c r="BO41" s="85"/>
      <c r="BP41" s="85"/>
      <c r="BQ41" s="17"/>
      <c r="BR41" s="86"/>
      <c r="BS41" s="30"/>
      <c r="BT41" s="30"/>
      <c r="BU41" s="84"/>
      <c r="BV41" s="85"/>
      <c r="BW41" s="85"/>
      <c r="BX41" s="85"/>
      <c r="BY41" s="85"/>
      <c r="BZ41" s="85"/>
      <c r="CA41" s="85"/>
      <c r="CB41" s="17"/>
      <c r="CC41" s="86"/>
      <c r="CD41" s="30"/>
      <c r="CE41" s="30"/>
      <c r="CF41" s="84"/>
      <c r="CG41" s="85"/>
      <c r="CH41" s="85"/>
      <c r="CI41" s="85"/>
      <c r="CJ41" s="85"/>
      <c r="CK41" s="85"/>
      <c r="CL41" s="85"/>
      <c r="CM41" s="17"/>
      <c r="CN41" s="86"/>
      <c r="CO41" s="30"/>
      <c r="CP41" s="30"/>
      <c r="CQ41" s="84"/>
      <c r="CR41" s="85"/>
      <c r="CS41" s="85"/>
      <c r="CT41" s="85"/>
      <c r="CU41" s="85"/>
      <c r="CV41" s="85"/>
      <c r="CW41" s="85"/>
      <c r="CX41" s="17"/>
      <c r="CY41" s="86"/>
      <c r="CZ41" s="30"/>
      <c r="DA41" s="30"/>
      <c r="DB41" s="84"/>
      <c r="DC41" s="85"/>
      <c r="DD41" s="85"/>
      <c r="DE41" s="85"/>
      <c r="DF41" s="85"/>
      <c r="DG41" s="85"/>
      <c r="DH41" s="85"/>
      <c r="DI41" s="17"/>
      <c r="DJ41" s="86"/>
      <c r="DK41" s="30"/>
      <c r="DL41" s="30"/>
      <c r="DM41" s="84"/>
      <c r="DN41" s="85"/>
      <c r="DO41" s="85"/>
      <c r="DP41" s="85"/>
      <c r="DQ41" s="85"/>
      <c r="DR41" s="85"/>
      <c r="DS41" s="85"/>
      <c r="DT41" s="17"/>
      <c r="DU41" s="86"/>
      <c r="DV41" s="30"/>
      <c r="DW41" s="30"/>
      <c r="DX41" s="84"/>
      <c r="DY41" s="85"/>
      <c r="DZ41" s="85"/>
      <c r="EA41" s="85"/>
      <c r="EB41" s="85"/>
      <c r="EC41" s="85"/>
      <c r="ED41" s="85"/>
      <c r="EE41" s="17"/>
      <c r="EF41" s="86"/>
      <c r="EG41" s="30"/>
      <c r="EH41" s="30"/>
      <c r="EI41" s="84"/>
      <c r="EJ41" s="85"/>
      <c r="EK41" s="85"/>
      <c r="EL41" s="85"/>
      <c r="EM41" s="85"/>
      <c r="EN41" s="85"/>
      <c r="EO41" s="85"/>
      <c r="EP41" s="17"/>
      <c r="EQ41" s="86"/>
      <c r="ER41" s="30"/>
      <c r="ES41" s="30"/>
      <c r="ET41" s="84"/>
      <c r="EU41" s="85"/>
      <c r="EV41" s="85"/>
      <c r="EW41" s="85"/>
      <c r="EX41" s="85"/>
      <c r="EY41" s="85"/>
      <c r="EZ41" s="85"/>
      <c r="FA41" s="17"/>
      <c r="FB41" s="86"/>
      <c r="FC41" s="30"/>
      <c r="FD41" s="30"/>
      <c r="FE41" s="84"/>
      <c r="FF41" s="85"/>
      <c r="FG41" s="85"/>
      <c r="FH41" s="85"/>
      <c r="FI41" s="85"/>
      <c r="FJ41" s="85"/>
      <c r="FK41" s="85"/>
      <c r="FL41" s="17"/>
      <c r="FM41" s="86"/>
      <c r="FN41" s="30"/>
      <c r="FO41" s="30"/>
      <c r="FP41" s="84"/>
      <c r="FQ41" s="85"/>
      <c r="FR41" s="85"/>
      <c r="FS41" s="85"/>
      <c r="FT41" s="85"/>
      <c r="FU41" s="85"/>
      <c r="FV41" s="85"/>
      <c r="FW41" s="17"/>
      <c r="FX41" s="86"/>
      <c r="FY41" s="30"/>
      <c r="FZ41" s="30"/>
      <c r="GA41" s="84"/>
      <c r="GB41" s="85"/>
      <c r="GC41" s="85"/>
      <c r="GD41" s="85"/>
      <c r="GE41" s="85"/>
      <c r="GF41" s="85"/>
      <c r="GG41" s="85"/>
      <c r="GH41" s="17"/>
      <c r="GI41" s="86"/>
      <c r="GJ41" s="30"/>
      <c r="GK41" s="30"/>
      <c r="GL41" s="84"/>
      <c r="GM41" s="85"/>
      <c r="GN41" s="85"/>
      <c r="GO41" s="85"/>
      <c r="GP41" s="85"/>
      <c r="GQ41" s="85"/>
      <c r="GR41" s="85"/>
      <c r="GS41" s="17"/>
      <c r="GT41" s="86"/>
      <c r="GU41" s="30"/>
      <c r="GV41" s="30"/>
      <c r="GW41" s="84"/>
      <c r="GX41" s="85"/>
      <c r="GY41" s="85"/>
      <c r="GZ41" s="85"/>
      <c r="HA41" s="85"/>
      <c r="HB41" s="85"/>
      <c r="HC41" s="85"/>
      <c r="HD41" s="17"/>
      <c r="HE41" s="86"/>
      <c r="HF41" s="30"/>
      <c r="HG41" s="30"/>
      <c r="HH41" s="84"/>
      <c r="HI41" s="85"/>
      <c r="HJ41" s="85"/>
      <c r="HK41" s="85"/>
      <c r="HL41" s="85"/>
      <c r="HM41" s="85"/>
      <c r="HN41" s="85"/>
      <c r="HO41" s="17"/>
      <c r="HP41" s="86"/>
      <c r="HQ41" s="30"/>
      <c r="HR41" s="30"/>
    </row>
    <row r="42" spans="1:226">
      <c r="A42" s="88"/>
      <c r="B42" s="91"/>
      <c r="C42" s="91"/>
      <c r="D42" s="90"/>
      <c r="E42" s="90"/>
      <c r="F42" s="90"/>
      <c r="G42" s="84"/>
      <c r="H42" s="85"/>
      <c r="I42" s="85"/>
      <c r="J42" s="85"/>
      <c r="K42" s="85"/>
      <c r="L42" s="85"/>
      <c r="M42" s="85"/>
      <c r="N42" s="17"/>
      <c r="O42" s="86"/>
      <c r="P42" s="30"/>
      <c r="Q42" s="30"/>
      <c r="R42" s="84"/>
      <c r="S42" s="85"/>
      <c r="T42" s="85"/>
      <c r="U42" s="85"/>
      <c r="V42" s="85"/>
      <c r="W42" s="85"/>
      <c r="X42" s="85"/>
      <c r="Y42" s="17"/>
      <c r="Z42" s="86"/>
      <c r="AA42" s="30"/>
      <c r="AB42" s="30"/>
      <c r="AC42" s="84"/>
      <c r="AD42" s="85"/>
      <c r="AE42" s="85"/>
      <c r="AF42" s="85"/>
      <c r="AG42" s="85"/>
      <c r="AH42" s="85"/>
      <c r="AI42" s="85"/>
      <c r="AJ42" s="17"/>
      <c r="AK42" s="86"/>
      <c r="AL42" s="30"/>
      <c r="AM42" s="30"/>
      <c r="AN42" s="84"/>
      <c r="AO42" s="85"/>
      <c r="AP42" s="85"/>
      <c r="AQ42" s="85"/>
      <c r="AR42" s="85"/>
      <c r="AS42" s="85"/>
      <c r="AT42" s="85"/>
      <c r="AU42" s="17"/>
      <c r="AV42" s="86"/>
      <c r="AW42" s="30"/>
      <c r="AX42" s="30"/>
      <c r="AY42" s="84"/>
      <c r="AZ42" s="85"/>
      <c r="BA42" s="85"/>
      <c r="BB42" s="85"/>
      <c r="BC42" s="85"/>
      <c r="BD42" s="85"/>
      <c r="BE42" s="85"/>
      <c r="BF42" s="17"/>
      <c r="BG42" s="86"/>
      <c r="BH42" s="30"/>
      <c r="BI42" s="30"/>
      <c r="BJ42" s="84"/>
      <c r="BK42" s="85"/>
      <c r="BL42" s="85"/>
      <c r="BM42" s="85"/>
      <c r="BN42" s="85"/>
      <c r="BO42" s="85"/>
      <c r="BP42" s="85"/>
      <c r="BQ42" s="17"/>
      <c r="BR42" s="86"/>
      <c r="BS42" s="30"/>
      <c r="BT42" s="30"/>
      <c r="BU42" s="84"/>
      <c r="BV42" s="85"/>
      <c r="BW42" s="85"/>
      <c r="BX42" s="85"/>
      <c r="BY42" s="85"/>
      <c r="BZ42" s="85"/>
      <c r="CA42" s="85"/>
      <c r="CB42" s="17"/>
      <c r="CC42" s="86"/>
      <c r="CD42" s="30"/>
      <c r="CE42" s="30"/>
      <c r="CF42" s="84"/>
      <c r="CG42" s="85"/>
      <c r="CH42" s="85"/>
      <c r="CI42" s="85"/>
      <c r="CJ42" s="85"/>
      <c r="CK42" s="85"/>
      <c r="CL42" s="85"/>
      <c r="CM42" s="17"/>
      <c r="CN42" s="86"/>
      <c r="CO42" s="30"/>
      <c r="CP42" s="30"/>
      <c r="CQ42" s="84"/>
      <c r="CR42" s="85"/>
      <c r="CS42" s="85"/>
      <c r="CT42" s="85"/>
      <c r="CU42" s="85"/>
      <c r="CV42" s="85"/>
      <c r="CW42" s="85"/>
      <c r="CX42" s="17"/>
      <c r="CY42" s="86"/>
      <c r="CZ42" s="30"/>
      <c r="DA42" s="30"/>
      <c r="DB42" s="84"/>
      <c r="DC42" s="85"/>
      <c r="DD42" s="85"/>
      <c r="DE42" s="85"/>
      <c r="DF42" s="85"/>
      <c r="DG42" s="85"/>
      <c r="DH42" s="85"/>
      <c r="DI42" s="17"/>
      <c r="DJ42" s="86"/>
      <c r="DK42" s="30"/>
      <c r="DL42" s="30"/>
      <c r="DM42" s="84"/>
      <c r="DN42" s="85"/>
      <c r="DO42" s="85"/>
      <c r="DP42" s="85"/>
      <c r="DQ42" s="85"/>
      <c r="DR42" s="85"/>
      <c r="DS42" s="85"/>
      <c r="DT42" s="17"/>
      <c r="DU42" s="86"/>
      <c r="DV42" s="30"/>
      <c r="DW42" s="30"/>
      <c r="DX42" s="84"/>
      <c r="DY42" s="85"/>
      <c r="DZ42" s="85"/>
      <c r="EA42" s="85"/>
      <c r="EB42" s="85"/>
      <c r="EC42" s="85"/>
      <c r="ED42" s="85"/>
      <c r="EE42" s="17"/>
      <c r="EF42" s="86"/>
      <c r="EG42" s="30"/>
      <c r="EH42" s="30"/>
      <c r="EI42" s="84"/>
      <c r="EJ42" s="85"/>
      <c r="EK42" s="85"/>
      <c r="EL42" s="85"/>
      <c r="EM42" s="85"/>
      <c r="EN42" s="85"/>
      <c r="EO42" s="85"/>
      <c r="EP42" s="17"/>
      <c r="EQ42" s="86"/>
      <c r="ER42" s="30"/>
      <c r="ES42" s="30"/>
      <c r="ET42" s="84"/>
      <c r="EU42" s="85"/>
      <c r="EV42" s="85"/>
      <c r="EW42" s="85"/>
      <c r="EX42" s="85"/>
      <c r="EY42" s="85"/>
      <c r="EZ42" s="85"/>
      <c r="FA42" s="17"/>
      <c r="FB42" s="86"/>
      <c r="FC42" s="30"/>
      <c r="FD42" s="30"/>
      <c r="FE42" s="84"/>
      <c r="FF42" s="85"/>
      <c r="FG42" s="85"/>
      <c r="FH42" s="85"/>
      <c r="FI42" s="85"/>
      <c r="FJ42" s="85"/>
      <c r="FK42" s="85"/>
      <c r="FL42" s="17"/>
      <c r="FM42" s="86"/>
      <c r="FN42" s="30"/>
      <c r="FO42" s="30"/>
      <c r="FP42" s="84"/>
      <c r="FQ42" s="85"/>
      <c r="FR42" s="85"/>
      <c r="FS42" s="85"/>
      <c r="FT42" s="85"/>
      <c r="FU42" s="85"/>
      <c r="FV42" s="85"/>
      <c r="FW42" s="17"/>
      <c r="FX42" s="86"/>
      <c r="FY42" s="30"/>
      <c r="FZ42" s="30"/>
      <c r="GA42" s="84"/>
      <c r="GB42" s="85"/>
      <c r="GC42" s="85"/>
      <c r="GD42" s="85"/>
      <c r="GE42" s="85"/>
      <c r="GF42" s="85"/>
      <c r="GG42" s="85"/>
      <c r="GH42" s="17"/>
      <c r="GI42" s="86"/>
      <c r="GJ42" s="30"/>
      <c r="GK42" s="30"/>
      <c r="GL42" s="84"/>
      <c r="GM42" s="85"/>
      <c r="GN42" s="85"/>
      <c r="GO42" s="85"/>
      <c r="GP42" s="85"/>
      <c r="GQ42" s="85"/>
      <c r="GR42" s="85"/>
      <c r="GS42" s="17"/>
      <c r="GT42" s="86"/>
      <c r="GU42" s="30"/>
      <c r="GV42" s="30"/>
      <c r="GW42" s="84"/>
      <c r="GX42" s="85"/>
      <c r="GY42" s="85"/>
      <c r="GZ42" s="85"/>
      <c r="HA42" s="85"/>
      <c r="HB42" s="85"/>
      <c r="HC42" s="85"/>
      <c r="HD42" s="17"/>
      <c r="HE42" s="86"/>
      <c r="HF42" s="30"/>
      <c r="HG42" s="30"/>
      <c r="HH42" s="84"/>
      <c r="HI42" s="85"/>
      <c r="HJ42" s="85"/>
      <c r="HK42" s="85"/>
      <c r="HL42" s="85"/>
      <c r="HM42" s="85"/>
      <c r="HN42" s="85"/>
      <c r="HO42" s="17"/>
      <c r="HP42" s="86"/>
      <c r="HQ42" s="30"/>
      <c r="HR42" s="30"/>
    </row>
    <row r="43" spans="1:226">
      <c r="A43" s="88"/>
      <c r="B43" s="89"/>
      <c r="C43" s="89"/>
      <c r="D43" s="90"/>
      <c r="E43" s="90"/>
      <c r="F43" s="90"/>
      <c r="G43" s="84"/>
      <c r="H43" s="85"/>
      <c r="I43" s="85"/>
      <c r="J43" s="85"/>
      <c r="K43" s="85"/>
      <c r="L43" s="85"/>
      <c r="M43" s="85"/>
      <c r="N43" s="17"/>
      <c r="O43" s="86"/>
      <c r="P43" s="30"/>
      <c r="Q43" s="30"/>
      <c r="R43" s="84"/>
      <c r="S43" s="85"/>
      <c r="T43" s="85"/>
      <c r="U43" s="85"/>
      <c r="V43" s="85"/>
      <c r="W43" s="85"/>
      <c r="X43" s="85"/>
      <c r="Y43" s="17"/>
      <c r="Z43" s="86"/>
      <c r="AA43" s="30"/>
      <c r="AB43" s="30"/>
      <c r="AC43" s="84"/>
      <c r="AD43" s="85"/>
      <c r="AE43" s="85"/>
      <c r="AF43" s="85"/>
      <c r="AG43" s="85"/>
      <c r="AH43" s="85"/>
      <c r="AI43" s="85"/>
      <c r="AJ43" s="17"/>
      <c r="AK43" s="86"/>
      <c r="AL43" s="30"/>
      <c r="AM43" s="30"/>
      <c r="AN43" s="84"/>
      <c r="AO43" s="85"/>
      <c r="AP43" s="85"/>
      <c r="AQ43" s="85"/>
      <c r="AR43" s="85"/>
      <c r="AS43" s="85"/>
      <c r="AT43" s="85"/>
      <c r="AU43" s="17"/>
      <c r="AV43" s="86"/>
      <c r="AW43" s="30"/>
      <c r="AX43" s="30"/>
      <c r="AY43" s="84"/>
      <c r="AZ43" s="85"/>
      <c r="BA43" s="85"/>
      <c r="BB43" s="85"/>
      <c r="BC43" s="85"/>
      <c r="BD43" s="85"/>
      <c r="BE43" s="85"/>
      <c r="BF43" s="17"/>
      <c r="BG43" s="86"/>
      <c r="BH43" s="30"/>
      <c r="BI43" s="30"/>
      <c r="BJ43" s="84"/>
      <c r="BK43" s="85"/>
      <c r="BL43" s="85"/>
      <c r="BM43" s="85"/>
      <c r="BN43" s="85"/>
      <c r="BO43" s="85"/>
      <c r="BP43" s="85"/>
      <c r="BQ43" s="17"/>
      <c r="BR43" s="86"/>
      <c r="BS43" s="30"/>
      <c r="BT43" s="30"/>
      <c r="BU43" s="84"/>
      <c r="BV43" s="85"/>
      <c r="BW43" s="85"/>
      <c r="BX43" s="85"/>
      <c r="BY43" s="85"/>
      <c r="BZ43" s="85"/>
      <c r="CA43" s="85"/>
      <c r="CB43" s="17"/>
      <c r="CC43" s="86"/>
      <c r="CD43" s="30"/>
      <c r="CE43" s="30"/>
      <c r="CF43" s="84"/>
      <c r="CG43" s="85"/>
      <c r="CH43" s="85"/>
      <c r="CI43" s="85"/>
      <c r="CJ43" s="85"/>
      <c r="CK43" s="85"/>
      <c r="CL43" s="85"/>
      <c r="CM43" s="17"/>
      <c r="CN43" s="86"/>
      <c r="CO43" s="30"/>
      <c r="CP43" s="30"/>
      <c r="CQ43" s="84"/>
      <c r="CR43" s="85"/>
      <c r="CS43" s="85"/>
      <c r="CT43" s="85"/>
      <c r="CU43" s="85"/>
      <c r="CV43" s="85"/>
      <c r="CW43" s="85"/>
      <c r="CX43" s="17"/>
      <c r="CY43" s="86"/>
      <c r="CZ43" s="30"/>
      <c r="DA43" s="30"/>
      <c r="DB43" s="84"/>
      <c r="DC43" s="85"/>
      <c r="DD43" s="85"/>
      <c r="DE43" s="85"/>
      <c r="DF43" s="85"/>
      <c r="DG43" s="85"/>
      <c r="DH43" s="85"/>
      <c r="DI43" s="17"/>
      <c r="DJ43" s="86"/>
      <c r="DK43" s="30"/>
      <c r="DL43" s="30"/>
      <c r="DM43" s="84"/>
      <c r="DN43" s="85"/>
      <c r="DO43" s="85"/>
      <c r="DP43" s="85"/>
      <c r="DQ43" s="85"/>
      <c r="DR43" s="85"/>
      <c r="DS43" s="85"/>
      <c r="DT43" s="17"/>
      <c r="DU43" s="86"/>
      <c r="DV43" s="30"/>
      <c r="DW43" s="30"/>
      <c r="DX43" s="84"/>
      <c r="DY43" s="85"/>
      <c r="DZ43" s="85"/>
      <c r="EA43" s="85"/>
      <c r="EB43" s="85"/>
      <c r="EC43" s="85"/>
      <c r="ED43" s="85"/>
      <c r="EE43" s="17"/>
      <c r="EF43" s="86"/>
      <c r="EG43" s="30"/>
      <c r="EH43" s="30"/>
      <c r="EI43" s="84"/>
      <c r="EJ43" s="85"/>
      <c r="EK43" s="85"/>
      <c r="EL43" s="85"/>
      <c r="EM43" s="85"/>
      <c r="EN43" s="85"/>
      <c r="EO43" s="85"/>
      <c r="EP43" s="17"/>
      <c r="EQ43" s="86"/>
      <c r="ER43" s="30"/>
      <c r="ES43" s="30"/>
      <c r="ET43" s="84"/>
      <c r="EU43" s="85"/>
      <c r="EV43" s="85"/>
      <c r="EW43" s="85"/>
      <c r="EX43" s="85"/>
      <c r="EY43" s="85"/>
      <c r="EZ43" s="85"/>
      <c r="FA43" s="17"/>
      <c r="FB43" s="86"/>
      <c r="FC43" s="30"/>
      <c r="FD43" s="30"/>
      <c r="FE43" s="84"/>
      <c r="FF43" s="85"/>
      <c r="FG43" s="85"/>
      <c r="FH43" s="85"/>
      <c r="FI43" s="85"/>
      <c r="FJ43" s="85"/>
      <c r="FK43" s="85"/>
      <c r="FL43" s="17"/>
      <c r="FM43" s="86"/>
      <c r="FN43" s="30"/>
      <c r="FO43" s="30"/>
      <c r="FP43" s="84"/>
      <c r="FQ43" s="85"/>
      <c r="FR43" s="85"/>
      <c r="FS43" s="85"/>
      <c r="FT43" s="85"/>
      <c r="FU43" s="85"/>
      <c r="FV43" s="85"/>
      <c r="FW43" s="17"/>
      <c r="FX43" s="86"/>
      <c r="FY43" s="30"/>
      <c r="FZ43" s="30"/>
      <c r="GA43" s="84"/>
      <c r="GB43" s="85"/>
      <c r="GC43" s="85"/>
      <c r="GD43" s="85"/>
      <c r="GE43" s="85"/>
      <c r="GF43" s="85"/>
      <c r="GG43" s="85"/>
      <c r="GH43" s="17"/>
      <c r="GI43" s="86"/>
      <c r="GJ43" s="30"/>
      <c r="GK43" s="30"/>
      <c r="GL43" s="84"/>
      <c r="GM43" s="85"/>
      <c r="GN43" s="85"/>
      <c r="GO43" s="85"/>
      <c r="GP43" s="85"/>
      <c r="GQ43" s="85"/>
      <c r="GR43" s="85"/>
      <c r="GS43" s="17"/>
      <c r="GT43" s="86"/>
      <c r="GU43" s="30"/>
      <c r="GV43" s="30"/>
      <c r="GW43" s="84"/>
      <c r="GX43" s="85"/>
      <c r="GY43" s="85"/>
      <c r="GZ43" s="85"/>
      <c r="HA43" s="85"/>
      <c r="HB43" s="85"/>
      <c r="HC43" s="85"/>
      <c r="HD43" s="17"/>
      <c r="HE43" s="86"/>
      <c r="HF43" s="30"/>
      <c r="HG43" s="30"/>
      <c r="HH43" s="84"/>
      <c r="HI43" s="85"/>
      <c r="HJ43" s="85"/>
      <c r="HK43" s="85"/>
      <c r="HL43" s="85"/>
      <c r="HM43" s="85"/>
      <c r="HN43" s="85"/>
      <c r="HO43" s="17"/>
      <c r="HP43" s="86"/>
      <c r="HQ43" s="30"/>
      <c r="HR43" s="30"/>
    </row>
    <row r="44" spans="1:226">
      <c r="A44" s="88"/>
      <c r="B44" s="89"/>
      <c r="C44" s="89"/>
      <c r="D44" s="90"/>
      <c r="E44" s="90"/>
      <c r="F44" s="90"/>
      <c r="G44" s="84"/>
      <c r="H44" s="85"/>
      <c r="I44" s="85"/>
      <c r="J44" s="85"/>
      <c r="K44" s="85"/>
      <c r="L44" s="85"/>
      <c r="M44" s="85"/>
      <c r="N44" s="17"/>
      <c r="O44" s="86"/>
      <c r="P44" s="30"/>
      <c r="Q44" s="30"/>
      <c r="R44" s="84"/>
      <c r="S44" s="85"/>
      <c r="T44" s="85"/>
      <c r="U44" s="85"/>
      <c r="V44" s="85"/>
      <c r="W44" s="85"/>
      <c r="X44" s="85"/>
      <c r="Y44" s="17"/>
      <c r="Z44" s="86"/>
      <c r="AA44" s="30"/>
      <c r="AB44" s="30"/>
      <c r="AC44" s="84"/>
      <c r="AD44" s="85"/>
      <c r="AE44" s="85"/>
      <c r="AF44" s="85"/>
      <c r="AG44" s="85"/>
      <c r="AH44" s="85"/>
      <c r="AI44" s="85"/>
      <c r="AJ44" s="17"/>
      <c r="AK44" s="86"/>
      <c r="AL44" s="30"/>
      <c r="AM44" s="30"/>
      <c r="AN44" s="84"/>
      <c r="AO44" s="85"/>
      <c r="AP44" s="85"/>
      <c r="AQ44" s="85"/>
      <c r="AR44" s="85"/>
      <c r="AS44" s="85"/>
      <c r="AT44" s="85"/>
      <c r="AU44" s="17"/>
      <c r="AV44" s="86"/>
      <c r="AW44" s="30"/>
      <c r="AX44" s="30"/>
      <c r="AY44" s="84"/>
      <c r="AZ44" s="85"/>
      <c r="BA44" s="85"/>
      <c r="BB44" s="85"/>
      <c r="BC44" s="85"/>
      <c r="BD44" s="85"/>
      <c r="BE44" s="85"/>
      <c r="BF44" s="17"/>
      <c r="BG44" s="86"/>
      <c r="BH44" s="30"/>
      <c r="BI44" s="30"/>
      <c r="BJ44" s="84"/>
      <c r="BK44" s="85"/>
      <c r="BL44" s="85"/>
      <c r="BM44" s="85"/>
      <c r="BN44" s="85"/>
      <c r="BO44" s="85"/>
      <c r="BP44" s="85"/>
      <c r="BQ44" s="17"/>
      <c r="BR44" s="86"/>
      <c r="BS44" s="30"/>
      <c r="BT44" s="30"/>
      <c r="BU44" s="84"/>
      <c r="BV44" s="85"/>
      <c r="BW44" s="85"/>
      <c r="BX44" s="85"/>
      <c r="BY44" s="85"/>
      <c r="BZ44" s="85"/>
      <c r="CA44" s="85"/>
      <c r="CB44" s="17"/>
      <c r="CC44" s="86"/>
      <c r="CD44" s="30"/>
      <c r="CE44" s="30"/>
      <c r="CF44" s="84"/>
      <c r="CG44" s="85"/>
      <c r="CH44" s="85"/>
      <c r="CI44" s="85"/>
      <c r="CJ44" s="85"/>
      <c r="CK44" s="85"/>
      <c r="CL44" s="85"/>
      <c r="CM44" s="17"/>
      <c r="CN44" s="86"/>
      <c r="CO44" s="30"/>
      <c r="CP44" s="30"/>
      <c r="CQ44" s="84"/>
      <c r="CR44" s="85"/>
      <c r="CS44" s="85"/>
      <c r="CT44" s="85"/>
      <c r="CU44" s="85"/>
      <c r="CV44" s="85"/>
      <c r="CW44" s="85"/>
      <c r="CX44" s="17"/>
      <c r="CY44" s="86"/>
      <c r="CZ44" s="30"/>
      <c r="DA44" s="30"/>
      <c r="DB44" s="84"/>
      <c r="DC44" s="85"/>
      <c r="DD44" s="85"/>
      <c r="DE44" s="85"/>
      <c r="DF44" s="85"/>
      <c r="DG44" s="85"/>
      <c r="DH44" s="85"/>
      <c r="DI44" s="17"/>
      <c r="DJ44" s="86"/>
      <c r="DK44" s="30"/>
      <c r="DL44" s="30"/>
      <c r="DM44" s="84"/>
      <c r="DN44" s="85"/>
      <c r="DO44" s="85"/>
      <c r="DP44" s="85"/>
      <c r="DQ44" s="85"/>
      <c r="DR44" s="85"/>
      <c r="DS44" s="85"/>
      <c r="DT44" s="17"/>
      <c r="DU44" s="86"/>
      <c r="DV44" s="30"/>
      <c r="DW44" s="30"/>
      <c r="DX44" s="84"/>
      <c r="DY44" s="85"/>
      <c r="DZ44" s="85"/>
      <c r="EA44" s="85"/>
      <c r="EB44" s="85"/>
      <c r="EC44" s="85"/>
      <c r="ED44" s="85"/>
      <c r="EE44" s="17"/>
      <c r="EF44" s="86"/>
      <c r="EG44" s="30"/>
      <c r="EH44" s="30"/>
      <c r="EI44" s="84"/>
      <c r="EJ44" s="85"/>
      <c r="EK44" s="85"/>
      <c r="EL44" s="85"/>
      <c r="EM44" s="85"/>
      <c r="EN44" s="85"/>
      <c r="EO44" s="85"/>
      <c r="EP44" s="17"/>
      <c r="EQ44" s="86"/>
      <c r="ER44" s="30"/>
      <c r="ES44" s="30"/>
      <c r="ET44" s="84"/>
      <c r="EU44" s="85"/>
      <c r="EV44" s="85"/>
      <c r="EW44" s="85"/>
      <c r="EX44" s="85"/>
      <c r="EY44" s="85"/>
      <c r="EZ44" s="85"/>
      <c r="FA44" s="17"/>
      <c r="FB44" s="86"/>
      <c r="FC44" s="30"/>
      <c r="FD44" s="30"/>
      <c r="FE44" s="84"/>
      <c r="FF44" s="85"/>
      <c r="FG44" s="85"/>
      <c r="FH44" s="85"/>
      <c r="FI44" s="85"/>
      <c r="FJ44" s="85"/>
      <c r="FK44" s="85"/>
      <c r="FL44" s="17"/>
      <c r="FM44" s="86"/>
      <c r="FN44" s="30"/>
      <c r="FO44" s="30"/>
      <c r="FP44" s="84"/>
      <c r="FQ44" s="85"/>
      <c r="FR44" s="85"/>
      <c r="FS44" s="85"/>
      <c r="FT44" s="85"/>
      <c r="FU44" s="85"/>
      <c r="FV44" s="85"/>
      <c r="FW44" s="17"/>
      <c r="FX44" s="86"/>
      <c r="FY44" s="30"/>
      <c r="FZ44" s="30"/>
      <c r="GA44" s="84"/>
      <c r="GB44" s="85"/>
      <c r="GC44" s="85"/>
      <c r="GD44" s="85"/>
      <c r="GE44" s="85"/>
      <c r="GF44" s="85"/>
      <c r="GG44" s="85"/>
      <c r="GH44" s="17"/>
      <c r="GI44" s="86"/>
      <c r="GJ44" s="30"/>
      <c r="GK44" s="30"/>
      <c r="GL44" s="84"/>
      <c r="GM44" s="85"/>
      <c r="GN44" s="85"/>
      <c r="GO44" s="85"/>
      <c r="GP44" s="85"/>
      <c r="GQ44" s="85"/>
      <c r="GR44" s="85"/>
      <c r="GS44" s="17"/>
      <c r="GT44" s="86"/>
      <c r="GU44" s="30"/>
      <c r="GV44" s="30"/>
      <c r="GW44" s="84"/>
      <c r="GX44" s="85"/>
      <c r="GY44" s="85"/>
      <c r="GZ44" s="85"/>
      <c r="HA44" s="85"/>
      <c r="HB44" s="85"/>
      <c r="HC44" s="85"/>
      <c r="HD44" s="17"/>
      <c r="HE44" s="86"/>
      <c r="HF44" s="30"/>
      <c r="HG44" s="30"/>
      <c r="HH44" s="84"/>
      <c r="HI44" s="85"/>
      <c r="HJ44" s="85"/>
      <c r="HK44" s="85"/>
      <c r="HL44" s="85"/>
      <c r="HM44" s="85"/>
      <c r="HN44" s="85"/>
      <c r="HO44" s="17"/>
      <c r="HP44" s="86"/>
      <c r="HQ44" s="30"/>
      <c r="HR44" s="30"/>
    </row>
    <row r="45" spans="1:226">
      <c r="A45" s="88"/>
      <c r="B45" s="89"/>
      <c r="C45" s="89"/>
      <c r="D45" s="90"/>
      <c r="E45" s="90"/>
      <c r="F45" s="90"/>
      <c r="G45" s="84"/>
      <c r="H45" s="85"/>
      <c r="I45" s="85"/>
      <c r="J45" s="85"/>
      <c r="K45" s="85"/>
      <c r="L45" s="85"/>
      <c r="M45" s="85"/>
      <c r="N45" s="17"/>
      <c r="O45" s="86"/>
      <c r="P45" s="30"/>
      <c r="Q45" s="30"/>
      <c r="R45" s="84"/>
      <c r="S45" s="85"/>
      <c r="T45" s="85"/>
      <c r="U45" s="85"/>
      <c r="V45" s="85"/>
      <c r="W45" s="85"/>
      <c r="X45" s="85"/>
      <c r="Y45" s="17"/>
      <c r="Z45" s="86"/>
      <c r="AA45" s="30"/>
      <c r="AB45" s="30"/>
      <c r="AC45" s="84"/>
      <c r="AD45" s="85"/>
      <c r="AE45" s="85"/>
      <c r="AF45" s="85"/>
      <c r="AG45" s="85"/>
      <c r="AH45" s="85"/>
      <c r="AI45" s="85"/>
      <c r="AJ45" s="17"/>
      <c r="AK45" s="86"/>
      <c r="AL45" s="30"/>
      <c r="AM45" s="30"/>
      <c r="AN45" s="84"/>
      <c r="AO45" s="85"/>
      <c r="AP45" s="85"/>
      <c r="AQ45" s="85"/>
      <c r="AR45" s="85"/>
      <c r="AS45" s="85"/>
      <c r="AT45" s="85"/>
      <c r="AU45" s="17"/>
      <c r="AV45" s="86"/>
      <c r="AW45" s="30"/>
      <c r="AX45" s="30"/>
      <c r="AY45" s="84"/>
      <c r="AZ45" s="85"/>
      <c r="BA45" s="85"/>
      <c r="BB45" s="85"/>
      <c r="BC45" s="85"/>
      <c r="BD45" s="85"/>
      <c r="BE45" s="85"/>
      <c r="BF45" s="17"/>
      <c r="BG45" s="86"/>
      <c r="BH45" s="30"/>
      <c r="BI45" s="30"/>
      <c r="BJ45" s="84"/>
      <c r="BK45" s="85"/>
      <c r="BL45" s="85"/>
      <c r="BM45" s="85"/>
      <c r="BN45" s="85"/>
      <c r="BO45" s="85"/>
      <c r="BP45" s="85"/>
      <c r="BQ45" s="17"/>
      <c r="BR45" s="86"/>
      <c r="BS45" s="30"/>
      <c r="BT45" s="30"/>
      <c r="BU45" s="84"/>
      <c r="BV45" s="85"/>
      <c r="BW45" s="85"/>
      <c r="BX45" s="85"/>
      <c r="BY45" s="85"/>
      <c r="BZ45" s="85"/>
      <c r="CA45" s="85"/>
      <c r="CB45" s="17"/>
      <c r="CC45" s="86"/>
      <c r="CD45" s="30"/>
      <c r="CE45" s="30"/>
      <c r="CF45" s="84"/>
      <c r="CG45" s="85"/>
      <c r="CH45" s="85"/>
      <c r="CI45" s="85"/>
      <c r="CJ45" s="85"/>
      <c r="CK45" s="85"/>
      <c r="CL45" s="85"/>
      <c r="CM45" s="17"/>
      <c r="CN45" s="86"/>
      <c r="CO45" s="30"/>
      <c r="CP45" s="30"/>
      <c r="CQ45" s="84"/>
      <c r="CR45" s="85"/>
      <c r="CS45" s="85"/>
      <c r="CT45" s="85"/>
      <c r="CU45" s="85"/>
      <c r="CV45" s="85"/>
      <c r="CW45" s="85"/>
      <c r="CX45" s="17"/>
      <c r="CY45" s="86"/>
      <c r="CZ45" s="30"/>
      <c r="DA45" s="30"/>
      <c r="DB45" s="84"/>
      <c r="DC45" s="85"/>
      <c r="DD45" s="85"/>
      <c r="DE45" s="85"/>
      <c r="DF45" s="85"/>
      <c r="DG45" s="85"/>
      <c r="DH45" s="85"/>
      <c r="DI45" s="17"/>
      <c r="DJ45" s="86"/>
      <c r="DK45" s="30"/>
      <c r="DL45" s="30"/>
      <c r="DM45" s="84"/>
      <c r="DN45" s="85"/>
      <c r="DO45" s="85"/>
      <c r="DP45" s="85"/>
      <c r="DQ45" s="85"/>
      <c r="DR45" s="85"/>
      <c r="DS45" s="85"/>
      <c r="DT45" s="17"/>
      <c r="DU45" s="86"/>
      <c r="DV45" s="30"/>
      <c r="DW45" s="30"/>
      <c r="DX45" s="84"/>
      <c r="DY45" s="85"/>
      <c r="DZ45" s="85"/>
      <c r="EA45" s="85"/>
      <c r="EB45" s="85"/>
      <c r="EC45" s="85"/>
      <c r="ED45" s="85"/>
      <c r="EE45" s="17"/>
      <c r="EF45" s="86"/>
      <c r="EG45" s="30"/>
      <c r="EH45" s="30"/>
      <c r="EI45" s="84"/>
      <c r="EJ45" s="85"/>
      <c r="EK45" s="85"/>
      <c r="EL45" s="85"/>
      <c r="EM45" s="85"/>
      <c r="EN45" s="85"/>
      <c r="EO45" s="85"/>
      <c r="EP45" s="17"/>
      <c r="EQ45" s="86"/>
      <c r="ER45" s="30"/>
      <c r="ES45" s="30"/>
      <c r="ET45" s="84"/>
      <c r="EU45" s="85"/>
      <c r="EV45" s="85"/>
      <c r="EW45" s="85"/>
      <c r="EX45" s="85"/>
      <c r="EY45" s="85"/>
      <c r="EZ45" s="85"/>
      <c r="FA45" s="17"/>
      <c r="FB45" s="86"/>
      <c r="FC45" s="30"/>
      <c r="FD45" s="30"/>
      <c r="FE45" s="84"/>
      <c r="FF45" s="85"/>
      <c r="FG45" s="85"/>
      <c r="FH45" s="85"/>
      <c r="FI45" s="85"/>
      <c r="FJ45" s="85"/>
      <c r="FK45" s="85"/>
      <c r="FL45" s="17"/>
      <c r="FM45" s="86"/>
      <c r="FN45" s="30"/>
      <c r="FO45" s="30"/>
      <c r="FP45" s="84"/>
      <c r="FQ45" s="85"/>
      <c r="FR45" s="85"/>
      <c r="FS45" s="85"/>
      <c r="FT45" s="85"/>
      <c r="FU45" s="85"/>
      <c r="FV45" s="85"/>
      <c r="FW45" s="17"/>
      <c r="FX45" s="86"/>
      <c r="FY45" s="30"/>
      <c r="FZ45" s="30"/>
      <c r="GA45" s="84"/>
      <c r="GB45" s="85"/>
      <c r="GC45" s="85"/>
      <c r="GD45" s="85"/>
      <c r="GE45" s="85"/>
      <c r="GF45" s="85"/>
      <c r="GG45" s="85"/>
      <c r="GH45" s="17"/>
      <c r="GI45" s="86"/>
      <c r="GJ45" s="30"/>
      <c r="GK45" s="30"/>
      <c r="GL45" s="84"/>
      <c r="GM45" s="85"/>
      <c r="GN45" s="85"/>
      <c r="GO45" s="85"/>
      <c r="GP45" s="85"/>
      <c r="GQ45" s="85"/>
      <c r="GR45" s="85"/>
      <c r="GS45" s="17"/>
      <c r="GT45" s="86"/>
      <c r="GU45" s="30"/>
      <c r="GV45" s="30"/>
      <c r="GW45" s="84"/>
      <c r="GX45" s="85"/>
      <c r="GY45" s="85"/>
      <c r="GZ45" s="85"/>
      <c r="HA45" s="85"/>
      <c r="HB45" s="85"/>
      <c r="HC45" s="85"/>
      <c r="HD45" s="17"/>
      <c r="HE45" s="86"/>
      <c r="HF45" s="30"/>
      <c r="HG45" s="30"/>
      <c r="HH45" s="84"/>
      <c r="HI45" s="85"/>
      <c r="HJ45" s="85"/>
      <c r="HK45" s="85"/>
      <c r="HL45" s="85"/>
      <c r="HM45" s="85"/>
      <c r="HN45" s="85"/>
      <c r="HO45" s="17"/>
      <c r="HP45" s="86"/>
      <c r="HQ45" s="30"/>
      <c r="HR45" s="30"/>
    </row>
    <row r="46" spans="1:226">
      <c r="A46" s="88"/>
      <c r="B46" s="89"/>
      <c r="C46" s="89"/>
      <c r="D46" s="90"/>
      <c r="E46" s="90"/>
      <c r="F46" s="90"/>
      <c r="G46" s="84"/>
      <c r="H46" s="85"/>
      <c r="I46" s="85"/>
      <c r="J46" s="85"/>
      <c r="K46" s="85"/>
      <c r="L46" s="85"/>
      <c r="M46" s="85"/>
      <c r="N46" s="17"/>
      <c r="O46" s="86"/>
      <c r="P46" s="30"/>
      <c r="Q46" s="30"/>
      <c r="R46" s="84"/>
      <c r="S46" s="85"/>
      <c r="T46" s="85"/>
      <c r="U46" s="85"/>
      <c r="V46" s="85"/>
      <c r="W46" s="85"/>
      <c r="X46" s="85"/>
      <c r="Y46" s="17"/>
      <c r="Z46" s="86"/>
      <c r="AA46" s="30"/>
      <c r="AB46" s="30"/>
      <c r="AC46" s="84"/>
      <c r="AD46" s="85"/>
      <c r="AE46" s="85"/>
      <c r="AF46" s="85"/>
      <c r="AG46" s="85"/>
      <c r="AH46" s="85"/>
      <c r="AI46" s="85"/>
      <c r="AJ46" s="17"/>
      <c r="AK46" s="86"/>
      <c r="AL46" s="30"/>
      <c r="AM46" s="30"/>
      <c r="AN46" s="84"/>
      <c r="AO46" s="85"/>
      <c r="AP46" s="85"/>
      <c r="AQ46" s="85"/>
      <c r="AR46" s="85"/>
      <c r="AS46" s="85"/>
      <c r="AT46" s="85"/>
      <c r="AU46" s="17"/>
      <c r="AV46" s="86"/>
      <c r="AW46" s="30"/>
      <c r="AX46" s="30"/>
      <c r="AY46" s="84"/>
      <c r="AZ46" s="85"/>
      <c r="BA46" s="85"/>
      <c r="BB46" s="85"/>
      <c r="BC46" s="85"/>
      <c r="BD46" s="85"/>
      <c r="BE46" s="85"/>
      <c r="BF46" s="17"/>
      <c r="BG46" s="86"/>
      <c r="BH46" s="30"/>
      <c r="BI46" s="30"/>
      <c r="BJ46" s="84"/>
      <c r="BK46" s="85"/>
      <c r="BL46" s="85"/>
      <c r="BM46" s="85"/>
      <c r="BN46" s="85"/>
      <c r="BO46" s="85"/>
      <c r="BP46" s="85"/>
      <c r="BQ46" s="17"/>
      <c r="BR46" s="86"/>
      <c r="BS46" s="30"/>
      <c r="BT46" s="30"/>
      <c r="BU46" s="84"/>
      <c r="BV46" s="85"/>
      <c r="BW46" s="85"/>
      <c r="BX46" s="85"/>
      <c r="BY46" s="85"/>
      <c r="BZ46" s="85"/>
      <c r="CA46" s="85"/>
      <c r="CB46" s="17"/>
      <c r="CC46" s="86"/>
      <c r="CD46" s="30"/>
      <c r="CE46" s="30"/>
      <c r="CF46" s="84"/>
      <c r="CG46" s="85"/>
      <c r="CH46" s="85"/>
      <c r="CI46" s="85"/>
      <c r="CJ46" s="85"/>
      <c r="CK46" s="85"/>
      <c r="CL46" s="85"/>
      <c r="CM46" s="17"/>
      <c r="CN46" s="86"/>
      <c r="CO46" s="30"/>
      <c r="CP46" s="30"/>
      <c r="CQ46" s="84"/>
      <c r="CR46" s="85"/>
      <c r="CS46" s="85"/>
      <c r="CT46" s="85"/>
      <c r="CU46" s="85"/>
      <c r="CV46" s="85"/>
      <c r="CW46" s="85"/>
      <c r="CX46" s="17"/>
      <c r="CY46" s="86"/>
      <c r="CZ46" s="30"/>
      <c r="DA46" s="30"/>
      <c r="DB46" s="84"/>
      <c r="DC46" s="85"/>
      <c r="DD46" s="85"/>
      <c r="DE46" s="85"/>
      <c r="DF46" s="85"/>
      <c r="DG46" s="85"/>
      <c r="DH46" s="85"/>
      <c r="DI46" s="17"/>
      <c r="DJ46" s="86"/>
      <c r="DK46" s="30"/>
      <c r="DL46" s="30"/>
      <c r="DM46" s="84"/>
      <c r="DN46" s="85"/>
      <c r="DO46" s="85"/>
      <c r="DP46" s="85"/>
      <c r="DQ46" s="85"/>
      <c r="DR46" s="85"/>
      <c r="DS46" s="85"/>
      <c r="DT46" s="17"/>
      <c r="DU46" s="86"/>
      <c r="DV46" s="30"/>
      <c r="DW46" s="30"/>
      <c r="DX46" s="84"/>
      <c r="DY46" s="85"/>
      <c r="DZ46" s="85"/>
      <c r="EA46" s="85"/>
      <c r="EB46" s="85"/>
      <c r="EC46" s="85"/>
      <c r="ED46" s="85"/>
      <c r="EE46" s="17"/>
      <c r="EF46" s="86"/>
      <c r="EG46" s="30"/>
      <c r="EH46" s="30"/>
      <c r="EI46" s="84"/>
      <c r="EJ46" s="85"/>
      <c r="EK46" s="85"/>
      <c r="EL46" s="85"/>
      <c r="EM46" s="85"/>
      <c r="EN46" s="85"/>
      <c r="EO46" s="85"/>
      <c r="EP46" s="17"/>
      <c r="EQ46" s="86"/>
      <c r="ER46" s="30"/>
      <c r="ES46" s="30"/>
      <c r="ET46" s="84"/>
      <c r="EU46" s="85"/>
      <c r="EV46" s="85"/>
      <c r="EW46" s="85"/>
      <c r="EX46" s="85"/>
      <c r="EY46" s="85"/>
      <c r="EZ46" s="85"/>
      <c r="FA46" s="17"/>
      <c r="FB46" s="86"/>
      <c r="FC46" s="30"/>
      <c r="FD46" s="30"/>
      <c r="FE46" s="84"/>
      <c r="FF46" s="85"/>
      <c r="FG46" s="85"/>
      <c r="FH46" s="85"/>
      <c r="FI46" s="85"/>
      <c r="FJ46" s="85"/>
      <c r="FK46" s="85"/>
      <c r="FL46" s="17"/>
      <c r="FM46" s="86"/>
      <c r="FN46" s="30"/>
      <c r="FO46" s="30"/>
      <c r="FP46" s="84"/>
      <c r="FQ46" s="85"/>
      <c r="FR46" s="85"/>
      <c r="FS46" s="85"/>
      <c r="FT46" s="85"/>
      <c r="FU46" s="85"/>
      <c r="FV46" s="85"/>
      <c r="FW46" s="17"/>
      <c r="FX46" s="86"/>
      <c r="FY46" s="30"/>
      <c r="FZ46" s="30"/>
      <c r="GA46" s="84"/>
      <c r="GB46" s="85"/>
      <c r="GC46" s="85"/>
      <c r="GD46" s="85"/>
      <c r="GE46" s="85"/>
      <c r="GF46" s="85"/>
      <c r="GG46" s="85"/>
      <c r="GH46" s="17"/>
      <c r="GI46" s="86"/>
      <c r="GJ46" s="30"/>
      <c r="GK46" s="30"/>
      <c r="GL46" s="84"/>
      <c r="GM46" s="85"/>
      <c r="GN46" s="85"/>
      <c r="GO46" s="85"/>
      <c r="GP46" s="85"/>
      <c r="GQ46" s="85"/>
      <c r="GR46" s="85"/>
      <c r="GS46" s="17"/>
      <c r="GT46" s="86"/>
      <c r="GU46" s="30"/>
      <c r="GV46" s="30"/>
      <c r="GW46" s="84"/>
      <c r="GX46" s="85"/>
      <c r="GY46" s="85"/>
      <c r="GZ46" s="85"/>
      <c r="HA46" s="85"/>
      <c r="HB46" s="85"/>
      <c r="HC46" s="85"/>
      <c r="HD46" s="17"/>
      <c r="HE46" s="86"/>
      <c r="HF46" s="30"/>
      <c r="HG46" s="30"/>
      <c r="HH46" s="84"/>
      <c r="HI46" s="85"/>
      <c r="HJ46" s="85"/>
      <c r="HK46" s="85"/>
      <c r="HL46" s="85"/>
      <c r="HM46" s="85"/>
      <c r="HN46" s="85"/>
      <c r="HO46" s="17"/>
      <c r="HP46" s="86"/>
      <c r="HQ46" s="30"/>
      <c r="HR46" s="30"/>
    </row>
    <row r="47" spans="1:226">
      <c r="A47" s="88"/>
      <c r="B47" s="89"/>
      <c r="C47" s="89"/>
      <c r="D47" s="90"/>
      <c r="E47" s="90"/>
      <c r="F47" s="90"/>
      <c r="G47" s="84"/>
      <c r="H47" s="85"/>
      <c r="I47" s="85"/>
      <c r="J47" s="85"/>
      <c r="K47" s="85"/>
      <c r="L47" s="85"/>
      <c r="M47" s="85"/>
      <c r="N47" s="17"/>
      <c r="O47" s="86"/>
      <c r="P47" s="30"/>
      <c r="Q47" s="30"/>
      <c r="R47" s="84"/>
      <c r="S47" s="85"/>
      <c r="T47" s="85"/>
      <c r="U47" s="85"/>
      <c r="V47" s="85"/>
      <c r="W47" s="85"/>
      <c r="X47" s="85"/>
      <c r="Y47" s="17"/>
      <c r="Z47" s="86"/>
      <c r="AA47" s="30"/>
      <c r="AB47" s="30"/>
      <c r="AC47" s="84"/>
      <c r="AD47" s="85"/>
      <c r="AE47" s="85"/>
      <c r="AF47" s="85"/>
      <c r="AG47" s="85"/>
      <c r="AH47" s="85"/>
      <c r="AI47" s="85"/>
      <c r="AJ47" s="17"/>
      <c r="AK47" s="86"/>
      <c r="AL47" s="30"/>
      <c r="AM47" s="30"/>
      <c r="AN47" s="84"/>
      <c r="AO47" s="85"/>
      <c r="AP47" s="85"/>
      <c r="AQ47" s="85"/>
      <c r="AR47" s="85"/>
      <c r="AS47" s="85"/>
      <c r="AT47" s="85"/>
      <c r="AU47" s="17"/>
      <c r="AV47" s="86"/>
      <c r="AW47" s="30"/>
      <c r="AX47" s="30"/>
      <c r="AY47" s="84"/>
      <c r="AZ47" s="85"/>
      <c r="BA47" s="85"/>
      <c r="BB47" s="85"/>
      <c r="BC47" s="85"/>
      <c r="BD47" s="85"/>
      <c r="BE47" s="85"/>
      <c r="BF47" s="17"/>
      <c r="BG47" s="86"/>
      <c r="BH47" s="30"/>
      <c r="BI47" s="30"/>
      <c r="BJ47" s="84"/>
      <c r="BK47" s="85"/>
      <c r="BL47" s="85"/>
      <c r="BM47" s="85"/>
      <c r="BN47" s="85"/>
      <c r="BO47" s="85"/>
      <c r="BP47" s="85"/>
      <c r="BQ47" s="17"/>
      <c r="BR47" s="86"/>
      <c r="BS47" s="30"/>
      <c r="BT47" s="30"/>
      <c r="BU47" s="84"/>
      <c r="BV47" s="85"/>
      <c r="BW47" s="85"/>
      <c r="BX47" s="85"/>
      <c r="BY47" s="85"/>
      <c r="BZ47" s="85"/>
      <c r="CA47" s="85"/>
      <c r="CB47" s="17"/>
      <c r="CC47" s="86"/>
      <c r="CD47" s="30"/>
      <c r="CE47" s="30"/>
      <c r="CF47" s="84"/>
      <c r="CG47" s="85"/>
      <c r="CH47" s="85"/>
      <c r="CI47" s="85"/>
      <c r="CJ47" s="85"/>
      <c r="CK47" s="85"/>
      <c r="CL47" s="85"/>
      <c r="CM47" s="17"/>
      <c r="CN47" s="86"/>
      <c r="CO47" s="30"/>
      <c r="CP47" s="30"/>
      <c r="CQ47" s="84"/>
      <c r="CR47" s="85"/>
      <c r="CS47" s="85"/>
      <c r="CT47" s="85"/>
      <c r="CU47" s="85"/>
      <c r="CV47" s="85"/>
      <c r="CW47" s="85"/>
      <c r="CX47" s="17"/>
      <c r="CY47" s="86"/>
      <c r="CZ47" s="30"/>
      <c r="DA47" s="30"/>
      <c r="DB47" s="84"/>
      <c r="DC47" s="85"/>
      <c r="DD47" s="85"/>
      <c r="DE47" s="85"/>
      <c r="DF47" s="85"/>
      <c r="DG47" s="85"/>
      <c r="DH47" s="85"/>
      <c r="DI47" s="17"/>
      <c r="DJ47" s="86"/>
      <c r="DK47" s="30"/>
      <c r="DL47" s="30"/>
      <c r="DM47" s="84"/>
      <c r="DN47" s="85"/>
      <c r="DO47" s="85"/>
      <c r="DP47" s="85"/>
      <c r="DQ47" s="85"/>
      <c r="DR47" s="85"/>
      <c r="DS47" s="85"/>
      <c r="DT47" s="17"/>
      <c r="DU47" s="86"/>
      <c r="DV47" s="30"/>
      <c r="DW47" s="30"/>
      <c r="DX47" s="84"/>
      <c r="DY47" s="85"/>
      <c r="DZ47" s="85"/>
      <c r="EA47" s="85"/>
      <c r="EB47" s="85"/>
      <c r="EC47" s="85"/>
      <c r="ED47" s="85"/>
      <c r="EE47" s="17"/>
      <c r="EF47" s="86"/>
      <c r="EG47" s="30"/>
      <c r="EH47" s="30"/>
      <c r="EI47" s="84"/>
      <c r="EJ47" s="85"/>
      <c r="EK47" s="85"/>
      <c r="EL47" s="85"/>
      <c r="EM47" s="85"/>
      <c r="EN47" s="85"/>
      <c r="EO47" s="85"/>
      <c r="EP47" s="17"/>
      <c r="EQ47" s="86"/>
      <c r="ER47" s="30"/>
      <c r="ES47" s="30"/>
      <c r="ET47" s="84"/>
      <c r="EU47" s="85"/>
      <c r="EV47" s="85"/>
      <c r="EW47" s="85"/>
      <c r="EX47" s="85"/>
      <c r="EY47" s="85"/>
      <c r="EZ47" s="85"/>
      <c r="FA47" s="17"/>
      <c r="FB47" s="86"/>
      <c r="FC47" s="30"/>
      <c r="FD47" s="30"/>
      <c r="FE47" s="84"/>
      <c r="FF47" s="85"/>
      <c r="FG47" s="85"/>
      <c r="FH47" s="85"/>
      <c r="FI47" s="85"/>
      <c r="FJ47" s="85"/>
      <c r="FK47" s="85"/>
      <c r="FL47" s="17"/>
      <c r="FM47" s="86"/>
      <c r="FN47" s="30"/>
      <c r="FO47" s="30"/>
      <c r="FP47" s="84"/>
      <c r="FQ47" s="85"/>
      <c r="FR47" s="85"/>
      <c r="FS47" s="85"/>
      <c r="FT47" s="85"/>
      <c r="FU47" s="85"/>
      <c r="FV47" s="85"/>
      <c r="FW47" s="17"/>
      <c r="FX47" s="86"/>
      <c r="FY47" s="30"/>
      <c r="FZ47" s="30"/>
      <c r="GA47" s="84"/>
      <c r="GB47" s="85"/>
      <c r="GC47" s="85"/>
      <c r="GD47" s="85"/>
      <c r="GE47" s="85"/>
      <c r="GF47" s="85"/>
      <c r="GG47" s="85"/>
      <c r="GH47" s="17"/>
      <c r="GI47" s="86"/>
      <c r="GJ47" s="30"/>
      <c r="GK47" s="30"/>
      <c r="GL47" s="84"/>
      <c r="GM47" s="85"/>
      <c r="GN47" s="85"/>
      <c r="GO47" s="85"/>
      <c r="GP47" s="85"/>
      <c r="GQ47" s="85"/>
      <c r="GR47" s="85"/>
      <c r="GS47" s="17"/>
      <c r="GT47" s="86"/>
      <c r="GU47" s="30"/>
      <c r="GV47" s="30"/>
      <c r="GW47" s="84"/>
      <c r="GX47" s="85"/>
      <c r="GY47" s="85"/>
      <c r="GZ47" s="85"/>
      <c r="HA47" s="85"/>
      <c r="HB47" s="85"/>
      <c r="HC47" s="85"/>
      <c r="HD47" s="17"/>
      <c r="HE47" s="86"/>
      <c r="HF47" s="30"/>
      <c r="HG47" s="30"/>
      <c r="HH47" s="84"/>
      <c r="HI47" s="85"/>
      <c r="HJ47" s="85"/>
      <c r="HK47" s="85"/>
      <c r="HL47" s="85"/>
      <c r="HM47" s="85"/>
      <c r="HN47" s="85"/>
      <c r="HO47" s="17"/>
      <c r="HP47" s="86"/>
      <c r="HQ47" s="30"/>
      <c r="HR47" s="30"/>
    </row>
    <row r="48" spans="1:226">
      <c r="A48" s="88"/>
      <c r="B48" s="89"/>
      <c r="C48" s="89"/>
      <c r="D48" s="90"/>
      <c r="E48" s="90"/>
      <c r="F48" s="90"/>
      <c r="G48" s="84"/>
      <c r="H48" s="85"/>
      <c r="I48" s="85"/>
      <c r="J48" s="85"/>
      <c r="K48" s="85"/>
      <c r="L48" s="85"/>
      <c r="M48" s="85"/>
      <c r="N48" s="17"/>
      <c r="O48" s="86"/>
      <c r="P48" s="30"/>
      <c r="Q48" s="30"/>
      <c r="R48" s="84"/>
      <c r="S48" s="85"/>
      <c r="T48" s="85"/>
      <c r="U48" s="85"/>
      <c r="V48" s="85"/>
      <c r="W48" s="85"/>
      <c r="X48" s="85"/>
      <c r="Y48" s="17"/>
      <c r="Z48" s="86"/>
      <c r="AA48" s="30"/>
      <c r="AB48" s="30"/>
      <c r="AC48" s="84"/>
      <c r="AD48" s="85"/>
      <c r="AE48" s="85"/>
      <c r="AF48" s="85"/>
      <c r="AG48" s="85"/>
      <c r="AH48" s="85"/>
      <c r="AI48" s="85"/>
      <c r="AJ48" s="17"/>
      <c r="AK48" s="86"/>
      <c r="AL48" s="30"/>
      <c r="AM48" s="30"/>
      <c r="AN48" s="84"/>
      <c r="AO48" s="85"/>
      <c r="AP48" s="85"/>
      <c r="AQ48" s="85"/>
      <c r="AR48" s="85"/>
      <c r="AS48" s="85"/>
      <c r="AT48" s="85"/>
      <c r="AU48" s="17"/>
      <c r="AV48" s="86"/>
      <c r="AW48" s="30"/>
      <c r="AX48" s="30"/>
      <c r="AY48" s="84"/>
      <c r="AZ48" s="85"/>
      <c r="BA48" s="85"/>
      <c r="BB48" s="85"/>
      <c r="BC48" s="85"/>
      <c r="BD48" s="85"/>
      <c r="BE48" s="85"/>
      <c r="BF48" s="17"/>
      <c r="BG48" s="86"/>
      <c r="BH48" s="30"/>
      <c r="BI48" s="30"/>
      <c r="BJ48" s="84"/>
      <c r="BK48" s="85"/>
      <c r="BL48" s="85"/>
      <c r="BM48" s="85"/>
      <c r="BN48" s="85"/>
      <c r="BO48" s="85"/>
      <c r="BP48" s="85"/>
      <c r="BQ48" s="17"/>
      <c r="BR48" s="86"/>
      <c r="BS48" s="30"/>
      <c r="BT48" s="30"/>
      <c r="BU48" s="84"/>
      <c r="BV48" s="85"/>
      <c r="BW48" s="85"/>
      <c r="BX48" s="85"/>
      <c r="BY48" s="85"/>
      <c r="BZ48" s="85"/>
      <c r="CA48" s="85"/>
      <c r="CB48" s="17"/>
      <c r="CC48" s="86"/>
      <c r="CD48" s="30"/>
      <c r="CE48" s="30"/>
      <c r="CF48" s="84"/>
      <c r="CG48" s="85"/>
      <c r="CH48" s="85"/>
      <c r="CI48" s="85"/>
      <c r="CJ48" s="85"/>
      <c r="CK48" s="85"/>
      <c r="CL48" s="85"/>
      <c r="CM48" s="17"/>
      <c r="CN48" s="86"/>
      <c r="CO48" s="30"/>
      <c r="CP48" s="30"/>
      <c r="CQ48" s="84"/>
      <c r="CR48" s="85"/>
      <c r="CS48" s="85"/>
      <c r="CT48" s="85"/>
      <c r="CU48" s="85"/>
      <c r="CV48" s="85"/>
      <c r="CW48" s="85"/>
      <c r="CX48" s="17"/>
      <c r="CY48" s="86"/>
      <c r="CZ48" s="30"/>
      <c r="DA48" s="30"/>
      <c r="DB48" s="84"/>
      <c r="DC48" s="85"/>
      <c r="DD48" s="85"/>
      <c r="DE48" s="85"/>
      <c r="DF48" s="85"/>
      <c r="DG48" s="85"/>
      <c r="DH48" s="85"/>
      <c r="DI48" s="17"/>
      <c r="DJ48" s="86"/>
      <c r="DK48" s="30"/>
      <c r="DL48" s="30"/>
      <c r="DM48" s="84"/>
      <c r="DN48" s="85"/>
      <c r="DO48" s="85"/>
      <c r="DP48" s="85"/>
      <c r="DQ48" s="85"/>
      <c r="DR48" s="85"/>
      <c r="DS48" s="85"/>
      <c r="DT48" s="17"/>
      <c r="DU48" s="86"/>
      <c r="DV48" s="30"/>
      <c r="DW48" s="30"/>
      <c r="DX48" s="84"/>
      <c r="DY48" s="85"/>
      <c r="DZ48" s="85"/>
      <c r="EA48" s="85"/>
      <c r="EB48" s="85"/>
      <c r="EC48" s="85"/>
      <c r="ED48" s="85"/>
      <c r="EE48" s="17"/>
      <c r="EF48" s="86"/>
      <c r="EG48" s="30"/>
      <c r="EH48" s="30"/>
      <c r="EI48" s="84"/>
      <c r="EJ48" s="85"/>
      <c r="EK48" s="85"/>
      <c r="EL48" s="85"/>
      <c r="EM48" s="85"/>
      <c r="EN48" s="85"/>
      <c r="EO48" s="85"/>
      <c r="EP48" s="17"/>
      <c r="EQ48" s="86"/>
      <c r="ER48" s="30"/>
      <c r="ES48" s="30"/>
      <c r="ET48" s="84"/>
      <c r="EU48" s="85"/>
      <c r="EV48" s="85"/>
      <c r="EW48" s="85"/>
      <c r="EX48" s="85"/>
      <c r="EY48" s="85"/>
      <c r="EZ48" s="85"/>
      <c r="FA48" s="17"/>
      <c r="FB48" s="86"/>
      <c r="FC48" s="30"/>
      <c r="FD48" s="30"/>
      <c r="FE48" s="84"/>
      <c r="FF48" s="85"/>
      <c r="FG48" s="85"/>
      <c r="FH48" s="85"/>
      <c r="FI48" s="85"/>
      <c r="FJ48" s="85"/>
      <c r="FK48" s="85"/>
      <c r="FL48" s="17"/>
      <c r="FM48" s="86"/>
      <c r="FN48" s="30"/>
      <c r="FO48" s="30"/>
      <c r="FP48" s="84"/>
      <c r="FQ48" s="85"/>
      <c r="FR48" s="85"/>
      <c r="FS48" s="85"/>
      <c r="FT48" s="85"/>
      <c r="FU48" s="85"/>
      <c r="FV48" s="85"/>
      <c r="FW48" s="17"/>
      <c r="FX48" s="86"/>
      <c r="FY48" s="30"/>
      <c r="FZ48" s="30"/>
      <c r="GA48" s="84"/>
      <c r="GB48" s="85"/>
      <c r="GC48" s="85"/>
      <c r="GD48" s="85"/>
      <c r="GE48" s="85"/>
      <c r="GF48" s="85"/>
      <c r="GG48" s="85"/>
      <c r="GH48" s="17"/>
      <c r="GI48" s="86"/>
      <c r="GJ48" s="30"/>
      <c r="GK48" s="30"/>
      <c r="GL48" s="84"/>
      <c r="GM48" s="85"/>
      <c r="GN48" s="85"/>
      <c r="GO48" s="85"/>
      <c r="GP48" s="85"/>
      <c r="GQ48" s="85"/>
      <c r="GR48" s="85"/>
      <c r="GS48" s="17"/>
      <c r="GT48" s="86"/>
      <c r="GU48" s="30"/>
      <c r="GV48" s="30"/>
      <c r="GW48" s="84"/>
      <c r="GX48" s="85"/>
      <c r="GY48" s="85"/>
      <c r="GZ48" s="85"/>
      <c r="HA48" s="85"/>
      <c r="HB48" s="85"/>
      <c r="HC48" s="85"/>
      <c r="HD48" s="17"/>
      <c r="HE48" s="86"/>
      <c r="HF48" s="30"/>
      <c r="HG48" s="30"/>
      <c r="HH48" s="84"/>
      <c r="HI48" s="85"/>
      <c r="HJ48" s="85"/>
      <c r="HK48" s="85"/>
      <c r="HL48" s="85"/>
      <c r="HM48" s="85"/>
      <c r="HN48" s="85"/>
      <c r="HO48" s="17"/>
      <c r="HP48" s="86"/>
      <c r="HQ48" s="30"/>
      <c r="HR48" s="30"/>
    </row>
    <row r="49" spans="1:226">
      <c r="A49" s="88"/>
      <c r="B49" s="91"/>
      <c r="C49" s="91"/>
      <c r="D49" s="90"/>
      <c r="E49" s="90"/>
      <c r="F49" s="90"/>
      <c r="G49" s="84"/>
      <c r="H49" s="85"/>
      <c r="I49" s="85"/>
      <c r="J49" s="85"/>
      <c r="K49" s="85"/>
      <c r="L49" s="85"/>
      <c r="M49" s="85"/>
      <c r="N49" s="17"/>
      <c r="O49" s="86"/>
      <c r="P49" s="30"/>
      <c r="Q49" s="30"/>
      <c r="R49" s="84"/>
      <c r="S49" s="85"/>
      <c r="T49" s="85"/>
      <c r="U49" s="85"/>
      <c r="V49" s="85"/>
      <c r="W49" s="85"/>
      <c r="X49" s="85"/>
      <c r="Y49" s="17"/>
      <c r="Z49" s="86"/>
      <c r="AA49" s="30"/>
      <c r="AB49" s="30"/>
      <c r="AC49" s="84"/>
      <c r="AD49" s="85"/>
      <c r="AE49" s="85"/>
      <c r="AF49" s="85"/>
      <c r="AG49" s="85"/>
      <c r="AH49" s="85"/>
      <c r="AI49" s="85"/>
      <c r="AJ49" s="17"/>
      <c r="AK49" s="86"/>
      <c r="AL49" s="30"/>
      <c r="AM49" s="30"/>
      <c r="AN49" s="84"/>
      <c r="AO49" s="85"/>
      <c r="AP49" s="85"/>
      <c r="AQ49" s="85"/>
      <c r="AR49" s="85"/>
      <c r="AS49" s="85"/>
      <c r="AT49" s="85"/>
      <c r="AU49" s="17"/>
      <c r="AV49" s="86"/>
      <c r="AW49" s="30"/>
      <c r="AX49" s="30"/>
      <c r="AY49" s="84"/>
      <c r="AZ49" s="85"/>
      <c r="BA49" s="85"/>
      <c r="BB49" s="85"/>
      <c r="BC49" s="85"/>
      <c r="BD49" s="85"/>
      <c r="BE49" s="85"/>
      <c r="BF49" s="17"/>
      <c r="BG49" s="86"/>
      <c r="BH49" s="30"/>
      <c r="BI49" s="30"/>
      <c r="BJ49" s="84"/>
      <c r="BK49" s="85"/>
      <c r="BL49" s="85"/>
      <c r="BM49" s="85"/>
      <c r="BN49" s="85"/>
      <c r="BO49" s="85"/>
      <c r="BP49" s="85"/>
      <c r="BQ49" s="17"/>
      <c r="BR49" s="86"/>
      <c r="BS49" s="30"/>
      <c r="BT49" s="30"/>
      <c r="BU49" s="84"/>
      <c r="BV49" s="85"/>
      <c r="BW49" s="85"/>
      <c r="BX49" s="85"/>
      <c r="BY49" s="85"/>
      <c r="BZ49" s="85"/>
      <c r="CA49" s="85"/>
      <c r="CB49" s="17"/>
      <c r="CC49" s="86"/>
      <c r="CD49" s="30"/>
      <c r="CE49" s="30"/>
      <c r="CF49" s="84"/>
      <c r="CG49" s="85"/>
      <c r="CH49" s="85"/>
      <c r="CI49" s="85"/>
      <c r="CJ49" s="85"/>
      <c r="CK49" s="85"/>
      <c r="CL49" s="85"/>
      <c r="CM49" s="17"/>
      <c r="CN49" s="86"/>
      <c r="CO49" s="30"/>
      <c r="CP49" s="30"/>
      <c r="CQ49" s="84"/>
      <c r="CR49" s="85"/>
      <c r="CS49" s="85"/>
      <c r="CT49" s="85"/>
      <c r="CU49" s="85"/>
      <c r="CV49" s="85"/>
      <c r="CW49" s="85"/>
      <c r="CX49" s="17"/>
      <c r="CY49" s="86"/>
      <c r="CZ49" s="30"/>
      <c r="DA49" s="30"/>
      <c r="DB49" s="84"/>
      <c r="DC49" s="85"/>
      <c r="DD49" s="85"/>
      <c r="DE49" s="85"/>
      <c r="DF49" s="85"/>
      <c r="DG49" s="85"/>
      <c r="DH49" s="85"/>
      <c r="DI49" s="17"/>
      <c r="DJ49" s="86"/>
      <c r="DK49" s="30"/>
      <c r="DL49" s="30"/>
      <c r="DM49" s="84"/>
      <c r="DN49" s="85"/>
      <c r="DO49" s="85"/>
      <c r="DP49" s="85"/>
      <c r="DQ49" s="85"/>
      <c r="DR49" s="85"/>
      <c r="DS49" s="85"/>
      <c r="DT49" s="17"/>
      <c r="DU49" s="86"/>
      <c r="DV49" s="30"/>
      <c r="DW49" s="30"/>
      <c r="DX49" s="84"/>
      <c r="DY49" s="85"/>
      <c r="DZ49" s="85"/>
      <c r="EA49" s="85"/>
      <c r="EB49" s="85"/>
      <c r="EC49" s="85"/>
      <c r="ED49" s="85"/>
      <c r="EE49" s="17"/>
      <c r="EF49" s="86"/>
      <c r="EG49" s="30"/>
      <c r="EH49" s="30"/>
      <c r="EI49" s="84"/>
      <c r="EJ49" s="85"/>
      <c r="EK49" s="85"/>
      <c r="EL49" s="85"/>
      <c r="EM49" s="85"/>
      <c r="EN49" s="85"/>
      <c r="EO49" s="85"/>
      <c r="EP49" s="17"/>
      <c r="EQ49" s="86"/>
      <c r="ER49" s="30"/>
      <c r="ES49" s="30"/>
      <c r="ET49" s="84"/>
      <c r="EU49" s="85"/>
      <c r="EV49" s="85"/>
      <c r="EW49" s="85"/>
      <c r="EX49" s="85"/>
      <c r="EY49" s="85"/>
      <c r="EZ49" s="85"/>
      <c r="FA49" s="17"/>
      <c r="FB49" s="86"/>
      <c r="FC49" s="30"/>
      <c r="FD49" s="30"/>
      <c r="FE49" s="84"/>
      <c r="FF49" s="85"/>
      <c r="FG49" s="85"/>
      <c r="FH49" s="85"/>
      <c r="FI49" s="85"/>
      <c r="FJ49" s="85"/>
      <c r="FK49" s="85"/>
      <c r="FL49" s="17"/>
      <c r="FM49" s="86"/>
      <c r="FN49" s="30"/>
      <c r="FO49" s="30"/>
      <c r="FP49" s="84"/>
      <c r="FQ49" s="85"/>
      <c r="FR49" s="85"/>
      <c r="FS49" s="85"/>
      <c r="FT49" s="85"/>
      <c r="FU49" s="85"/>
      <c r="FV49" s="85"/>
      <c r="FW49" s="17"/>
      <c r="FX49" s="86"/>
      <c r="FY49" s="30"/>
      <c r="FZ49" s="30"/>
      <c r="GA49" s="84"/>
      <c r="GB49" s="85"/>
      <c r="GC49" s="85"/>
      <c r="GD49" s="85"/>
      <c r="GE49" s="85"/>
      <c r="GF49" s="85"/>
      <c r="GG49" s="85"/>
      <c r="GH49" s="17"/>
      <c r="GI49" s="86"/>
      <c r="GJ49" s="30"/>
      <c r="GK49" s="30"/>
      <c r="GL49" s="84"/>
      <c r="GM49" s="85"/>
      <c r="GN49" s="85"/>
      <c r="GO49" s="85"/>
      <c r="GP49" s="85"/>
      <c r="GQ49" s="85"/>
      <c r="GR49" s="85"/>
      <c r="GS49" s="17"/>
      <c r="GT49" s="86"/>
      <c r="GU49" s="30"/>
      <c r="GV49" s="30"/>
      <c r="GW49" s="84"/>
      <c r="GX49" s="85"/>
      <c r="GY49" s="85"/>
      <c r="GZ49" s="85"/>
      <c r="HA49" s="85"/>
      <c r="HB49" s="85"/>
      <c r="HC49" s="85"/>
      <c r="HD49" s="17"/>
      <c r="HE49" s="86"/>
      <c r="HF49" s="30"/>
      <c r="HG49" s="30"/>
      <c r="HH49" s="84"/>
      <c r="HI49" s="85"/>
      <c r="HJ49" s="85"/>
      <c r="HK49" s="85"/>
      <c r="HL49" s="85"/>
      <c r="HM49" s="85"/>
      <c r="HN49" s="85"/>
      <c r="HO49" s="17"/>
      <c r="HP49" s="86"/>
      <c r="HQ49" s="30"/>
      <c r="HR49" s="30"/>
    </row>
    <row r="50" spans="1:226">
      <c r="A50" s="88"/>
      <c r="B50" s="89"/>
      <c r="C50" s="89"/>
      <c r="D50" s="90"/>
      <c r="E50" s="90"/>
      <c r="F50" s="90"/>
      <c r="G50" s="84"/>
      <c r="H50" s="85"/>
      <c r="I50" s="85"/>
      <c r="J50" s="85"/>
      <c r="K50" s="85"/>
      <c r="L50" s="85"/>
      <c r="M50" s="85"/>
      <c r="N50" s="17"/>
      <c r="O50" s="86"/>
      <c r="P50" s="30"/>
      <c r="Q50" s="30"/>
      <c r="R50" s="84"/>
      <c r="S50" s="85"/>
      <c r="T50" s="85"/>
      <c r="U50" s="85"/>
      <c r="V50" s="85"/>
      <c r="W50" s="85"/>
      <c r="X50" s="85"/>
      <c r="Y50" s="17"/>
      <c r="Z50" s="86"/>
      <c r="AA50" s="30"/>
      <c r="AB50" s="30"/>
      <c r="AC50" s="84"/>
      <c r="AD50" s="85"/>
      <c r="AE50" s="85"/>
      <c r="AF50" s="85"/>
      <c r="AG50" s="85"/>
      <c r="AH50" s="85"/>
      <c r="AI50" s="85"/>
      <c r="AJ50" s="17"/>
      <c r="AK50" s="86"/>
      <c r="AL50" s="30"/>
      <c r="AM50" s="30"/>
      <c r="AN50" s="84"/>
      <c r="AO50" s="85"/>
      <c r="AP50" s="85"/>
      <c r="AQ50" s="85"/>
      <c r="AR50" s="85"/>
      <c r="AS50" s="85"/>
      <c r="AT50" s="85"/>
      <c r="AU50" s="17"/>
      <c r="AV50" s="86"/>
      <c r="AW50" s="30"/>
      <c r="AX50" s="30"/>
      <c r="AY50" s="84"/>
      <c r="AZ50" s="85"/>
      <c r="BA50" s="85"/>
      <c r="BB50" s="85"/>
      <c r="BC50" s="85"/>
      <c r="BD50" s="85"/>
      <c r="BE50" s="85"/>
      <c r="BF50" s="17"/>
      <c r="BG50" s="86"/>
      <c r="BH50" s="30"/>
      <c r="BI50" s="30"/>
      <c r="BJ50" s="84"/>
      <c r="BK50" s="85"/>
      <c r="BL50" s="85"/>
      <c r="BM50" s="85"/>
      <c r="BN50" s="85"/>
      <c r="BO50" s="85"/>
      <c r="BP50" s="85"/>
      <c r="BQ50" s="17"/>
      <c r="BR50" s="86"/>
      <c r="BS50" s="30"/>
      <c r="BT50" s="30"/>
      <c r="BU50" s="84"/>
      <c r="BV50" s="85"/>
      <c r="BW50" s="85"/>
      <c r="BX50" s="85"/>
      <c r="BY50" s="85"/>
      <c r="BZ50" s="85"/>
      <c r="CA50" s="85"/>
      <c r="CB50" s="17"/>
      <c r="CC50" s="86"/>
      <c r="CD50" s="30"/>
      <c r="CE50" s="30"/>
      <c r="CF50" s="84"/>
      <c r="CG50" s="85"/>
      <c r="CH50" s="85"/>
      <c r="CI50" s="85"/>
      <c r="CJ50" s="85"/>
      <c r="CK50" s="85"/>
      <c r="CL50" s="85"/>
      <c r="CM50" s="17"/>
      <c r="CN50" s="86"/>
      <c r="CO50" s="30"/>
      <c r="CP50" s="30"/>
      <c r="CQ50" s="84"/>
      <c r="CR50" s="85"/>
      <c r="CS50" s="85"/>
      <c r="CT50" s="85"/>
      <c r="CU50" s="85"/>
      <c r="CV50" s="85"/>
      <c r="CW50" s="85"/>
      <c r="CX50" s="17"/>
      <c r="CY50" s="86"/>
      <c r="CZ50" s="30"/>
      <c r="DA50" s="30"/>
      <c r="DB50" s="84"/>
      <c r="DC50" s="85"/>
      <c r="DD50" s="85"/>
      <c r="DE50" s="85"/>
      <c r="DF50" s="85"/>
      <c r="DG50" s="85"/>
      <c r="DH50" s="85"/>
      <c r="DI50" s="17"/>
      <c r="DJ50" s="86"/>
      <c r="DK50" s="30"/>
      <c r="DL50" s="30"/>
      <c r="DM50" s="84"/>
      <c r="DN50" s="85"/>
      <c r="DO50" s="85"/>
      <c r="DP50" s="85"/>
      <c r="DQ50" s="85"/>
      <c r="DR50" s="85"/>
      <c r="DS50" s="85"/>
      <c r="DT50" s="17"/>
      <c r="DU50" s="86"/>
      <c r="DV50" s="30"/>
      <c r="DW50" s="30"/>
      <c r="DX50" s="84"/>
      <c r="DY50" s="85"/>
      <c r="DZ50" s="85"/>
      <c r="EA50" s="85"/>
      <c r="EB50" s="85"/>
      <c r="EC50" s="85"/>
      <c r="ED50" s="85"/>
      <c r="EE50" s="17"/>
      <c r="EF50" s="86"/>
      <c r="EG50" s="30"/>
      <c r="EH50" s="30"/>
      <c r="EI50" s="84"/>
      <c r="EJ50" s="85"/>
      <c r="EK50" s="85"/>
      <c r="EL50" s="85"/>
      <c r="EM50" s="85"/>
      <c r="EN50" s="85"/>
      <c r="EO50" s="85"/>
      <c r="EP50" s="17"/>
      <c r="EQ50" s="86"/>
      <c r="ER50" s="30"/>
      <c r="ES50" s="30"/>
      <c r="ET50" s="84"/>
      <c r="EU50" s="85"/>
      <c r="EV50" s="85"/>
      <c r="EW50" s="85"/>
      <c r="EX50" s="85"/>
      <c r="EY50" s="85"/>
      <c r="EZ50" s="85"/>
      <c r="FA50" s="17"/>
      <c r="FB50" s="86"/>
      <c r="FC50" s="30"/>
      <c r="FD50" s="30"/>
      <c r="FE50" s="84"/>
      <c r="FF50" s="85"/>
      <c r="FG50" s="85"/>
      <c r="FH50" s="85"/>
      <c r="FI50" s="85"/>
      <c r="FJ50" s="85"/>
      <c r="FK50" s="85"/>
      <c r="FL50" s="17"/>
      <c r="FM50" s="86"/>
      <c r="FN50" s="30"/>
      <c r="FO50" s="30"/>
      <c r="FP50" s="84"/>
      <c r="FQ50" s="85"/>
      <c r="FR50" s="85"/>
      <c r="FS50" s="85"/>
      <c r="FT50" s="85"/>
      <c r="FU50" s="85"/>
      <c r="FV50" s="85"/>
      <c r="FW50" s="17"/>
      <c r="FX50" s="86"/>
      <c r="FY50" s="30"/>
      <c r="FZ50" s="30"/>
      <c r="GA50" s="84"/>
      <c r="GB50" s="85"/>
      <c r="GC50" s="85"/>
      <c r="GD50" s="85"/>
      <c r="GE50" s="85"/>
      <c r="GF50" s="85"/>
      <c r="GG50" s="85"/>
      <c r="GH50" s="17"/>
      <c r="GI50" s="86"/>
      <c r="GJ50" s="30"/>
      <c r="GK50" s="30"/>
      <c r="GL50" s="84"/>
      <c r="GM50" s="85"/>
      <c r="GN50" s="85"/>
      <c r="GO50" s="85"/>
      <c r="GP50" s="85"/>
      <c r="GQ50" s="85"/>
      <c r="GR50" s="85"/>
      <c r="GS50" s="17"/>
      <c r="GT50" s="86"/>
      <c r="GU50" s="30"/>
      <c r="GV50" s="30"/>
      <c r="GW50" s="84"/>
      <c r="GX50" s="85"/>
      <c r="GY50" s="85"/>
      <c r="GZ50" s="85"/>
      <c r="HA50" s="85"/>
      <c r="HB50" s="85"/>
      <c r="HC50" s="85"/>
      <c r="HD50" s="17"/>
      <c r="HE50" s="86"/>
      <c r="HF50" s="30"/>
      <c r="HG50" s="30"/>
      <c r="HH50" s="84"/>
      <c r="HI50" s="85"/>
      <c r="HJ50" s="85"/>
      <c r="HK50" s="85"/>
      <c r="HL50" s="85"/>
      <c r="HM50" s="85"/>
      <c r="HN50" s="85"/>
      <c r="HO50" s="17"/>
      <c r="HP50" s="86"/>
      <c r="HQ50" s="30"/>
      <c r="HR50" s="30"/>
    </row>
    <row r="51" spans="1:226">
      <c r="A51" s="88"/>
      <c r="B51" s="89"/>
      <c r="C51" s="89"/>
      <c r="D51" s="90"/>
      <c r="E51" s="90"/>
      <c r="F51" s="90"/>
      <c r="G51" s="84"/>
      <c r="H51" s="85"/>
      <c r="I51" s="85"/>
      <c r="J51" s="85"/>
      <c r="K51" s="85"/>
      <c r="L51" s="85"/>
      <c r="M51" s="85"/>
      <c r="N51" s="17"/>
      <c r="O51" s="86"/>
      <c r="P51" s="30"/>
      <c r="Q51" s="30"/>
      <c r="R51" s="84"/>
      <c r="S51" s="85"/>
      <c r="T51" s="85"/>
      <c r="U51" s="85"/>
      <c r="V51" s="85"/>
      <c r="W51" s="85"/>
      <c r="X51" s="85"/>
      <c r="Y51" s="17"/>
      <c r="Z51" s="86"/>
      <c r="AA51" s="30"/>
      <c r="AB51" s="30"/>
      <c r="AC51" s="84"/>
      <c r="AD51" s="85"/>
      <c r="AE51" s="85"/>
      <c r="AF51" s="85"/>
      <c r="AG51" s="85"/>
      <c r="AH51" s="85"/>
      <c r="AI51" s="85"/>
      <c r="AJ51" s="17"/>
      <c r="AK51" s="86"/>
      <c r="AL51" s="30"/>
      <c r="AM51" s="30"/>
      <c r="AN51" s="84"/>
      <c r="AO51" s="85"/>
      <c r="AP51" s="85"/>
      <c r="AQ51" s="85"/>
      <c r="AR51" s="85"/>
      <c r="AS51" s="85"/>
      <c r="AT51" s="85"/>
      <c r="AU51" s="17"/>
      <c r="AV51" s="86"/>
      <c r="AW51" s="30"/>
      <c r="AX51" s="30"/>
      <c r="AY51" s="84"/>
      <c r="AZ51" s="85"/>
      <c r="BA51" s="85"/>
      <c r="BB51" s="85"/>
      <c r="BC51" s="85"/>
      <c r="BD51" s="85"/>
      <c r="BE51" s="85"/>
      <c r="BF51" s="17"/>
      <c r="BG51" s="86"/>
      <c r="BH51" s="30"/>
      <c r="BI51" s="30"/>
      <c r="BJ51" s="84"/>
      <c r="BK51" s="85"/>
      <c r="BL51" s="85"/>
      <c r="BM51" s="85"/>
      <c r="BN51" s="85"/>
      <c r="BO51" s="85"/>
      <c r="BP51" s="85"/>
      <c r="BQ51" s="17"/>
      <c r="BR51" s="86"/>
      <c r="BS51" s="30"/>
      <c r="BT51" s="30"/>
      <c r="BU51" s="84"/>
      <c r="BV51" s="85"/>
      <c r="BW51" s="85"/>
      <c r="BX51" s="85"/>
      <c r="BY51" s="85"/>
      <c r="BZ51" s="85"/>
      <c r="CA51" s="85"/>
      <c r="CB51" s="17"/>
      <c r="CC51" s="86"/>
      <c r="CD51" s="30"/>
      <c r="CE51" s="30"/>
      <c r="CF51" s="84"/>
      <c r="CG51" s="85"/>
      <c r="CH51" s="85"/>
      <c r="CI51" s="85"/>
      <c r="CJ51" s="85"/>
      <c r="CK51" s="85"/>
      <c r="CL51" s="85"/>
      <c r="CM51" s="17"/>
      <c r="CN51" s="86"/>
      <c r="CO51" s="30"/>
      <c r="CP51" s="30"/>
      <c r="CQ51" s="84"/>
      <c r="CR51" s="85"/>
      <c r="CS51" s="85"/>
      <c r="CT51" s="85"/>
      <c r="CU51" s="85"/>
      <c r="CV51" s="85"/>
      <c r="CW51" s="85"/>
      <c r="CX51" s="17"/>
      <c r="CY51" s="86"/>
      <c r="CZ51" s="30"/>
      <c r="DA51" s="30"/>
      <c r="DB51" s="84"/>
      <c r="DC51" s="85"/>
      <c r="DD51" s="85"/>
      <c r="DE51" s="85"/>
      <c r="DF51" s="85"/>
      <c r="DG51" s="85"/>
      <c r="DH51" s="85"/>
      <c r="DI51" s="17"/>
      <c r="DJ51" s="86"/>
      <c r="DK51" s="30"/>
      <c r="DL51" s="30"/>
      <c r="DM51" s="84"/>
      <c r="DN51" s="85"/>
      <c r="DO51" s="85"/>
      <c r="DP51" s="85"/>
      <c r="DQ51" s="85"/>
      <c r="DR51" s="85"/>
      <c r="DS51" s="85"/>
      <c r="DT51" s="17"/>
      <c r="DU51" s="86"/>
      <c r="DV51" s="30"/>
      <c r="DW51" s="30"/>
      <c r="DX51" s="84"/>
      <c r="DY51" s="85"/>
      <c r="DZ51" s="85"/>
      <c r="EA51" s="85"/>
      <c r="EB51" s="85"/>
      <c r="EC51" s="85"/>
      <c r="ED51" s="85"/>
      <c r="EE51" s="17"/>
      <c r="EF51" s="86"/>
      <c r="EG51" s="30"/>
      <c r="EH51" s="30"/>
      <c r="EI51" s="84"/>
      <c r="EJ51" s="85"/>
      <c r="EK51" s="85"/>
      <c r="EL51" s="85"/>
      <c r="EM51" s="85"/>
      <c r="EN51" s="85"/>
      <c r="EO51" s="85"/>
      <c r="EP51" s="17"/>
      <c r="EQ51" s="86"/>
      <c r="ER51" s="30"/>
      <c r="ES51" s="30"/>
      <c r="ET51" s="84"/>
      <c r="EU51" s="85"/>
      <c r="EV51" s="85"/>
      <c r="EW51" s="85"/>
      <c r="EX51" s="85"/>
      <c r="EY51" s="85"/>
      <c r="EZ51" s="85"/>
      <c r="FA51" s="17"/>
      <c r="FB51" s="86"/>
      <c r="FC51" s="30"/>
      <c r="FD51" s="30"/>
      <c r="FE51" s="84"/>
      <c r="FF51" s="85"/>
      <c r="FG51" s="85"/>
      <c r="FH51" s="85"/>
      <c r="FI51" s="85"/>
      <c r="FJ51" s="85"/>
      <c r="FK51" s="85"/>
      <c r="FL51" s="17"/>
      <c r="FM51" s="86"/>
      <c r="FN51" s="30"/>
      <c r="FO51" s="30"/>
      <c r="FP51" s="84"/>
      <c r="FQ51" s="85"/>
      <c r="FR51" s="85"/>
      <c r="FS51" s="85"/>
      <c r="FT51" s="85"/>
      <c r="FU51" s="85"/>
      <c r="FV51" s="85"/>
      <c r="FW51" s="17"/>
      <c r="FX51" s="86"/>
      <c r="FY51" s="30"/>
      <c r="FZ51" s="30"/>
      <c r="GA51" s="84"/>
      <c r="GB51" s="85"/>
      <c r="GC51" s="85"/>
      <c r="GD51" s="85"/>
      <c r="GE51" s="85"/>
      <c r="GF51" s="85"/>
      <c r="GG51" s="85"/>
      <c r="GH51" s="17"/>
      <c r="GI51" s="86"/>
      <c r="GJ51" s="30"/>
      <c r="GK51" s="30"/>
      <c r="GL51" s="84"/>
      <c r="GM51" s="85"/>
      <c r="GN51" s="85"/>
      <c r="GO51" s="85"/>
      <c r="GP51" s="85"/>
      <c r="GQ51" s="85"/>
      <c r="GR51" s="85"/>
      <c r="GS51" s="17"/>
      <c r="GT51" s="86"/>
      <c r="GU51" s="30"/>
      <c r="GV51" s="30"/>
      <c r="GW51" s="84"/>
      <c r="GX51" s="85"/>
      <c r="GY51" s="85"/>
      <c r="GZ51" s="85"/>
      <c r="HA51" s="85"/>
      <c r="HB51" s="85"/>
      <c r="HC51" s="85"/>
      <c r="HD51" s="17"/>
      <c r="HE51" s="86"/>
      <c r="HF51" s="30"/>
      <c r="HG51" s="30"/>
      <c r="HH51" s="84"/>
      <c r="HI51" s="85"/>
      <c r="HJ51" s="85"/>
      <c r="HK51" s="85"/>
      <c r="HL51" s="85"/>
      <c r="HM51" s="85"/>
      <c r="HN51" s="85"/>
      <c r="HO51" s="17"/>
      <c r="HP51" s="86"/>
      <c r="HQ51" s="30"/>
      <c r="HR51" s="30"/>
    </row>
    <row r="52" spans="1:226">
      <c r="A52" s="88"/>
      <c r="B52" s="89"/>
      <c r="C52" s="89"/>
      <c r="D52" s="90"/>
      <c r="E52" s="90"/>
      <c r="F52" s="90"/>
      <c r="G52" s="84"/>
      <c r="H52" s="85"/>
      <c r="I52" s="85"/>
      <c r="J52" s="85"/>
      <c r="K52" s="85"/>
      <c r="L52" s="85"/>
      <c r="M52" s="85"/>
      <c r="N52" s="17"/>
      <c r="O52" s="86"/>
      <c r="P52" s="30"/>
      <c r="Q52" s="30"/>
      <c r="R52" s="84"/>
      <c r="S52" s="85"/>
      <c r="T52" s="85"/>
      <c r="U52" s="85"/>
      <c r="V52" s="85"/>
      <c r="W52" s="85"/>
      <c r="X52" s="85"/>
      <c r="Y52" s="17"/>
      <c r="Z52" s="86"/>
      <c r="AA52" s="30"/>
      <c r="AB52" s="30"/>
      <c r="AC52" s="84"/>
      <c r="AD52" s="85"/>
      <c r="AE52" s="85"/>
      <c r="AF52" s="85"/>
      <c r="AG52" s="85"/>
      <c r="AH52" s="85"/>
      <c r="AI52" s="85"/>
      <c r="AJ52" s="17"/>
      <c r="AK52" s="86"/>
      <c r="AL52" s="30"/>
      <c r="AM52" s="30"/>
      <c r="AN52" s="84"/>
      <c r="AO52" s="85"/>
      <c r="AP52" s="85"/>
      <c r="AQ52" s="85"/>
      <c r="AR52" s="85"/>
      <c r="AS52" s="85"/>
      <c r="AT52" s="85"/>
      <c r="AU52" s="17"/>
      <c r="AV52" s="86"/>
      <c r="AW52" s="30"/>
      <c r="AX52" s="30"/>
      <c r="AY52" s="84"/>
      <c r="AZ52" s="85"/>
      <c r="BA52" s="85"/>
      <c r="BB52" s="85"/>
      <c r="BC52" s="85"/>
      <c r="BD52" s="85"/>
      <c r="BE52" s="85"/>
      <c r="BF52" s="17"/>
      <c r="BG52" s="86"/>
      <c r="BH52" s="30"/>
      <c r="BI52" s="30"/>
      <c r="BJ52" s="84"/>
      <c r="BK52" s="85"/>
      <c r="BL52" s="85"/>
      <c r="BM52" s="85"/>
      <c r="BN52" s="85"/>
      <c r="BO52" s="85"/>
      <c r="BP52" s="85"/>
      <c r="BQ52" s="17"/>
      <c r="BR52" s="86"/>
      <c r="BS52" s="30"/>
      <c r="BT52" s="30"/>
      <c r="BU52" s="84"/>
      <c r="BV52" s="85"/>
      <c r="BW52" s="85"/>
      <c r="BX52" s="85"/>
      <c r="BY52" s="85"/>
      <c r="BZ52" s="85"/>
      <c r="CA52" s="85"/>
      <c r="CB52" s="17"/>
      <c r="CC52" s="86"/>
      <c r="CD52" s="30"/>
      <c r="CE52" s="30"/>
      <c r="CF52" s="84"/>
      <c r="CG52" s="85"/>
      <c r="CH52" s="85"/>
      <c r="CI52" s="85"/>
      <c r="CJ52" s="85"/>
      <c r="CK52" s="85"/>
      <c r="CL52" s="85"/>
      <c r="CM52" s="17"/>
      <c r="CN52" s="86"/>
      <c r="CO52" s="30"/>
      <c r="CP52" s="30"/>
      <c r="CQ52" s="84"/>
      <c r="CR52" s="85"/>
      <c r="CS52" s="85"/>
      <c r="CT52" s="85"/>
      <c r="CU52" s="85"/>
      <c r="CV52" s="85"/>
      <c r="CW52" s="85"/>
      <c r="CX52" s="17"/>
      <c r="CY52" s="86"/>
      <c r="CZ52" s="30"/>
      <c r="DA52" s="30"/>
      <c r="DB52" s="84"/>
      <c r="DC52" s="85"/>
      <c r="DD52" s="85"/>
      <c r="DE52" s="85"/>
      <c r="DF52" s="85"/>
      <c r="DG52" s="85"/>
      <c r="DH52" s="85"/>
      <c r="DI52" s="17"/>
      <c r="DJ52" s="86"/>
      <c r="DK52" s="30"/>
      <c r="DL52" s="30"/>
      <c r="DM52" s="84"/>
      <c r="DN52" s="85"/>
      <c r="DO52" s="85"/>
      <c r="DP52" s="85"/>
      <c r="DQ52" s="85"/>
      <c r="DR52" s="85"/>
      <c r="DS52" s="85"/>
      <c r="DT52" s="17"/>
      <c r="DU52" s="86"/>
      <c r="DV52" s="30"/>
      <c r="DW52" s="30"/>
      <c r="DX52" s="84"/>
      <c r="DY52" s="85"/>
      <c r="DZ52" s="85"/>
      <c r="EA52" s="85"/>
      <c r="EB52" s="85"/>
      <c r="EC52" s="85"/>
      <c r="ED52" s="85"/>
      <c r="EE52" s="17"/>
      <c r="EF52" s="86"/>
      <c r="EG52" s="30"/>
      <c r="EH52" s="30"/>
      <c r="EI52" s="84"/>
      <c r="EJ52" s="85"/>
      <c r="EK52" s="85"/>
      <c r="EL52" s="85"/>
      <c r="EM52" s="85"/>
      <c r="EN52" s="85"/>
      <c r="EO52" s="85"/>
      <c r="EP52" s="17"/>
      <c r="EQ52" s="86"/>
      <c r="ER52" s="30"/>
      <c r="ES52" s="30"/>
      <c r="ET52" s="84"/>
      <c r="EU52" s="85"/>
      <c r="EV52" s="85"/>
      <c r="EW52" s="85"/>
      <c r="EX52" s="85"/>
      <c r="EY52" s="85"/>
      <c r="EZ52" s="85"/>
      <c r="FA52" s="17"/>
      <c r="FB52" s="86"/>
      <c r="FC52" s="30"/>
      <c r="FD52" s="30"/>
      <c r="FE52" s="84"/>
      <c r="FF52" s="85"/>
      <c r="FG52" s="85"/>
      <c r="FH52" s="85"/>
      <c r="FI52" s="85"/>
      <c r="FJ52" s="85"/>
      <c r="FK52" s="85"/>
      <c r="FL52" s="17"/>
      <c r="FM52" s="86"/>
      <c r="FN52" s="30"/>
      <c r="FO52" s="30"/>
      <c r="FP52" s="84"/>
      <c r="FQ52" s="85"/>
      <c r="FR52" s="85"/>
      <c r="FS52" s="85"/>
      <c r="FT52" s="85"/>
      <c r="FU52" s="85"/>
      <c r="FV52" s="85"/>
      <c r="FW52" s="17"/>
      <c r="FX52" s="86"/>
      <c r="FY52" s="30"/>
      <c r="FZ52" s="30"/>
      <c r="GA52" s="84"/>
      <c r="GB52" s="85"/>
      <c r="GC52" s="85"/>
      <c r="GD52" s="85"/>
      <c r="GE52" s="85"/>
      <c r="GF52" s="85"/>
      <c r="GG52" s="85"/>
      <c r="GH52" s="17"/>
      <c r="GI52" s="86"/>
      <c r="GJ52" s="30"/>
      <c r="GK52" s="30"/>
      <c r="GL52" s="84"/>
      <c r="GM52" s="85"/>
      <c r="GN52" s="85"/>
      <c r="GO52" s="85"/>
      <c r="GP52" s="85"/>
      <c r="GQ52" s="85"/>
      <c r="GR52" s="85"/>
      <c r="GS52" s="17"/>
      <c r="GT52" s="86"/>
      <c r="GU52" s="30"/>
      <c r="GV52" s="30"/>
      <c r="GW52" s="84"/>
      <c r="GX52" s="85"/>
      <c r="GY52" s="85"/>
      <c r="GZ52" s="85"/>
      <c r="HA52" s="85"/>
      <c r="HB52" s="85"/>
      <c r="HC52" s="85"/>
      <c r="HD52" s="17"/>
      <c r="HE52" s="86"/>
      <c r="HF52" s="30"/>
      <c r="HG52" s="30"/>
      <c r="HH52" s="84"/>
      <c r="HI52" s="85"/>
      <c r="HJ52" s="85"/>
      <c r="HK52" s="85"/>
      <c r="HL52" s="85"/>
      <c r="HM52" s="85"/>
      <c r="HN52" s="85"/>
      <c r="HO52" s="17"/>
      <c r="HP52" s="86"/>
      <c r="HQ52" s="30"/>
      <c r="HR52" s="30"/>
    </row>
    <row r="53" spans="1:226">
      <c r="A53" s="88"/>
      <c r="B53" s="89"/>
      <c r="C53" s="89"/>
      <c r="D53" s="90"/>
      <c r="E53" s="90"/>
      <c r="F53" s="90"/>
      <c r="G53" s="84"/>
      <c r="H53" s="85"/>
      <c r="I53" s="85"/>
      <c r="J53" s="85"/>
      <c r="K53" s="85"/>
      <c r="L53" s="85"/>
      <c r="M53" s="85"/>
      <c r="N53" s="17"/>
      <c r="O53" s="86"/>
      <c r="P53" s="30"/>
      <c r="Q53" s="30"/>
      <c r="R53" s="84"/>
      <c r="S53" s="85"/>
      <c r="T53" s="85"/>
      <c r="U53" s="85"/>
      <c r="V53" s="85"/>
      <c r="W53" s="85"/>
      <c r="X53" s="85"/>
      <c r="Y53" s="17"/>
      <c r="Z53" s="86"/>
      <c r="AA53" s="30"/>
      <c r="AB53" s="30"/>
      <c r="AC53" s="84"/>
      <c r="AD53" s="85"/>
      <c r="AE53" s="85"/>
      <c r="AF53" s="85"/>
      <c r="AG53" s="85"/>
      <c r="AH53" s="85"/>
      <c r="AI53" s="85"/>
      <c r="AJ53" s="17"/>
      <c r="AK53" s="86"/>
      <c r="AL53" s="30"/>
      <c r="AM53" s="30"/>
      <c r="AN53" s="84"/>
      <c r="AO53" s="85"/>
      <c r="AP53" s="85"/>
      <c r="AQ53" s="85"/>
      <c r="AR53" s="85"/>
      <c r="AS53" s="85"/>
      <c r="AT53" s="85"/>
      <c r="AU53" s="17"/>
      <c r="AV53" s="86"/>
      <c r="AW53" s="30"/>
      <c r="AX53" s="30"/>
      <c r="AY53" s="84"/>
      <c r="AZ53" s="85"/>
      <c r="BA53" s="85"/>
      <c r="BB53" s="85"/>
      <c r="BC53" s="85"/>
      <c r="BD53" s="85"/>
      <c r="BE53" s="85"/>
      <c r="BF53" s="17"/>
      <c r="BG53" s="86"/>
      <c r="BH53" s="30"/>
      <c r="BI53" s="30"/>
      <c r="BJ53" s="84"/>
      <c r="BK53" s="85"/>
      <c r="BL53" s="85"/>
      <c r="BM53" s="85"/>
      <c r="BN53" s="85"/>
      <c r="BO53" s="85"/>
      <c r="BP53" s="85"/>
      <c r="BQ53" s="17"/>
      <c r="BR53" s="86"/>
      <c r="BS53" s="30"/>
      <c r="BT53" s="30"/>
      <c r="BU53" s="84"/>
      <c r="BV53" s="85"/>
      <c r="BW53" s="85"/>
      <c r="BX53" s="85"/>
      <c r="BY53" s="85"/>
      <c r="BZ53" s="85"/>
      <c r="CA53" s="85"/>
      <c r="CB53" s="17"/>
      <c r="CC53" s="86"/>
      <c r="CD53" s="30"/>
      <c r="CE53" s="30"/>
      <c r="CF53" s="84"/>
      <c r="CG53" s="85"/>
      <c r="CH53" s="85"/>
      <c r="CI53" s="85"/>
      <c r="CJ53" s="85"/>
      <c r="CK53" s="85"/>
      <c r="CL53" s="85"/>
      <c r="CM53" s="17"/>
      <c r="CN53" s="86"/>
      <c r="CO53" s="30"/>
      <c r="CP53" s="30"/>
      <c r="CQ53" s="84"/>
      <c r="CR53" s="85"/>
      <c r="CS53" s="85"/>
      <c r="CT53" s="85"/>
      <c r="CU53" s="85"/>
      <c r="CV53" s="85"/>
      <c r="CW53" s="85"/>
      <c r="CX53" s="17"/>
      <c r="CY53" s="86"/>
      <c r="CZ53" s="30"/>
      <c r="DA53" s="30"/>
      <c r="DB53" s="84"/>
      <c r="DC53" s="85"/>
      <c r="DD53" s="85"/>
      <c r="DE53" s="85"/>
      <c r="DF53" s="85"/>
      <c r="DG53" s="85"/>
      <c r="DH53" s="85"/>
      <c r="DI53" s="17"/>
      <c r="DJ53" s="86"/>
      <c r="DK53" s="30"/>
      <c r="DL53" s="30"/>
      <c r="DM53" s="84"/>
      <c r="DN53" s="85"/>
      <c r="DO53" s="85"/>
      <c r="DP53" s="85"/>
      <c r="DQ53" s="85"/>
      <c r="DR53" s="85"/>
      <c r="DS53" s="85"/>
      <c r="DT53" s="17"/>
      <c r="DU53" s="86"/>
      <c r="DV53" s="30"/>
      <c r="DW53" s="30"/>
      <c r="DX53" s="84"/>
      <c r="DY53" s="85"/>
      <c r="DZ53" s="85"/>
      <c r="EA53" s="85"/>
      <c r="EB53" s="85"/>
      <c r="EC53" s="85"/>
      <c r="ED53" s="85"/>
      <c r="EE53" s="17"/>
      <c r="EF53" s="86"/>
      <c r="EG53" s="30"/>
      <c r="EH53" s="30"/>
      <c r="EI53" s="84"/>
      <c r="EJ53" s="85"/>
      <c r="EK53" s="85"/>
      <c r="EL53" s="85"/>
      <c r="EM53" s="85"/>
      <c r="EN53" s="85"/>
      <c r="EO53" s="85"/>
      <c r="EP53" s="17"/>
      <c r="EQ53" s="86"/>
      <c r="ER53" s="30"/>
      <c r="ES53" s="30"/>
      <c r="ET53" s="84"/>
      <c r="EU53" s="85"/>
      <c r="EV53" s="85"/>
      <c r="EW53" s="85"/>
      <c r="EX53" s="85"/>
      <c r="EY53" s="85"/>
      <c r="EZ53" s="85"/>
      <c r="FA53" s="17"/>
      <c r="FB53" s="86"/>
      <c r="FC53" s="30"/>
      <c r="FD53" s="30"/>
      <c r="FE53" s="84"/>
      <c r="FF53" s="85"/>
      <c r="FG53" s="85"/>
      <c r="FH53" s="85"/>
      <c r="FI53" s="85"/>
      <c r="FJ53" s="85"/>
      <c r="FK53" s="85"/>
      <c r="FL53" s="17"/>
      <c r="FM53" s="86"/>
      <c r="FN53" s="30"/>
      <c r="FO53" s="30"/>
      <c r="FP53" s="84"/>
      <c r="FQ53" s="85"/>
      <c r="FR53" s="85"/>
      <c r="FS53" s="85"/>
      <c r="FT53" s="85"/>
      <c r="FU53" s="85"/>
      <c r="FV53" s="85"/>
      <c r="FW53" s="17"/>
      <c r="FX53" s="86"/>
      <c r="FY53" s="30"/>
      <c r="FZ53" s="30"/>
      <c r="GA53" s="84"/>
      <c r="GB53" s="85"/>
      <c r="GC53" s="85"/>
      <c r="GD53" s="85"/>
      <c r="GE53" s="85"/>
      <c r="GF53" s="85"/>
      <c r="GG53" s="85"/>
      <c r="GH53" s="17"/>
      <c r="GI53" s="86"/>
      <c r="GJ53" s="30"/>
      <c r="GK53" s="30"/>
      <c r="GL53" s="84"/>
      <c r="GM53" s="85"/>
      <c r="GN53" s="85"/>
      <c r="GO53" s="85"/>
      <c r="GP53" s="85"/>
      <c r="GQ53" s="85"/>
      <c r="GR53" s="85"/>
      <c r="GS53" s="17"/>
      <c r="GT53" s="86"/>
      <c r="GU53" s="30"/>
      <c r="GV53" s="30"/>
      <c r="GW53" s="84"/>
      <c r="GX53" s="85"/>
      <c r="GY53" s="85"/>
      <c r="GZ53" s="85"/>
      <c r="HA53" s="85"/>
      <c r="HB53" s="85"/>
      <c r="HC53" s="85"/>
      <c r="HD53" s="17"/>
      <c r="HE53" s="86"/>
      <c r="HF53" s="30"/>
      <c r="HG53" s="30"/>
      <c r="HH53" s="84"/>
      <c r="HI53" s="85"/>
      <c r="HJ53" s="85"/>
      <c r="HK53" s="85"/>
      <c r="HL53" s="85"/>
      <c r="HM53" s="85"/>
      <c r="HN53" s="85"/>
      <c r="HO53" s="17"/>
      <c r="HP53" s="86"/>
      <c r="HQ53" s="30"/>
      <c r="HR53" s="30"/>
    </row>
    <row r="54" spans="1:226">
      <c r="A54" s="88"/>
      <c r="B54" s="89"/>
      <c r="C54" s="89"/>
      <c r="D54" s="90"/>
      <c r="E54" s="90"/>
      <c r="F54" s="90"/>
      <c r="G54" s="84"/>
      <c r="H54" s="85"/>
      <c r="I54" s="85"/>
      <c r="J54" s="85"/>
      <c r="K54" s="85"/>
      <c r="L54" s="85"/>
      <c r="M54" s="85"/>
      <c r="N54" s="17"/>
      <c r="O54" s="86"/>
      <c r="P54" s="30"/>
      <c r="Q54" s="30"/>
      <c r="R54" s="84"/>
      <c r="S54" s="85"/>
      <c r="T54" s="85"/>
      <c r="U54" s="85"/>
      <c r="V54" s="85"/>
      <c r="W54" s="85"/>
      <c r="X54" s="85"/>
      <c r="Y54" s="17"/>
      <c r="Z54" s="86"/>
      <c r="AA54" s="30"/>
      <c r="AB54" s="30"/>
      <c r="AC54" s="84"/>
      <c r="AD54" s="85"/>
      <c r="AE54" s="85"/>
      <c r="AF54" s="85"/>
      <c r="AG54" s="85"/>
      <c r="AH54" s="85"/>
      <c r="AI54" s="85"/>
      <c r="AJ54" s="17"/>
      <c r="AK54" s="86"/>
      <c r="AL54" s="30"/>
      <c r="AM54" s="30"/>
      <c r="AN54" s="84"/>
      <c r="AO54" s="85"/>
      <c r="AP54" s="85"/>
      <c r="AQ54" s="85"/>
      <c r="AR54" s="85"/>
      <c r="AS54" s="85"/>
      <c r="AT54" s="85"/>
      <c r="AU54" s="17"/>
      <c r="AV54" s="86"/>
      <c r="AW54" s="30"/>
      <c r="AX54" s="30"/>
      <c r="AY54" s="84"/>
      <c r="AZ54" s="85"/>
      <c r="BA54" s="85"/>
      <c r="BB54" s="85"/>
      <c r="BC54" s="85"/>
      <c r="BD54" s="85"/>
      <c r="BE54" s="85"/>
      <c r="BF54" s="17"/>
      <c r="BG54" s="86"/>
      <c r="BH54" s="30"/>
      <c r="BI54" s="30"/>
      <c r="BJ54" s="84"/>
      <c r="BK54" s="85"/>
      <c r="BL54" s="85"/>
      <c r="BM54" s="85"/>
      <c r="BN54" s="85"/>
      <c r="BO54" s="85"/>
      <c r="BP54" s="85"/>
      <c r="BQ54" s="17"/>
      <c r="BR54" s="86"/>
      <c r="BS54" s="30"/>
      <c r="BT54" s="30"/>
      <c r="BU54" s="84"/>
      <c r="BV54" s="85"/>
      <c r="BW54" s="85"/>
      <c r="BX54" s="85"/>
      <c r="BY54" s="85"/>
      <c r="BZ54" s="85"/>
      <c r="CA54" s="85"/>
      <c r="CB54" s="17"/>
      <c r="CC54" s="86"/>
      <c r="CD54" s="30"/>
      <c r="CE54" s="30"/>
      <c r="CF54" s="84"/>
      <c r="CG54" s="85"/>
      <c r="CH54" s="85"/>
      <c r="CI54" s="85"/>
      <c r="CJ54" s="85"/>
      <c r="CK54" s="85"/>
      <c r="CL54" s="85"/>
      <c r="CM54" s="17"/>
      <c r="CN54" s="86"/>
      <c r="CO54" s="30"/>
      <c r="CP54" s="30"/>
      <c r="CQ54" s="84"/>
      <c r="CR54" s="85"/>
      <c r="CS54" s="85"/>
      <c r="CT54" s="85"/>
      <c r="CU54" s="85"/>
      <c r="CV54" s="85"/>
      <c r="CW54" s="85"/>
      <c r="CX54" s="17"/>
      <c r="CY54" s="86"/>
      <c r="CZ54" s="30"/>
      <c r="DA54" s="30"/>
      <c r="DB54" s="84"/>
      <c r="DC54" s="85"/>
      <c r="DD54" s="85"/>
      <c r="DE54" s="85"/>
      <c r="DF54" s="85"/>
      <c r="DG54" s="85"/>
      <c r="DH54" s="85"/>
      <c r="DI54" s="17"/>
      <c r="DJ54" s="86"/>
      <c r="DK54" s="30"/>
      <c r="DL54" s="30"/>
      <c r="DM54" s="84"/>
      <c r="DN54" s="85"/>
      <c r="DO54" s="85"/>
      <c r="DP54" s="85"/>
      <c r="DQ54" s="85"/>
      <c r="DR54" s="85"/>
      <c r="DS54" s="85"/>
      <c r="DT54" s="17"/>
      <c r="DU54" s="86"/>
      <c r="DV54" s="30"/>
      <c r="DW54" s="30"/>
      <c r="DX54" s="84"/>
      <c r="DY54" s="85"/>
      <c r="DZ54" s="85"/>
      <c r="EA54" s="85"/>
      <c r="EB54" s="85"/>
      <c r="EC54" s="85"/>
      <c r="ED54" s="85"/>
      <c r="EE54" s="17"/>
      <c r="EF54" s="86"/>
      <c r="EG54" s="30"/>
      <c r="EH54" s="30"/>
      <c r="EI54" s="84"/>
      <c r="EJ54" s="85"/>
      <c r="EK54" s="85"/>
      <c r="EL54" s="85"/>
      <c r="EM54" s="85"/>
      <c r="EN54" s="85"/>
      <c r="EO54" s="85"/>
      <c r="EP54" s="17"/>
      <c r="EQ54" s="86"/>
      <c r="ER54" s="30"/>
      <c r="ES54" s="30"/>
      <c r="ET54" s="84"/>
      <c r="EU54" s="85"/>
      <c r="EV54" s="85"/>
      <c r="EW54" s="85"/>
      <c r="EX54" s="85"/>
      <c r="EY54" s="85"/>
      <c r="EZ54" s="85"/>
      <c r="FA54" s="17"/>
      <c r="FB54" s="86"/>
      <c r="FC54" s="30"/>
      <c r="FD54" s="30"/>
      <c r="FE54" s="84"/>
      <c r="FF54" s="85"/>
      <c r="FG54" s="85"/>
      <c r="FH54" s="85"/>
      <c r="FI54" s="85"/>
      <c r="FJ54" s="85"/>
      <c r="FK54" s="85"/>
      <c r="FL54" s="17"/>
      <c r="FM54" s="86"/>
      <c r="FN54" s="30"/>
      <c r="FO54" s="30"/>
      <c r="FP54" s="84"/>
      <c r="FQ54" s="85"/>
      <c r="FR54" s="85"/>
      <c r="FS54" s="85"/>
      <c r="FT54" s="85"/>
      <c r="FU54" s="85"/>
      <c r="FV54" s="85"/>
      <c r="FW54" s="17"/>
      <c r="FX54" s="86"/>
      <c r="FY54" s="30"/>
      <c r="FZ54" s="30"/>
      <c r="GA54" s="84"/>
      <c r="GB54" s="85"/>
      <c r="GC54" s="85"/>
      <c r="GD54" s="85"/>
      <c r="GE54" s="85"/>
      <c r="GF54" s="85"/>
      <c r="GG54" s="85"/>
      <c r="GH54" s="17"/>
      <c r="GI54" s="86"/>
      <c r="GJ54" s="30"/>
      <c r="GK54" s="30"/>
      <c r="GL54" s="84"/>
      <c r="GM54" s="85"/>
      <c r="GN54" s="85"/>
      <c r="GO54" s="85"/>
      <c r="GP54" s="85"/>
      <c r="GQ54" s="85"/>
      <c r="GR54" s="85"/>
      <c r="GS54" s="17"/>
      <c r="GT54" s="86"/>
      <c r="GU54" s="30"/>
      <c r="GV54" s="30"/>
      <c r="GW54" s="84"/>
      <c r="GX54" s="85"/>
      <c r="GY54" s="85"/>
      <c r="GZ54" s="85"/>
      <c r="HA54" s="85"/>
      <c r="HB54" s="85"/>
      <c r="HC54" s="85"/>
      <c r="HD54" s="17"/>
      <c r="HE54" s="86"/>
      <c r="HF54" s="30"/>
      <c r="HG54" s="30"/>
      <c r="HH54" s="84"/>
      <c r="HI54" s="85"/>
      <c r="HJ54" s="85"/>
      <c r="HK54" s="85"/>
      <c r="HL54" s="85"/>
      <c r="HM54" s="85"/>
      <c r="HN54" s="85"/>
      <c r="HO54" s="17"/>
      <c r="HP54" s="86"/>
      <c r="HQ54" s="30"/>
      <c r="HR54" s="30"/>
    </row>
    <row r="55" spans="1:226">
      <c r="A55" s="88"/>
      <c r="B55" s="89"/>
      <c r="C55" s="89"/>
      <c r="D55" s="90"/>
      <c r="E55" s="90"/>
      <c r="F55" s="90"/>
      <c r="G55" s="84"/>
      <c r="H55" s="85"/>
      <c r="I55" s="85"/>
      <c r="J55" s="85"/>
      <c r="K55" s="85"/>
      <c r="L55" s="85"/>
      <c r="M55" s="85"/>
      <c r="N55" s="17"/>
      <c r="O55" s="86"/>
      <c r="P55" s="30"/>
      <c r="Q55" s="30"/>
      <c r="R55" s="84"/>
      <c r="S55" s="85"/>
      <c r="T55" s="85"/>
      <c r="U55" s="85"/>
      <c r="V55" s="85"/>
      <c r="W55" s="85"/>
      <c r="X55" s="85"/>
      <c r="Y55" s="17"/>
      <c r="Z55" s="86"/>
      <c r="AA55" s="30"/>
      <c r="AB55" s="30"/>
      <c r="AC55" s="84"/>
      <c r="AD55" s="85"/>
      <c r="AE55" s="85"/>
      <c r="AF55" s="85"/>
      <c r="AG55" s="85"/>
      <c r="AH55" s="85"/>
      <c r="AI55" s="85"/>
      <c r="AJ55" s="17"/>
      <c r="AK55" s="86"/>
      <c r="AL55" s="30"/>
      <c r="AM55" s="30"/>
      <c r="AN55" s="84"/>
      <c r="AO55" s="85"/>
      <c r="AP55" s="85"/>
      <c r="AQ55" s="85"/>
      <c r="AR55" s="85"/>
      <c r="AS55" s="85"/>
      <c r="AT55" s="85"/>
      <c r="AU55" s="17"/>
      <c r="AV55" s="86"/>
      <c r="AW55" s="30"/>
      <c r="AX55" s="30"/>
      <c r="AY55" s="84"/>
      <c r="AZ55" s="85"/>
      <c r="BA55" s="85"/>
      <c r="BB55" s="85"/>
      <c r="BC55" s="85"/>
      <c r="BD55" s="85"/>
      <c r="BE55" s="85"/>
      <c r="BF55" s="17"/>
      <c r="BG55" s="86"/>
      <c r="BH55" s="30"/>
      <c r="BI55" s="30"/>
      <c r="BJ55" s="84"/>
      <c r="BK55" s="85"/>
      <c r="BL55" s="85"/>
      <c r="BM55" s="85"/>
      <c r="BN55" s="85"/>
      <c r="BO55" s="85"/>
      <c r="BP55" s="85"/>
      <c r="BQ55" s="17"/>
      <c r="BR55" s="86"/>
      <c r="BS55" s="30"/>
      <c r="BT55" s="30"/>
      <c r="BU55" s="84"/>
      <c r="BV55" s="85"/>
      <c r="BW55" s="85"/>
      <c r="BX55" s="85"/>
      <c r="BY55" s="85"/>
      <c r="BZ55" s="85"/>
      <c r="CA55" s="85"/>
      <c r="CB55" s="17"/>
      <c r="CC55" s="86"/>
      <c r="CD55" s="30"/>
      <c r="CE55" s="30"/>
      <c r="CF55" s="84"/>
      <c r="CG55" s="85"/>
      <c r="CH55" s="85"/>
      <c r="CI55" s="85"/>
      <c r="CJ55" s="85"/>
      <c r="CK55" s="85"/>
      <c r="CL55" s="85"/>
      <c r="CM55" s="17"/>
      <c r="CN55" s="86"/>
      <c r="CO55" s="30"/>
      <c r="CP55" s="30"/>
      <c r="CQ55" s="84"/>
      <c r="CR55" s="85"/>
      <c r="CS55" s="85"/>
      <c r="CT55" s="85"/>
      <c r="CU55" s="85"/>
      <c r="CV55" s="85"/>
      <c r="CW55" s="85"/>
      <c r="CX55" s="17"/>
      <c r="CY55" s="86"/>
      <c r="CZ55" s="30"/>
      <c r="DA55" s="30"/>
      <c r="DB55" s="84"/>
      <c r="DC55" s="85"/>
      <c r="DD55" s="85"/>
      <c r="DE55" s="85"/>
      <c r="DF55" s="85"/>
      <c r="DG55" s="85"/>
      <c r="DH55" s="85"/>
      <c r="DI55" s="17"/>
      <c r="DJ55" s="86"/>
      <c r="DK55" s="30"/>
      <c r="DL55" s="30"/>
      <c r="DM55" s="84"/>
      <c r="DN55" s="85"/>
      <c r="DO55" s="85"/>
      <c r="DP55" s="85"/>
      <c r="DQ55" s="85"/>
      <c r="DR55" s="85"/>
      <c r="DS55" s="85"/>
      <c r="DT55" s="17"/>
      <c r="DU55" s="86"/>
      <c r="DV55" s="30"/>
      <c r="DW55" s="30"/>
      <c r="DX55" s="84"/>
      <c r="DY55" s="85"/>
      <c r="DZ55" s="85"/>
      <c r="EA55" s="85"/>
      <c r="EB55" s="85"/>
      <c r="EC55" s="85"/>
      <c r="ED55" s="85"/>
      <c r="EE55" s="17"/>
      <c r="EF55" s="86"/>
      <c r="EG55" s="30"/>
      <c r="EH55" s="30"/>
      <c r="EI55" s="84"/>
      <c r="EJ55" s="85"/>
      <c r="EK55" s="85"/>
      <c r="EL55" s="85"/>
      <c r="EM55" s="85"/>
      <c r="EN55" s="85"/>
      <c r="EO55" s="85"/>
      <c r="EP55" s="17"/>
      <c r="EQ55" s="86"/>
      <c r="ER55" s="30"/>
      <c r="ES55" s="30"/>
      <c r="ET55" s="84"/>
      <c r="EU55" s="85"/>
      <c r="EV55" s="85"/>
      <c r="EW55" s="85"/>
      <c r="EX55" s="85"/>
      <c r="EY55" s="85"/>
      <c r="EZ55" s="85"/>
      <c r="FA55" s="17"/>
      <c r="FB55" s="86"/>
      <c r="FC55" s="30"/>
      <c r="FD55" s="30"/>
      <c r="FE55" s="84"/>
      <c r="FF55" s="85"/>
      <c r="FG55" s="85"/>
      <c r="FH55" s="85"/>
      <c r="FI55" s="85"/>
      <c r="FJ55" s="85"/>
      <c r="FK55" s="85"/>
      <c r="FL55" s="17"/>
      <c r="FM55" s="86"/>
      <c r="FN55" s="30"/>
      <c r="FO55" s="30"/>
      <c r="FP55" s="84"/>
      <c r="FQ55" s="85"/>
      <c r="FR55" s="85"/>
      <c r="FS55" s="85"/>
      <c r="FT55" s="85"/>
      <c r="FU55" s="85"/>
      <c r="FV55" s="85"/>
      <c r="FW55" s="17"/>
      <c r="FX55" s="86"/>
      <c r="FY55" s="30"/>
      <c r="FZ55" s="30"/>
      <c r="GA55" s="84"/>
      <c r="GB55" s="85"/>
      <c r="GC55" s="85"/>
      <c r="GD55" s="85"/>
      <c r="GE55" s="85"/>
      <c r="GF55" s="85"/>
      <c r="GG55" s="85"/>
      <c r="GH55" s="17"/>
      <c r="GI55" s="86"/>
      <c r="GJ55" s="30"/>
      <c r="GK55" s="30"/>
      <c r="GL55" s="84"/>
      <c r="GM55" s="85"/>
      <c r="GN55" s="85"/>
      <c r="GO55" s="85"/>
      <c r="GP55" s="85"/>
      <c r="GQ55" s="85"/>
      <c r="GR55" s="85"/>
      <c r="GS55" s="17"/>
      <c r="GT55" s="86"/>
      <c r="GU55" s="30"/>
      <c r="GV55" s="30"/>
      <c r="GW55" s="84"/>
      <c r="GX55" s="85"/>
      <c r="GY55" s="85"/>
      <c r="GZ55" s="85"/>
      <c r="HA55" s="85"/>
      <c r="HB55" s="85"/>
      <c r="HC55" s="85"/>
      <c r="HD55" s="17"/>
      <c r="HE55" s="86"/>
      <c r="HF55" s="30"/>
      <c r="HG55" s="30"/>
      <c r="HH55" s="84"/>
      <c r="HI55" s="85"/>
      <c r="HJ55" s="85"/>
      <c r="HK55" s="85"/>
      <c r="HL55" s="85"/>
      <c r="HM55" s="85"/>
      <c r="HN55" s="85"/>
      <c r="HO55" s="17"/>
      <c r="HP55" s="86"/>
      <c r="HQ55" s="30"/>
      <c r="HR55" s="30"/>
    </row>
    <row r="56" spans="1:226">
      <c r="A56" s="88"/>
      <c r="B56" s="89"/>
      <c r="C56" s="89"/>
      <c r="D56" s="90"/>
      <c r="E56" s="90"/>
      <c r="F56" s="90"/>
      <c r="G56" s="84"/>
      <c r="H56" s="85"/>
      <c r="I56" s="85"/>
      <c r="J56" s="85"/>
      <c r="K56" s="85"/>
      <c r="L56" s="85"/>
      <c r="M56" s="85"/>
      <c r="N56" s="17"/>
      <c r="O56" s="86"/>
      <c r="P56" s="30"/>
      <c r="Q56" s="30"/>
      <c r="R56" s="84"/>
      <c r="S56" s="85"/>
      <c r="T56" s="85"/>
      <c r="U56" s="85"/>
      <c r="V56" s="85"/>
      <c r="W56" s="85"/>
      <c r="X56" s="85"/>
      <c r="Y56" s="17"/>
      <c r="Z56" s="86"/>
      <c r="AA56" s="30"/>
      <c r="AB56" s="30"/>
      <c r="AC56" s="84"/>
      <c r="AD56" s="85"/>
      <c r="AE56" s="85"/>
      <c r="AF56" s="85"/>
      <c r="AG56" s="85"/>
      <c r="AH56" s="85"/>
      <c r="AI56" s="85"/>
      <c r="AJ56" s="17"/>
      <c r="AK56" s="86"/>
      <c r="AL56" s="30"/>
      <c r="AM56" s="30"/>
      <c r="AN56" s="84"/>
      <c r="AO56" s="85"/>
      <c r="AP56" s="85"/>
      <c r="AQ56" s="85"/>
      <c r="AR56" s="85"/>
      <c r="AS56" s="85"/>
      <c r="AT56" s="85"/>
      <c r="AU56" s="17"/>
      <c r="AV56" s="86"/>
      <c r="AW56" s="30"/>
      <c r="AX56" s="30"/>
      <c r="AY56" s="84"/>
      <c r="AZ56" s="85"/>
      <c r="BA56" s="85"/>
      <c r="BB56" s="85"/>
      <c r="BC56" s="85"/>
      <c r="BD56" s="85"/>
      <c r="BE56" s="85"/>
      <c r="BF56" s="17"/>
      <c r="BG56" s="86"/>
      <c r="BH56" s="30"/>
      <c r="BI56" s="30"/>
      <c r="BJ56" s="84"/>
      <c r="BK56" s="85"/>
      <c r="BL56" s="85"/>
      <c r="BM56" s="85"/>
      <c r="BN56" s="85"/>
      <c r="BO56" s="85"/>
      <c r="BP56" s="85"/>
      <c r="BQ56" s="17"/>
      <c r="BR56" s="86"/>
      <c r="BS56" s="30"/>
      <c r="BT56" s="30"/>
      <c r="BU56" s="84"/>
      <c r="BV56" s="85"/>
      <c r="BW56" s="85"/>
      <c r="BX56" s="85"/>
      <c r="BY56" s="85"/>
      <c r="BZ56" s="85"/>
      <c r="CA56" s="85"/>
      <c r="CB56" s="17"/>
      <c r="CC56" s="86"/>
      <c r="CD56" s="30"/>
      <c r="CE56" s="30"/>
      <c r="CF56" s="84"/>
      <c r="CG56" s="85"/>
      <c r="CH56" s="85"/>
      <c r="CI56" s="85"/>
      <c r="CJ56" s="85"/>
      <c r="CK56" s="85"/>
      <c r="CL56" s="85"/>
      <c r="CM56" s="17"/>
      <c r="CN56" s="86"/>
      <c r="CO56" s="30"/>
      <c r="CP56" s="30"/>
      <c r="CQ56" s="84"/>
      <c r="CR56" s="85"/>
      <c r="CS56" s="85"/>
      <c r="CT56" s="85"/>
      <c r="CU56" s="85"/>
      <c r="CV56" s="85"/>
      <c r="CW56" s="85"/>
      <c r="CX56" s="17"/>
      <c r="CY56" s="86"/>
      <c r="CZ56" s="30"/>
      <c r="DA56" s="30"/>
      <c r="DB56" s="84"/>
      <c r="DC56" s="85"/>
      <c r="DD56" s="85"/>
      <c r="DE56" s="85"/>
      <c r="DF56" s="85"/>
      <c r="DG56" s="85"/>
      <c r="DH56" s="85"/>
      <c r="DI56" s="17"/>
      <c r="DJ56" s="86"/>
      <c r="DK56" s="30"/>
      <c r="DL56" s="30"/>
      <c r="DM56" s="84"/>
      <c r="DN56" s="85"/>
      <c r="DO56" s="85"/>
      <c r="DP56" s="85"/>
      <c r="DQ56" s="85"/>
      <c r="DR56" s="85"/>
      <c r="DS56" s="85"/>
      <c r="DT56" s="17"/>
      <c r="DU56" s="86"/>
      <c r="DV56" s="30"/>
      <c r="DW56" s="30"/>
      <c r="DX56" s="84"/>
      <c r="DY56" s="85"/>
      <c r="DZ56" s="85"/>
      <c r="EA56" s="85"/>
      <c r="EB56" s="85"/>
      <c r="EC56" s="85"/>
      <c r="ED56" s="85"/>
      <c r="EE56" s="17"/>
      <c r="EF56" s="86"/>
      <c r="EG56" s="30"/>
      <c r="EH56" s="30"/>
      <c r="EI56" s="84"/>
      <c r="EJ56" s="85"/>
      <c r="EK56" s="85"/>
      <c r="EL56" s="85"/>
      <c r="EM56" s="85"/>
      <c r="EN56" s="85"/>
      <c r="EO56" s="85"/>
      <c r="EP56" s="17"/>
      <c r="EQ56" s="86"/>
      <c r="ER56" s="30"/>
      <c r="ES56" s="30"/>
      <c r="ET56" s="84"/>
      <c r="EU56" s="85"/>
      <c r="EV56" s="85"/>
      <c r="EW56" s="85"/>
      <c r="EX56" s="85"/>
      <c r="EY56" s="85"/>
      <c r="EZ56" s="85"/>
      <c r="FA56" s="17"/>
      <c r="FB56" s="86"/>
      <c r="FC56" s="30"/>
      <c r="FD56" s="30"/>
      <c r="FE56" s="84"/>
      <c r="FF56" s="85"/>
      <c r="FG56" s="85"/>
      <c r="FH56" s="85"/>
      <c r="FI56" s="85"/>
      <c r="FJ56" s="85"/>
      <c r="FK56" s="85"/>
      <c r="FL56" s="17"/>
      <c r="FM56" s="86"/>
      <c r="FN56" s="30"/>
      <c r="FO56" s="30"/>
      <c r="FP56" s="84"/>
      <c r="FQ56" s="85"/>
      <c r="FR56" s="85"/>
      <c r="FS56" s="85"/>
      <c r="FT56" s="85"/>
      <c r="FU56" s="85"/>
      <c r="FV56" s="85"/>
      <c r="FW56" s="17"/>
      <c r="FX56" s="86"/>
      <c r="FY56" s="30"/>
      <c r="FZ56" s="30"/>
      <c r="GA56" s="84"/>
      <c r="GB56" s="85"/>
      <c r="GC56" s="85"/>
      <c r="GD56" s="85"/>
      <c r="GE56" s="85"/>
      <c r="GF56" s="85"/>
      <c r="GG56" s="85"/>
      <c r="GH56" s="17"/>
      <c r="GI56" s="86"/>
      <c r="GJ56" s="30"/>
      <c r="GK56" s="30"/>
      <c r="GL56" s="84"/>
      <c r="GM56" s="85"/>
      <c r="GN56" s="85"/>
      <c r="GO56" s="85"/>
      <c r="GP56" s="85"/>
      <c r="GQ56" s="85"/>
      <c r="GR56" s="85"/>
      <c r="GS56" s="17"/>
      <c r="GT56" s="86"/>
      <c r="GU56" s="30"/>
      <c r="GV56" s="30"/>
      <c r="GW56" s="84"/>
      <c r="GX56" s="85"/>
      <c r="GY56" s="85"/>
      <c r="GZ56" s="85"/>
      <c r="HA56" s="85"/>
      <c r="HB56" s="85"/>
      <c r="HC56" s="85"/>
      <c r="HD56" s="17"/>
      <c r="HE56" s="86"/>
      <c r="HF56" s="30"/>
      <c r="HG56" s="30"/>
      <c r="HH56" s="84"/>
      <c r="HI56" s="85"/>
      <c r="HJ56" s="85"/>
      <c r="HK56" s="85"/>
      <c r="HL56" s="85"/>
      <c r="HM56" s="85"/>
      <c r="HN56" s="85"/>
      <c r="HO56" s="17"/>
      <c r="HP56" s="86"/>
      <c r="HQ56" s="30"/>
      <c r="HR56" s="30"/>
    </row>
    <row r="57" spans="1:226">
      <c r="A57" s="88"/>
      <c r="B57" s="89"/>
      <c r="C57" s="89"/>
      <c r="D57" s="90"/>
      <c r="E57" s="90"/>
      <c r="F57" s="90"/>
      <c r="G57" s="84"/>
      <c r="H57" s="85"/>
      <c r="I57" s="85"/>
      <c r="J57" s="85"/>
      <c r="K57" s="85"/>
      <c r="L57" s="85"/>
      <c r="M57" s="85"/>
      <c r="N57" s="17"/>
      <c r="O57" s="86"/>
      <c r="P57" s="30"/>
      <c r="Q57" s="30"/>
      <c r="R57" s="84"/>
      <c r="S57" s="85"/>
      <c r="T57" s="85"/>
      <c r="U57" s="85"/>
      <c r="V57" s="85"/>
      <c r="W57" s="85"/>
      <c r="X57" s="85"/>
      <c r="Y57" s="17"/>
      <c r="Z57" s="86"/>
      <c r="AA57" s="30"/>
      <c r="AB57" s="30"/>
      <c r="AC57" s="84"/>
      <c r="AD57" s="85"/>
      <c r="AE57" s="85"/>
      <c r="AF57" s="85"/>
      <c r="AG57" s="85"/>
      <c r="AH57" s="85"/>
      <c r="AI57" s="85"/>
      <c r="AJ57" s="17"/>
      <c r="AK57" s="86"/>
      <c r="AL57" s="30"/>
      <c r="AM57" s="30"/>
      <c r="AN57" s="84"/>
      <c r="AO57" s="85"/>
      <c r="AP57" s="85"/>
      <c r="AQ57" s="85"/>
      <c r="AR57" s="85"/>
      <c r="AS57" s="85"/>
      <c r="AT57" s="85"/>
      <c r="AU57" s="17"/>
      <c r="AV57" s="86"/>
      <c r="AW57" s="30"/>
      <c r="AX57" s="30"/>
      <c r="AY57" s="84"/>
      <c r="AZ57" s="85"/>
      <c r="BA57" s="85"/>
      <c r="BB57" s="85"/>
      <c r="BC57" s="85"/>
      <c r="BD57" s="85"/>
      <c r="BE57" s="85"/>
      <c r="BF57" s="17"/>
      <c r="BG57" s="86"/>
      <c r="BH57" s="30"/>
      <c r="BI57" s="30"/>
      <c r="BJ57" s="84"/>
      <c r="BK57" s="85"/>
      <c r="BL57" s="85"/>
      <c r="BM57" s="85"/>
      <c r="BN57" s="85"/>
      <c r="BO57" s="85"/>
      <c r="BP57" s="85"/>
      <c r="BQ57" s="17"/>
      <c r="BR57" s="86"/>
      <c r="BS57" s="30"/>
      <c r="BT57" s="30"/>
      <c r="BU57" s="84"/>
      <c r="BV57" s="85"/>
      <c r="BW57" s="85"/>
      <c r="BX57" s="85"/>
      <c r="BY57" s="85"/>
      <c r="BZ57" s="85"/>
      <c r="CA57" s="85"/>
      <c r="CB57" s="17"/>
      <c r="CC57" s="86"/>
      <c r="CD57" s="30"/>
      <c r="CE57" s="30"/>
      <c r="CF57" s="84"/>
      <c r="CG57" s="85"/>
      <c r="CH57" s="85"/>
      <c r="CI57" s="85"/>
      <c r="CJ57" s="85"/>
      <c r="CK57" s="85"/>
      <c r="CL57" s="85"/>
      <c r="CM57" s="17"/>
      <c r="CN57" s="86"/>
      <c r="CO57" s="30"/>
      <c r="CP57" s="30"/>
      <c r="CQ57" s="84"/>
      <c r="CR57" s="85"/>
      <c r="CS57" s="85"/>
      <c r="CT57" s="85"/>
      <c r="CU57" s="85"/>
      <c r="CV57" s="85"/>
      <c r="CW57" s="85"/>
      <c r="CX57" s="17"/>
      <c r="CY57" s="86"/>
      <c r="CZ57" s="30"/>
      <c r="DA57" s="30"/>
      <c r="DB57" s="84"/>
      <c r="DC57" s="85"/>
      <c r="DD57" s="85"/>
      <c r="DE57" s="85"/>
      <c r="DF57" s="85"/>
      <c r="DG57" s="85"/>
      <c r="DH57" s="85"/>
      <c r="DI57" s="17"/>
      <c r="DJ57" s="86"/>
      <c r="DK57" s="30"/>
      <c r="DL57" s="30"/>
      <c r="DM57" s="84"/>
      <c r="DN57" s="85"/>
      <c r="DO57" s="85"/>
      <c r="DP57" s="85"/>
      <c r="DQ57" s="85"/>
      <c r="DR57" s="85"/>
      <c r="DS57" s="85"/>
      <c r="DT57" s="17"/>
      <c r="DU57" s="86"/>
      <c r="DV57" s="30"/>
      <c r="DW57" s="30"/>
      <c r="DX57" s="84"/>
      <c r="DY57" s="85"/>
      <c r="DZ57" s="85"/>
      <c r="EA57" s="85"/>
      <c r="EB57" s="85"/>
      <c r="EC57" s="85"/>
      <c r="ED57" s="85"/>
      <c r="EE57" s="17"/>
      <c r="EF57" s="86"/>
      <c r="EG57" s="30"/>
      <c r="EH57" s="30"/>
      <c r="EI57" s="84"/>
      <c r="EJ57" s="85"/>
      <c r="EK57" s="85"/>
      <c r="EL57" s="85"/>
      <c r="EM57" s="85"/>
      <c r="EN57" s="85"/>
      <c r="EO57" s="85"/>
      <c r="EP57" s="17"/>
      <c r="EQ57" s="86"/>
      <c r="ER57" s="30"/>
      <c r="ES57" s="30"/>
      <c r="ET57" s="84"/>
      <c r="EU57" s="85"/>
      <c r="EV57" s="85"/>
      <c r="EW57" s="85"/>
      <c r="EX57" s="85"/>
      <c r="EY57" s="85"/>
      <c r="EZ57" s="85"/>
      <c r="FA57" s="17"/>
      <c r="FB57" s="86"/>
      <c r="FC57" s="30"/>
      <c r="FD57" s="30"/>
      <c r="FE57" s="84"/>
      <c r="FF57" s="85"/>
      <c r="FG57" s="85"/>
      <c r="FH57" s="85"/>
      <c r="FI57" s="85"/>
      <c r="FJ57" s="85"/>
      <c r="FK57" s="85"/>
      <c r="FL57" s="17"/>
      <c r="FM57" s="86"/>
      <c r="FN57" s="30"/>
      <c r="FO57" s="30"/>
      <c r="FP57" s="84"/>
      <c r="FQ57" s="85"/>
      <c r="FR57" s="85"/>
      <c r="FS57" s="85"/>
      <c r="FT57" s="85"/>
      <c r="FU57" s="85"/>
      <c r="FV57" s="85"/>
      <c r="FW57" s="17"/>
      <c r="FX57" s="86"/>
      <c r="FY57" s="30"/>
      <c r="FZ57" s="30"/>
      <c r="GA57" s="84"/>
      <c r="GB57" s="85"/>
      <c r="GC57" s="85"/>
      <c r="GD57" s="85"/>
      <c r="GE57" s="85"/>
      <c r="GF57" s="85"/>
      <c r="GG57" s="85"/>
      <c r="GH57" s="17"/>
      <c r="GI57" s="86"/>
      <c r="GJ57" s="30"/>
      <c r="GK57" s="30"/>
      <c r="GL57" s="84"/>
      <c r="GM57" s="85"/>
      <c r="GN57" s="85"/>
      <c r="GO57" s="85"/>
      <c r="GP57" s="85"/>
      <c r="GQ57" s="85"/>
      <c r="GR57" s="85"/>
      <c r="GS57" s="17"/>
      <c r="GT57" s="86"/>
      <c r="GU57" s="30"/>
      <c r="GV57" s="30"/>
      <c r="GW57" s="84"/>
      <c r="GX57" s="85"/>
      <c r="GY57" s="85"/>
      <c r="GZ57" s="85"/>
      <c r="HA57" s="85"/>
      <c r="HB57" s="85"/>
      <c r="HC57" s="85"/>
      <c r="HD57" s="17"/>
      <c r="HE57" s="86"/>
      <c r="HF57" s="30"/>
      <c r="HG57" s="30"/>
      <c r="HH57" s="84"/>
      <c r="HI57" s="85"/>
      <c r="HJ57" s="85"/>
      <c r="HK57" s="85"/>
      <c r="HL57" s="85"/>
      <c r="HM57" s="85"/>
      <c r="HN57" s="85"/>
      <c r="HO57" s="17"/>
      <c r="HP57" s="86"/>
      <c r="HQ57" s="30"/>
      <c r="HR57" s="30"/>
    </row>
    <row r="58" spans="1:226">
      <c r="A58" s="88"/>
      <c r="B58" s="89"/>
      <c r="C58" s="89"/>
      <c r="D58" s="90"/>
      <c r="E58" s="90"/>
      <c r="F58" s="90"/>
      <c r="G58" s="84"/>
      <c r="H58" s="85"/>
      <c r="I58" s="85"/>
      <c r="J58" s="85"/>
      <c r="K58" s="85"/>
      <c r="L58" s="85"/>
      <c r="M58" s="85"/>
      <c r="N58" s="17"/>
      <c r="O58" s="86"/>
      <c r="P58" s="30"/>
      <c r="Q58" s="30"/>
      <c r="R58" s="84"/>
      <c r="S58" s="85"/>
      <c r="T58" s="85"/>
      <c r="U58" s="85"/>
      <c r="V58" s="85"/>
      <c r="W58" s="85"/>
      <c r="X58" s="85"/>
      <c r="Y58" s="17"/>
      <c r="Z58" s="86"/>
      <c r="AA58" s="30"/>
      <c r="AB58" s="30"/>
      <c r="AC58" s="84"/>
      <c r="AD58" s="85"/>
      <c r="AE58" s="85"/>
      <c r="AF58" s="85"/>
      <c r="AG58" s="85"/>
      <c r="AH58" s="85"/>
      <c r="AI58" s="85"/>
      <c r="AJ58" s="17"/>
      <c r="AK58" s="86"/>
      <c r="AL58" s="30"/>
      <c r="AM58" s="30"/>
      <c r="AN58" s="84"/>
      <c r="AO58" s="85"/>
      <c r="AP58" s="85"/>
      <c r="AQ58" s="85"/>
      <c r="AR58" s="85"/>
      <c r="AS58" s="85"/>
      <c r="AT58" s="85"/>
      <c r="AU58" s="17"/>
      <c r="AV58" s="86"/>
      <c r="AW58" s="30"/>
      <c r="AX58" s="30"/>
      <c r="AY58" s="84"/>
      <c r="AZ58" s="85"/>
      <c r="BA58" s="85"/>
      <c r="BB58" s="85"/>
      <c r="BC58" s="85"/>
      <c r="BD58" s="85"/>
      <c r="BE58" s="85"/>
      <c r="BF58" s="17"/>
      <c r="BG58" s="86"/>
      <c r="BH58" s="30"/>
      <c r="BI58" s="30"/>
      <c r="BJ58" s="84"/>
      <c r="BK58" s="85"/>
      <c r="BL58" s="85"/>
      <c r="BM58" s="85"/>
      <c r="BN58" s="85"/>
      <c r="BO58" s="85"/>
      <c r="BP58" s="85"/>
      <c r="BQ58" s="17"/>
      <c r="BR58" s="86"/>
      <c r="BS58" s="30"/>
      <c r="BT58" s="30"/>
      <c r="BU58" s="84"/>
      <c r="BV58" s="85"/>
      <c r="BW58" s="85"/>
      <c r="BX58" s="85"/>
      <c r="BY58" s="85"/>
      <c r="BZ58" s="85"/>
      <c r="CA58" s="85"/>
      <c r="CB58" s="17"/>
      <c r="CC58" s="86"/>
      <c r="CD58" s="30"/>
      <c r="CE58" s="30"/>
      <c r="CF58" s="84"/>
      <c r="CG58" s="85"/>
      <c r="CH58" s="85"/>
      <c r="CI58" s="85"/>
      <c r="CJ58" s="85"/>
      <c r="CK58" s="85"/>
      <c r="CL58" s="85"/>
      <c r="CM58" s="17"/>
      <c r="CN58" s="86"/>
      <c r="CO58" s="30"/>
      <c r="CP58" s="30"/>
      <c r="CQ58" s="84"/>
      <c r="CR58" s="85"/>
      <c r="CS58" s="85"/>
      <c r="CT58" s="85"/>
      <c r="CU58" s="85"/>
      <c r="CV58" s="85"/>
      <c r="CW58" s="85"/>
      <c r="CX58" s="17"/>
      <c r="CY58" s="86"/>
      <c r="CZ58" s="30"/>
      <c r="DA58" s="30"/>
      <c r="DB58" s="84"/>
      <c r="DC58" s="85"/>
      <c r="DD58" s="85"/>
      <c r="DE58" s="85"/>
      <c r="DF58" s="85"/>
      <c r="DG58" s="85"/>
      <c r="DH58" s="85"/>
      <c r="DI58" s="17"/>
      <c r="DJ58" s="86"/>
      <c r="DK58" s="30"/>
      <c r="DL58" s="30"/>
      <c r="DM58" s="84"/>
      <c r="DN58" s="85"/>
      <c r="DO58" s="85"/>
      <c r="DP58" s="85"/>
      <c r="DQ58" s="85"/>
      <c r="DR58" s="85"/>
      <c r="DS58" s="85"/>
      <c r="DT58" s="17"/>
      <c r="DU58" s="86"/>
      <c r="DV58" s="30"/>
      <c r="DW58" s="30"/>
      <c r="DX58" s="84"/>
      <c r="DY58" s="85"/>
      <c r="DZ58" s="85"/>
      <c r="EA58" s="85"/>
      <c r="EB58" s="85"/>
      <c r="EC58" s="85"/>
      <c r="ED58" s="85"/>
      <c r="EE58" s="17"/>
      <c r="EF58" s="86"/>
      <c r="EG58" s="30"/>
      <c r="EH58" s="30"/>
      <c r="EI58" s="84"/>
      <c r="EJ58" s="85"/>
      <c r="EK58" s="85"/>
      <c r="EL58" s="85"/>
      <c r="EM58" s="85"/>
      <c r="EN58" s="85"/>
      <c r="EO58" s="85"/>
      <c r="EP58" s="17"/>
      <c r="EQ58" s="86"/>
      <c r="ER58" s="30"/>
      <c r="ES58" s="30"/>
      <c r="ET58" s="84"/>
      <c r="EU58" s="85"/>
      <c r="EV58" s="85"/>
      <c r="EW58" s="85"/>
      <c r="EX58" s="85"/>
      <c r="EY58" s="85"/>
      <c r="EZ58" s="85"/>
      <c r="FA58" s="17"/>
      <c r="FB58" s="86"/>
      <c r="FC58" s="30"/>
      <c r="FD58" s="30"/>
      <c r="FE58" s="84"/>
      <c r="FF58" s="85"/>
      <c r="FG58" s="85"/>
      <c r="FH58" s="85"/>
      <c r="FI58" s="85"/>
      <c r="FJ58" s="85"/>
      <c r="FK58" s="85"/>
      <c r="FL58" s="17"/>
      <c r="FM58" s="86"/>
      <c r="FN58" s="30"/>
      <c r="FO58" s="30"/>
      <c r="FP58" s="84"/>
      <c r="FQ58" s="85"/>
      <c r="FR58" s="85"/>
      <c r="FS58" s="85"/>
      <c r="FT58" s="85"/>
      <c r="FU58" s="85"/>
      <c r="FV58" s="85"/>
      <c r="FW58" s="17"/>
      <c r="FX58" s="86"/>
      <c r="FY58" s="30"/>
      <c r="FZ58" s="30"/>
      <c r="GA58" s="84"/>
      <c r="GB58" s="85"/>
      <c r="GC58" s="85"/>
      <c r="GD58" s="85"/>
      <c r="GE58" s="85"/>
      <c r="GF58" s="85"/>
      <c r="GG58" s="85"/>
      <c r="GH58" s="17"/>
      <c r="GI58" s="86"/>
      <c r="GJ58" s="30"/>
      <c r="GK58" s="30"/>
      <c r="GL58" s="84"/>
      <c r="GM58" s="85"/>
      <c r="GN58" s="85"/>
      <c r="GO58" s="85"/>
      <c r="GP58" s="85"/>
      <c r="GQ58" s="85"/>
      <c r="GR58" s="85"/>
      <c r="GS58" s="17"/>
      <c r="GT58" s="86"/>
      <c r="GU58" s="30"/>
      <c r="GV58" s="30"/>
      <c r="GW58" s="84"/>
      <c r="GX58" s="85"/>
      <c r="GY58" s="85"/>
      <c r="GZ58" s="85"/>
      <c r="HA58" s="85"/>
      <c r="HB58" s="85"/>
      <c r="HC58" s="85"/>
      <c r="HD58" s="17"/>
      <c r="HE58" s="86"/>
      <c r="HF58" s="30"/>
      <c r="HG58" s="30"/>
      <c r="HH58" s="84"/>
      <c r="HI58" s="85"/>
      <c r="HJ58" s="85"/>
      <c r="HK58" s="85"/>
      <c r="HL58" s="85"/>
      <c r="HM58" s="85"/>
      <c r="HN58" s="85"/>
      <c r="HO58" s="17"/>
      <c r="HP58" s="86"/>
      <c r="HQ58" s="30"/>
      <c r="HR58" s="30"/>
    </row>
    <row r="59" spans="1:226">
      <c r="A59" s="88"/>
      <c r="B59" s="89"/>
      <c r="C59" s="89"/>
      <c r="D59" s="90"/>
      <c r="E59" s="90"/>
      <c r="F59" s="90"/>
      <c r="G59" s="84"/>
      <c r="H59" s="85"/>
      <c r="I59" s="85"/>
      <c r="J59" s="85"/>
      <c r="K59" s="85"/>
      <c r="L59" s="85"/>
      <c r="M59" s="85"/>
      <c r="N59" s="17"/>
      <c r="O59" s="86"/>
      <c r="P59" s="30"/>
      <c r="Q59" s="30"/>
      <c r="R59" s="84"/>
      <c r="S59" s="85"/>
      <c r="T59" s="85"/>
      <c r="U59" s="85"/>
      <c r="V59" s="85"/>
      <c r="W59" s="85"/>
      <c r="X59" s="85"/>
      <c r="Y59" s="17"/>
      <c r="Z59" s="86"/>
      <c r="AA59" s="30"/>
      <c r="AB59" s="30"/>
      <c r="AC59" s="84"/>
      <c r="AD59" s="85"/>
      <c r="AE59" s="85"/>
      <c r="AF59" s="85"/>
      <c r="AG59" s="85"/>
      <c r="AH59" s="85"/>
      <c r="AI59" s="85"/>
      <c r="AJ59" s="17"/>
      <c r="AK59" s="86"/>
      <c r="AL59" s="30"/>
      <c r="AM59" s="30"/>
      <c r="AN59" s="84"/>
      <c r="AO59" s="85"/>
      <c r="AP59" s="85"/>
      <c r="AQ59" s="85"/>
      <c r="AR59" s="85"/>
      <c r="AS59" s="85"/>
      <c r="AT59" s="85"/>
      <c r="AU59" s="17"/>
      <c r="AV59" s="86"/>
      <c r="AW59" s="30"/>
      <c r="AX59" s="30"/>
      <c r="AY59" s="84"/>
      <c r="AZ59" s="85"/>
      <c r="BA59" s="85"/>
      <c r="BB59" s="85"/>
      <c r="BC59" s="85"/>
      <c r="BD59" s="85"/>
      <c r="BE59" s="85"/>
      <c r="BF59" s="17"/>
      <c r="BG59" s="86"/>
      <c r="BH59" s="30"/>
      <c r="BI59" s="30"/>
      <c r="BJ59" s="84"/>
      <c r="BK59" s="85"/>
      <c r="BL59" s="85"/>
      <c r="BM59" s="85"/>
      <c r="BN59" s="85"/>
      <c r="BO59" s="85"/>
      <c r="BP59" s="85"/>
      <c r="BQ59" s="17"/>
      <c r="BR59" s="86"/>
      <c r="BS59" s="30"/>
      <c r="BT59" s="30"/>
      <c r="BU59" s="84"/>
      <c r="BV59" s="85"/>
      <c r="BW59" s="85"/>
      <c r="BX59" s="85"/>
      <c r="BY59" s="85"/>
      <c r="BZ59" s="85"/>
      <c r="CA59" s="85"/>
      <c r="CB59" s="17"/>
      <c r="CC59" s="86"/>
      <c r="CD59" s="30"/>
      <c r="CE59" s="30"/>
      <c r="CF59" s="84"/>
      <c r="CG59" s="85"/>
      <c r="CH59" s="85"/>
      <c r="CI59" s="85"/>
      <c r="CJ59" s="85"/>
      <c r="CK59" s="85"/>
      <c r="CL59" s="85"/>
      <c r="CM59" s="17"/>
      <c r="CN59" s="86"/>
      <c r="CO59" s="30"/>
      <c r="CP59" s="30"/>
      <c r="CQ59" s="84"/>
      <c r="CR59" s="85"/>
      <c r="CS59" s="85"/>
      <c r="CT59" s="85"/>
      <c r="CU59" s="85"/>
      <c r="CV59" s="85"/>
      <c r="CW59" s="85"/>
      <c r="CX59" s="17"/>
      <c r="CY59" s="86"/>
      <c r="CZ59" s="30"/>
      <c r="DA59" s="30"/>
      <c r="DB59" s="84"/>
      <c r="DC59" s="85"/>
      <c r="DD59" s="85"/>
      <c r="DE59" s="85"/>
      <c r="DF59" s="85"/>
      <c r="DG59" s="85"/>
      <c r="DH59" s="85"/>
      <c r="DI59" s="17"/>
      <c r="DJ59" s="86"/>
      <c r="DK59" s="30"/>
      <c r="DL59" s="30"/>
      <c r="DM59" s="84"/>
      <c r="DN59" s="85"/>
      <c r="DO59" s="85"/>
      <c r="DP59" s="85"/>
      <c r="DQ59" s="85"/>
      <c r="DR59" s="85"/>
      <c r="DS59" s="85"/>
      <c r="DT59" s="17"/>
      <c r="DU59" s="86"/>
      <c r="DV59" s="30"/>
      <c r="DW59" s="30"/>
      <c r="DX59" s="84"/>
      <c r="DY59" s="85"/>
      <c r="DZ59" s="85"/>
      <c r="EA59" s="85"/>
      <c r="EB59" s="85"/>
      <c r="EC59" s="85"/>
      <c r="ED59" s="85"/>
      <c r="EE59" s="17"/>
      <c r="EF59" s="86"/>
      <c r="EG59" s="30"/>
      <c r="EH59" s="30"/>
      <c r="EI59" s="84"/>
      <c r="EJ59" s="85"/>
      <c r="EK59" s="85"/>
      <c r="EL59" s="85"/>
      <c r="EM59" s="85"/>
      <c r="EN59" s="85"/>
      <c r="EO59" s="85"/>
      <c r="EP59" s="17"/>
      <c r="EQ59" s="86"/>
      <c r="ER59" s="30"/>
      <c r="ES59" s="30"/>
      <c r="ET59" s="84"/>
      <c r="EU59" s="85"/>
      <c r="EV59" s="85"/>
      <c r="EW59" s="85"/>
      <c r="EX59" s="85"/>
      <c r="EY59" s="85"/>
      <c r="EZ59" s="85"/>
      <c r="FA59" s="17"/>
      <c r="FB59" s="86"/>
      <c r="FC59" s="30"/>
      <c r="FD59" s="30"/>
      <c r="FE59" s="84"/>
      <c r="FF59" s="85"/>
      <c r="FG59" s="85"/>
      <c r="FH59" s="85"/>
      <c r="FI59" s="85"/>
      <c r="FJ59" s="85"/>
      <c r="FK59" s="85"/>
      <c r="FL59" s="17"/>
      <c r="FM59" s="86"/>
      <c r="FN59" s="30"/>
      <c r="FO59" s="30"/>
      <c r="FP59" s="84"/>
      <c r="FQ59" s="85"/>
      <c r="FR59" s="85"/>
      <c r="FS59" s="85"/>
      <c r="FT59" s="85"/>
      <c r="FU59" s="85"/>
      <c r="FV59" s="85"/>
      <c r="FW59" s="17"/>
      <c r="FX59" s="86"/>
      <c r="FY59" s="30"/>
      <c r="FZ59" s="30"/>
      <c r="GA59" s="84"/>
      <c r="GB59" s="85"/>
      <c r="GC59" s="85"/>
      <c r="GD59" s="85"/>
      <c r="GE59" s="85"/>
      <c r="GF59" s="85"/>
      <c r="GG59" s="85"/>
      <c r="GH59" s="17"/>
      <c r="GI59" s="86"/>
      <c r="GJ59" s="30"/>
      <c r="GK59" s="30"/>
      <c r="GL59" s="84"/>
      <c r="GM59" s="85"/>
      <c r="GN59" s="85"/>
      <c r="GO59" s="85"/>
      <c r="GP59" s="85"/>
      <c r="GQ59" s="85"/>
      <c r="GR59" s="85"/>
      <c r="GS59" s="17"/>
      <c r="GT59" s="86"/>
      <c r="GU59" s="30"/>
      <c r="GV59" s="30"/>
      <c r="GW59" s="84"/>
      <c r="GX59" s="85"/>
      <c r="GY59" s="85"/>
      <c r="GZ59" s="85"/>
      <c r="HA59" s="85"/>
      <c r="HB59" s="85"/>
      <c r="HC59" s="85"/>
      <c r="HD59" s="17"/>
      <c r="HE59" s="86"/>
      <c r="HF59" s="30"/>
      <c r="HG59" s="30"/>
      <c r="HH59" s="84"/>
      <c r="HI59" s="85"/>
      <c r="HJ59" s="85"/>
      <c r="HK59" s="85"/>
      <c r="HL59" s="85"/>
      <c r="HM59" s="85"/>
      <c r="HN59" s="85"/>
      <c r="HO59" s="17"/>
      <c r="HP59" s="86"/>
      <c r="HQ59" s="30"/>
      <c r="HR59" s="30"/>
    </row>
    <row r="60" spans="1:226">
      <c r="A60" s="88"/>
      <c r="B60" s="89"/>
      <c r="C60" s="89"/>
      <c r="D60" s="90"/>
      <c r="E60" s="90"/>
      <c r="F60" s="90"/>
      <c r="G60" s="84"/>
      <c r="H60" s="85"/>
      <c r="I60" s="85"/>
      <c r="J60" s="85"/>
      <c r="K60" s="85"/>
      <c r="L60" s="85"/>
      <c r="M60" s="85"/>
      <c r="N60" s="17"/>
      <c r="O60" s="86"/>
      <c r="P60" s="30"/>
      <c r="Q60" s="30"/>
      <c r="R60" s="84"/>
      <c r="S60" s="85"/>
      <c r="T60" s="85"/>
      <c r="U60" s="85"/>
      <c r="V60" s="85"/>
      <c r="W60" s="85"/>
      <c r="X60" s="85"/>
      <c r="Y60" s="17"/>
      <c r="Z60" s="86"/>
      <c r="AA60" s="30"/>
      <c r="AB60" s="30"/>
      <c r="AC60" s="84"/>
      <c r="AD60" s="85"/>
      <c r="AE60" s="85"/>
      <c r="AF60" s="85"/>
      <c r="AG60" s="85"/>
      <c r="AH60" s="85"/>
      <c r="AI60" s="85"/>
      <c r="AJ60" s="17"/>
      <c r="AK60" s="86"/>
      <c r="AL60" s="30"/>
      <c r="AM60" s="30"/>
      <c r="AN60" s="84"/>
      <c r="AO60" s="85"/>
      <c r="AP60" s="85"/>
      <c r="AQ60" s="85"/>
      <c r="AR60" s="85"/>
      <c r="AS60" s="85"/>
      <c r="AT60" s="85"/>
      <c r="AU60" s="17"/>
      <c r="AV60" s="86"/>
      <c r="AW60" s="30"/>
      <c r="AX60" s="30"/>
      <c r="AY60" s="84"/>
      <c r="AZ60" s="85"/>
      <c r="BA60" s="85"/>
      <c r="BB60" s="85"/>
      <c r="BC60" s="85"/>
      <c r="BD60" s="85"/>
      <c r="BE60" s="85"/>
      <c r="BF60" s="17"/>
      <c r="BG60" s="86"/>
      <c r="BH60" s="30"/>
      <c r="BI60" s="30"/>
      <c r="BJ60" s="84"/>
      <c r="BK60" s="85"/>
      <c r="BL60" s="85"/>
      <c r="BM60" s="85"/>
      <c r="BN60" s="85"/>
      <c r="BO60" s="85"/>
      <c r="BP60" s="85"/>
      <c r="BQ60" s="17"/>
      <c r="BR60" s="86"/>
      <c r="BS60" s="30"/>
      <c r="BT60" s="30"/>
      <c r="BU60" s="84"/>
      <c r="BV60" s="85"/>
      <c r="BW60" s="85"/>
      <c r="BX60" s="85"/>
      <c r="BY60" s="85"/>
      <c r="BZ60" s="85"/>
      <c r="CA60" s="85"/>
      <c r="CB60" s="17"/>
      <c r="CC60" s="86"/>
      <c r="CD60" s="30"/>
      <c r="CE60" s="30"/>
      <c r="CF60" s="84"/>
      <c r="CG60" s="85"/>
      <c r="CH60" s="85"/>
      <c r="CI60" s="85"/>
      <c r="CJ60" s="85"/>
      <c r="CK60" s="85"/>
      <c r="CL60" s="85"/>
      <c r="CM60" s="17"/>
      <c r="CN60" s="86"/>
      <c r="CO60" s="30"/>
      <c r="CP60" s="30"/>
      <c r="CQ60" s="84"/>
      <c r="CR60" s="85"/>
      <c r="CS60" s="85"/>
      <c r="CT60" s="85"/>
      <c r="CU60" s="85"/>
      <c r="CV60" s="85"/>
      <c r="CW60" s="85"/>
      <c r="CX60" s="17"/>
      <c r="CY60" s="86"/>
      <c r="CZ60" s="30"/>
      <c r="DA60" s="30"/>
      <c r="DB60" s="84"/>
      <c r="DC60" s="85"/>
      <c r="DD60" s="85"/>
      <c r="DE60" s="85"/>
      <c r="DF60" s="85"/>
      <c r="DG60" s="85"/>
      <c r="DH60" s="85"/>
      <c r="DI60" s="17"/>
      <c r="DJ60" s="86"/>
      <c r="DK60" s="30"/>
      <c r="DL60" s="30"/>
      <c r="DM60" s="84"/>
      <c r="DN60" s="85"/>
      <c r="DO60" s="85"/>
      <c r="DP60" s="85"/>
      <c r="DQ60" s="85"/>
      <c r="DR60" s="85"/>
      <c r="DS60" s="85"/>
      <c r="DT60" s="17"/>
      <c r="DU60" s="86"/>
      <c r="DV60" s="30"/>
      <c r="DW60" s="30"/>
      <c r="DX60" s="84"/>
      <c r="DY60" s="85"/>
      <c r="DZ60" s="85"/>
      <c r="EA60" s="85"/>
      <c r="EB60" s="85"/>
      <c r="EC60" s="85"/>
      <c r="ED60" s="85"/>
      <c r="EE60" s="17"/>
      <c r="EF60" s="86"/>
      <c r="EG60" s="30"/>
      <c r="EH60" s="30"/>
      <c r="EI60" s="84"/>
      <c r="EJ60" s="85"/>
      <c r="EK60" s="85"/>
      <c r="EL60" s="85"/>
      <c r="EM60" s="85"/>
      <c r="EN60" s="85"/>
      <c r="EO60" s="85"/>
      <c r="EP60" s="17"/>
      <c r="EQ60" s="86"/>
      <c r="ER60" s="30"/>
      <c r="ES60" s="30"/>
      <c r="ET60" s="84"/>
      <c r="EU60" s="85"/>
      <c r="EV60" s="85"/>
      <c r="EW60" s="85"/>
      <c r="EX60" s="85"/>
      <c r="EY60" s="85"/>
      <c r="EZ60" s="85"/>
      <c r="FA60" s="17"/>
      <c r="FB60" s="86"/>
      <c r="FC60" s="30"/>
      <c r="FD60" s="30"/>
      <c r="FE60" s="84"/>
      <c r="FF60" s="85"/>
      <c r="FG60" s="85"/>
      <c r="FH60" s="85"/>
      <c r="FI60" s="85"/>
      <c r="FJ60" s="85"/>
      <c r="FK60" s="85"/>
      <c r="FL60" s="17"/>
      <c r="FM60" s="86"/>
      <c r="FN60" s="30"/>
      <c r="FO60" s="30"/>
      <c r="FP60" s="84"/>
      <c r="FQ60" s="85"/>
      <c r="FR60" s="85"/>
      <c r="FS60" s="85"/>
      <c r="FT60" s="85"/>
      <c r="FU60" s="85"/>
      <c r="FV60" s="85"/>
      <c r="FW60" s="17"/>
      <c r="FX60" s="86"/>
      <c r="FY60" s="30"/>
      <c r="FZ60" s="30"/>
      <c r="GA60" s="84"/>
      <c r="GB60" s="85"/>
      <c r="GC60" s="85"/>
      <c r="GD60" s="85"/>
      <c r="GE60" s="85"/>
      <c r="GF60" s="85"/>
      <c r="GG60" s="85"/>
      <c r="GH60" s="17"/>
      <c r="GI60" s="86"/>
      <c r="GJ60" s="30"/>
      <c r="GK60" s="30"/>
      <c r="GL60" s="84"/>
      <c r="GM60" s="85"/>
      <c r="GN60" s="85"/>
      <c r="GO60" s="85"/>
      <c r="GP60" s="85"/>
      <c r="GQ60" s="85"/>
      <c r="GR60" s="85"/>
      <c r="GS60" s="17"/>
      <c r="GT60" s="86"/>
      <c r="GU60" s="30"/>
      <c r="GV60" s="30"/>
      <c r="GW60" s="84"/>
      <c r="GX60" s="85"/>
      <c r="GY60" s="85"/>
      <c r="GZ60" s="85"/>
      <c r="HA60" s="85"/>
      <c r="HB60" s="85"/>
      <c r="HC60" s="85"/>
      <c r="HD60" s="17"/>
      <c r="HE60" s="86"/>
      <c r="HF60" s="30"/>
      <c r="HG60" s="30"/>
      <c r="HH60" s="84"/>
      <c r="HI60" s="85"/>
      <c r="HJ60" s="85"/>
      <c r="HK60" s="85"/>
      <c r="HL60" s="85"/>
      <c r="HM60" s="85"/>
      <c r="HN60" s="85"/>
      <c r="HO60" s="17"/>
      <c r="HP60" s="86"/>
      <c r="HQ60" s="30"/>
      <c r="HR60" s="30"/>
    </row>
    <row r="61" spans="1:226">
      <c r="A61" s="88"/>
      <c r="B61" s="89"/>
      <c r="C61" s="89"/>
      <c r="D61" s="90"/>
      <c r="E61" s="90"/>
      <c r="F61" s="90"/>
    </row>
    <row r="62" spans="1:226">
      <c r="A62" s="88"/>
      <c r="B62" s="89"/>
      <c r="C62" s="89"/>
      <c r="D62" s="90"/>
      <c r="E62" s="90"/>
      <c r="F62" s="90"/>
    </row>
    <row r="63" spans="1:226">
      <c r="A63" s="88"/>
      <c r="B63" s="89"/>
      <c r="C63" s="89"/>
      <c r="D63" s="90"/>
      <c r="E63" s="90"/>
      <c r="F63" s="90"/>
    </row>
    <row r="64" spans="1:226">
      <c r="A64" s="88"/>
      <c r="B64" s="89"/>
      <c r="C64" s="89"/>
      <c r="D64" s="90"/>
      <c r="E64" s="90"/>
      <c r="F64" s="90"/>
    </row>
    <row r="65" spans="1:226">
      <c r="A65" s="88"/>
      <c r="B65" s="89"/>
      <c r="C65" s="89"/>
      <c r="D65" s="90"/>
      <c r="E65" s="90"/>
      <c r="F65" s="90"/>
      <c r="G65" s="84"/>
      <c r="H65" s="85"/>
      <c r="I65" s="85"/>
      <c r="J65" s="85"/>
      <c r="K65" s="85"/>
      <c r="L65" s="85"/>
      <c r="M65" s="85"/>
      <c r="N65" s="17"/>
      <c r="O65" s="86"/>
      <c r="P65" s="30"/>
      <c r="Q65" s="30"/>
      <c r="R65" s="84"/>
      <c r="S65" s="85"/>
      <c r="T65" s="85"/>
      <c r="U65" s="85"/>
      <c r="V65" s="85"/>
      <c r="W65" s="85"/>
      <c r="X65" s="85"/>
      <c r="Y65" s="17"/>
      <c r="Z65" s="86"/>
      <c r="AA65" s="30"/>
      <c r="AB65" s="30"/>
      <c r="AC65" s="84"/>
      <c r="AD65" s="85"/>
      <c r="AE65" s="85"/>
      <c r="AF65" s="85"/>
      <c r="AG65" s="85"/>
      <c r="AH65" s="85"/>
      <c r="AI65" s="85"/>
      <c r="AJ65" s="17"/>
      <c r="AK65" s="86"/>
      <c r="AL65" s="30"/>
      <c r="AM65" s="30"/>
      <c r="AN65" s="84"/>
      <c r="AO65" s="85"/>
      <c r="AP65" s="85"/>
      <c r="AQ65" s="85"/>
      <c r="AR65" s="85"/>
      <c r="AS65" s="85"/>
      <c r="AT65" s="85"/>
      <c r="AU65" s="17"/>
      <c r="AV65" s="86"/>
      <c r="AW65" s="30"/>
      <c r="AX65" s="30"/>
      <c r="AY65" s="84"/>
      <c r="AZ65" s="85"/>
      <c r="BA65" s="85"/>
      <c r="BB65" s="85"/>
      <c r="BC65" s="85"/>
      <c r="BD65" s="85"/>
      <c r="BE65" s="85"/>
      <c r="BF65" s="17"/>
      <c r="BG65" s="86"/>
      <c r="BH65" s="30"/>
      <c r="BI65" s="30"/>
      <c r="BJ65" s="84"/>
      <c r="BK65" s="85"/>
      <c r="BL65" s="85"/>
      <c r="BM65" s="85"/>
      <c r="BN65" s="85"/>
      <c r="BO65" s="85"/>
      <c r="BP65" s="85"/>
      <c r="BQ65" s="17"/>
      <c r="BR65" s="86"/>
      <c r="BS65" s="30"/>
      <c r="BT65" s="30"/>
      <c r="BU65" s="84"/>
      <c r="BV65" s="85"/>
      <c r="BW65" s="85"/>
      <c r="BX65" s="85"/>
      <c r="BY65" s="85"/>
      <c r="BZ65" s="85"/>
      <c r="CA65" s="85"/>
      <c r="CB65" s="17"/>
      <c r="CC65" s="86"/>
      <c r="CD65" s="30"/>
      <c r="CE65" s="30"/>
      <c r="CF65" s="84"/>
      <c r="CG65" s="85"/>
      <c r="CH65" s="85"/>
      <c r="CI65" s="85"/>
      <c r="CJ65" s="85"/>
      <c r="CK65" s="85"/>
      <c r="CL65" s="85"/>
      <c r="CM65" s="17"/>
      <c r="CN65" s="86"/>
      <c r="CO65" s="30"/>
      <c r="CP65" s="30"/>
      <c r="CQ65" s="84"/>
      <c r="CR65" s="85"/>
      <c r="CS65" s="85"/>
      <c r="CT65" s="85"/>
      <c r="CU65" s="85"/>
      <c r="CV65" s="85"/>
      <c r="CW65" s="85"/>
      <c r="CX65" s="17"/>
      <c r="CY65" s="86"/>
      <c r="CZ65" s="30"/>
      <c r="DA65" s="30"/>
      <c r="DB65" s="84"/>
      <c r="DC65" s="85"/>
      <c r="DD65" s="85"/>
      <c r="DE65" s="85"/>
      <c r="DF65" s="85"/>
      <c r="DG65" s="85"/>
      <c r="DH65" s="85"/>
      <c r="DI65" s="17"/>
      <c r="DJ65" s="86"/>
      <c r="DK65" s="30"/>
      <c r="DL65" s="30"/>
      <c r="DM65" s="84"/>
      <c r="DN65" s="85"/>
      <c r="DO65" s="85"/>
      <c r="DP65" s="85"/>
      <c r="DQ65" s="85"/>
      <c r="DR65" s="85"/>
      <c r="DS65" s="85"/>
      <c r="DT65" s="17"/>
      <c r="DU65" s="86"/>
      <c r="DV65" s="30"/>
      <c r="DW65" s="30"/>
      <c r="DX65" s="84"/>
      <c r="DY65" s="85"/>
      <c r="DZ65" s="85"/>
      <c r="EA65" s="85"/>
      <c r="EB65" s="85"/>
      <c r="EC65" s="85"/>
      <c r="ED65" s="85"/>
      <c r="EE65" s="17"/>
      <c r="EF65" s="86"/>
      <c r="EG65" s="30"/>
      <c r="EH65" s="30"/>
      <c r="EI65" s="84"/>
      <c r="EJ65" s="85"/>
      <c r="EK65" s="85"/>
      <c r="EL65" s="85"/>
      <c r="EM65" s="85"/>
      <c r="EN65" s="85"/>
      <c r="EO65" s="85"/>
      <c r="EP65" s="17"/>
      <c r="EQ65" s="86"/>
      <c r="ER65" s="30"/>
      <c r="ES65" s="30"/>
      <c r="ET65" s="84"/>
      <c r="EU65" s="85"/>
      <c r="EV65" s="85"/>
      <c r="EW65" s="85"/>
      <c r="EX65" s="85"/>
      <c r="EY65" s="85"/>
      <c r="EZ65" s="85"/>
      <c r="FA65" s="17"/>
      <c r="FB65" s="86"/>
      <c r="FC65" s="30"/>
      <c r="FD65" s="30"/>
      <c r="FE65" s="84"/>
      <c r="FF65" s="85"/>
      <c r="FG65" s="85"/>
      <c r="FH65" s="85"/>
      <c r="FI65" s="85"/>
      <c r="FJ65" s="85"/>
      <c r="FK65" s="85"/>
      <c r="FL65" s="17"/>
      <c r="FM65" s="86"/>
      <c r="FN65" s="30"/>
      <c r="FO65" s="30"/>
      <c r="FP65" s="84"/>
      <c r="FQ65" s="85"/>
      <c r="FR65" s="85"/>
      <c r="FS65" s="85"/>
      <c r="FT65" s="85"/>
      <c r="FU65" s="85"/>
      <c r="FV65" s="85"/>
      <c r="FW65" s="17"/>
      <c r="FX65" s="86"/>
      <c r="FY65" s="30"/>
      <c r="FZ65" s="30"/>
      <c r="GA65" s="84"/>
      <c r="GB65" s="85"/>
      <c r="GC65" s="85"/>
      <c r="GD65" s="85"/>
      <c r="GE65" s="85"/>
      <c r="GF65" s="85"/>
      <c r="GG65" s="85"/>
      <c r="GH65" s="17"/>
      <c r="GI65" s="86"/>
      <c r="GJ65" s="30"/>
      <c r="GK65" s="30"/>
      <c r="GL65" s="84"/>
      <c r="GM65" s="85"/>
      <c r="GN65" s="85"/>
      <c r="GO65" s="85"/>
      <c r="GP65" s="85"/>
      <c r="GQ65" s="85"/>
      <c r="GR65" s="85"/>
      <c r="GS65" s="17"/>
      <c r="GT65" s="86"/>
      <c r="GU65" s="30"/>
      <c r="GV65" s="30"/>
      <c r="GW65" s="84"/>
      <c r="GX65" s="85"/>
      <c r="GY65" s="85"/>
      <c r="GZ65" s="85"/>
      <c r="HA65" s="85"/>
      <c r="HB65" s="85"/>
      <c r="HC65" s="85"/>
      <c r="HD65" s="17"/>
      <c r="HE65" s="86"/>
      <c r="HF65" s="30"/>
      <c r="HG65" s="30"/>
      <c r="HH65" s="84"/>
      <c r="HI65" s="85"/>
      <c r="HJ65" s="85"/>
      <c r="HK65" s="85"/>
      <c r="HL65" s="85"/>
      <c r="HM65" s="85"/>
      <c r="HN65" s="85"/>
      <c r="HO65" s="17"/>
      <c r="HP65" s="86"/>
      <c r="HQ65" s="30"/>
      <c r="HR65" s="30"/>
    </row>
    <row r="66" spans="1:226">
      <c r="A66" s="88"/>
      <c r="B66" s="89"/>
      <c r="C66" s="89"/>
      <c r="D66" s="90"/>
      <c r="E66" s="90"/>
      <c r="F66" s="90"/>
      <c r="G66" s="84"/>
      <c r="H66" s="85"/>
      <c r="I66" s="85"/>
      <c r="J66" s="85"/>
      <c r="K66" s="85"/>
      <c r="L66" s="85"/>
      <c r="M66" s="85"/>
      <c r="N66" s="17"/>
      <c r="O66" s="86"/>
      <c r="P66" s="30"/>
      <c r="Q66" s="30"/>
      <c r="R66" s="84"/>
      <c r="S66" s="85"/>
      <c r="T66" s="85"/>
      <c r="U66" s="85"/>
      <c r="V66" s="85"/>
      <c r="W66" s="85"/>
      <c r="X66" s="85"/>
      <c r="Y66" s="17"/>
      <c r="Z66" s="86"/>
      <c r="AA66" s="30"/>
      <c r="AB66" s="30"/>
      <c r="AC66" s="84"/>
      <c r="AD66" s="85"/>
      <c r="AE66" s="85"/>
      <c r="AF66" s="85"/>
      <c r="AG66" s="85"/>
      <c r="AH66" s="85"/>
      <c r="AI66" s="85"/>
      <c r="AJ66" s="17"/>
      <c r="AK66" s="86"/>
      <c r="AL66" s="30"/>
      <c r="AM66" s="30"/>
      <c r="AN66" s="84"/>
      <c r="AO66" s="85"/>
      <c r="AP66" s="85"/>
      <c r="AQ66" s="85"/>
      <c r="AR66" s="85"/>
      <c r="AS66" s="85"/>
      <c r="AT66" s="85"/>
      <c r="AU66" s="17"/>
      <c r="AV66" s="86"/>
      <c r="AW66" s="30"/>
      <c r="AX66" s="30"/>
      <c r="AY66" s="84"/>
      <c r="AZ66" s="85"/>
      <c r="BA66" s="85"/>
      <c r="BB66" s="85"/>
      <c r="BC66" s="85"/>
      <c r="BD66" s="85"/>
      <c r="BE66" s="85"/>
      <c r="BF66" s="17"/>
      <c r="BG66" s="86"/>
      <c r="BH66" s="30"/>
      <c r="BI66" s="30"/>
      <c r="BJ66" s="84"/>
      <c r="BK66" s="85"/>
      <c r="BL66" s="85"/>
      <c r="BM66" s="85"/>
      <c r="BN66" s="85"/>
      <c r="BO66" s="85"/>
      <c r="BP66" s="85"/>
      <c r="BQ66" s="17"/>
      <c r="BR66" s="86"/>
      <c r="BS66" s="30"/>
      <c r="BT66" s="30"/>
      <c r="BU66" s="84"/>
      <c r="BV66" s="85"/>
      <c r="BW66" s="85"/>
      <c r="BX66" s="85"/>
      <c r="BY66" s="85"/>
      <c r="BZ66" s="85"/>
      <c r="CA66" s="85"/>
      <c r="CB66" s="17"/>
      <c r="CC66" s="86"/>
      <c r="CD66" s="30"/>
      <c r="CE66" s="30"/>
      <c r="CF66" s="84"/>
      <c r="CG66" s="85"/>
      <c r="CH66" s="85"/>
      <c r="CI66" s="85"/>
      <c r="CJ66" s="85"/>
      <c r="CK66" s="85"/>
      <c r="CL66" s="85"/>
      <c r="CM66" s="17"/>
      <c r="CN66" s="86"/>
      <c r="CO66" s="30"/>
      <c r="CP66" s="30"/>
      <c r="CQ66" s="84"/>
      <c r="CR66" s="85"/>
      <c r="CS66" s="85"/>
      <c r="CT66" s="85"/>
      <c r="CU66" s="85"/>
      <c r="CV66" s="85"/>
      <c r="CW66" s="85"/>
      <c r="CX66" s="17"/>
      <c r="CY66" s="86"/>
      <c r="CZ66" s="30"/>
      <c r="DA66" s="30"/>
      <c r="DB66" s="84"/>
      <c r="DC66" s="85"/>
      <c r="DD66" s="85"/>
      <c r="DE66" s="85"/>
      <c r="DF66" s="85"/>
      <c r="DG66" s="85"/>
      <c r="DH66" s="85"/>
      <c r="DI66" s="17"/>
      <c r="DJ66" s="86"/>
      <c r="DK66" s="30"/>
      <c r="DL66" s="30"/>
      <c r="DM66" s="84"/>
      <c r="DN66" s="85"/>
      <c r="DO66" s="85"/>
      <c r="DP66" s="85"/>
      <c r="DQ66" s="85"/>
      <c r="DR66" s="85"/>
      <c r="DS66" s="85"/>
      <c r="DT66" s="17"/>
      <c r="DU66" s="86"/>
      <c r="DV66" s="30"/>
      <c r="DW66" s="30"/>
      <c r="DX66" s="84"/>
      <c r="DY66" s="85"/>
      <c r="DZ66" s="85"/>
      <c r="EA66" s="85"/>
      <c r="EB66" s="85"/>
      <c r="EC66" s="85"/>
      <c r="ED66" s="85"/>
      <c r="EE66" s="17"/>
      <c r="EF66" s="86"/>
      <c r="EG66" s="30"/>
      <c r="EH66" s="30"/>
      <c r="EI66" s="84"/>
      <c r="EJ66" s="85"/>
      <c r="EK66" s="85"/>
      <c r="EL66" s="85"/>
      <c r="EM66" s="85"/>
      <c r="EN66" s="85"/>
      <c r="EO66" s="85"/>
      <c r="EP66" s="17"/>
      <c r="EQ66" s="86"/>
      <c r="ER66" s="30"/>
      <c r="ES66" s="30"/>
      <c r="ET66" s="84"/>
      <c r="EU66" s="85"/>
      <c r="EV66" s="85"/>
      <c r="EW66" s="85"/>
      <c r="EX66" s="85"/>
      <c r="EY66" s="85"/>
      <c r="EZ66" s="85"/>
      <c r="FA66" s="17"/>
      <c r="FB66" s="86"/>
      <c r="FC66" s="30"/>
      <c r="FD66" s="30"/>
      <c r="FE66" s="84"/>
      <c r="FF66" s="85"/>
      <c r="FG66" s="85"/>
      <c r="FH66" s="85"/>
      <c r="FI66" s="85"/>
      <c r="FJ66" s="85"/>
      <c r="FK66" s="85"/>
      <c r="FL66" s="17"/>
      <c r="FM66" s="86"/>
      <c r="FN66" s="30"/>
      <c r="FO66" s="30"/>
      <c r="FP66" s="84"/>
      <c r="FQ66" s="85"/>
      <c r="FR66" s="85"/>
      <c r="FS66" s="85"/>
      <c r="FT66" s="85"/>
      <c r="FU66" s="85"/>
      <c r="FV66" s="85"/>
      <c r="FW66" s="17"/>
      <c r="FX66" s="86"/>
      <c r="FY66" s="30"/>
      <c r="FZ66" s="30"/>
      <c r="GA66" s="84"/>
      <c r="GB66" s="85"/>
      <c r="GC66" s="85"/>
      <c r="GD66" s="85"/>
      <c r="GE66" s="85"/>
      <c r="GF66" s="85"/>
      <c r="GG66" s="85"/>
      <c r="GH66" s="17"/>
      <c r="GI66" s="86"/>
      <c r="GJ66" s="30"/>
      <c r="GK66" s="30"/>
      <c r="GL66" s="84"/>
      <c r="GM66" s="85"/>
      <c r="GN66" s="85"/>
      <c r="GO66" s="85"/>
      <c r="GP66" s="85"/>
      <c r="GQ66" s="85"/>
      <c r="GR66" s="85"/>
      <c r="GS66" s="17"/>
      <c r="GT66" s="86"/>
      <c r="GU66" s="30"/>
      <c r="GV66" s="30"/>
      <c r="GW66" s="84"/>
      <c r="GX66" s="85"/>
      <c r="GY66" s="85"/>
      <c r="GZ66" s="85"/>
      <c r="HA66" s="85"/>
      <c r="HB66" s="85"/>
      <c r="HC66" s="85"/>
      <c r="HD66" s="17"/>
      <c r="HE66" s="86"/>
      <c r="HF66" s="30"/>
      <c r="HG66" s="30"/>
      <c r="HH66" s="84"/>
      <c r="HI66" s="85"/>
      <c r="HJ66" s="85"/>
      <c r="HK66" s="85"/>
      <c r="HL66" s="85"/>
      <c r="HM66" s="85"/>
      <c r="HN66" s="85"/>
      <c r="HO66" s="17"/>
      <c r="HP66" s="86"/>
      <c r="HQ66" s="30"/>
      <c r="HR66" s="30"/>
    </row>
    <row r="67" spans="1:226">
      <c r="A67" s="88"/>
      <c r="B67" s="89"/>
      <c r="C67" s="89"/>
      <c r="D67" s="90"/>
      <c r="E67" s="90"/>
      <c r="F67" s="90"/>
      <c r="G67" s="84"/>
      <c r="H67" s="85"/>
      <c r="I67" s="85"/>
      <c r="J67" s="85"/>
      <c r="K67" s="85"/>
      <c r="L67" s="85"/>
      <c r="M67" s="85"/>
      <c r="N67" s="17"/>
      <c r="O67" s="86"/>
      <c r="P67" s="30"/>
      <c r="Q67" s="30"/>
      <c r="R67" s="84"/>
      <c r="S67" s="85"/>
      <c r="T67" s="85"/>
      <c r="U67" s="85"/>
      <c r="V67" s="85"/>
      <c r="W67" s="85"/>
      <c r="X67" s="85"/>
      <c r="Y67" s="17"/>
      <c r="Z67" s="86"/>
      <c r="AA67" s="30"/>
      <c r="AB67" s="30"/>
      <c r="AC67" s="84"/>
      <c r="AD67" s="85"/>
      <c r="AE67" s="85"/>
      <c r="AF67" s="85"/>
      <c r="AG67" s="85"/>
      <c r="AH67" s="85"/>
      <c r="AI67" s="85"/>
      <c r="AJ67" s="17"/>
      <c r="AK67" s="86"/>
      <c r="AL67" s="30"/>
      <c r="AM67" s="30"/>
      <c r="AN67" s="84"/>
      <c r="AO67" s="85"/>
      <c r="AP67" s="85"/>
      <c r="AQ67" s="85"/>
      <c r="AR67" s="85"/>
      <c r="AS67" s="85"/>
      <c r="AT67" s="85"/>
      <c r="AU67" s="17"/>
      <c r="AV67" s="86"/>
      <c r="AW67" s="30"/>
      <c r="AX67" s="30"/>
      <c r="AY67" s="84"/>
      <c r="AZ67" s="85"/>
      <c r="BA67" s="85"/>
      <c r="BB67" s="85"/>
      <c r="BC67" s="85"/>
      <c r="BD67" s="85"/>
      <c r="BE67" s="85"/>
      <c r="BF67" s="17"/>
      <c r="BG67" s="86"/>
      <c r="BH67" s="30"/>
      <c r="BI67" s="30"/>
      <c r="BJ67" s="84"/>
      <c r="BK67" s="85"/>
      <c r="BL67" s="85"/>
      <c r="BM67" s="85"/>
      <c r="BN67" s="85"/>
      <c r="BO67" s="85"/>
      <c r="BP67" s="85"/>
      <c r="BQ67" s="17"/>
      <c r="BR67" s="86"/>
      <c r="BS67" s="30"/>
      <c r="BT67" s="30"/>
      <c r="BU67" s="84"/>
      <c r="BV67" s="85"/>
      <c r="BW67" s="85"/>
      <c r="BX67" s="85"/>
      <c r="BY67" s="85"/>
      <c r="BZ67" s="85"/>
      <c r="CA67" s="85"/>
      <c r="CB67" s="17"/>
      <c r="CC67" s="86"/>
      <c r="CD67" s="30"/>
      <c r="CE67" s="30"/>
      <c r="CF67" s="84"/>
      <c r="CG67" s="85"/>
      <c r="CH67" s="85"/>
      <c r="CI67" s="85"/>
      <c r="CJ67" s="85"/>
      <c r="CK67" s="85"/>
      <c r="CL67" s="85"/>
      <c r="CM67" s="17"/>
      <c r="CN67" s="86"/>
      <c r="CO67" s="30"/>
      <c r="CP67" s="30"/>
      <c r="CQ67" s="84"/>
      <c r="CR67" s="85"/>
      <c r="CS67" s="85"/>
      <c r="CT67" s="85"/>
      <c r="CU67" s="85"/>
      <c r="CV67" s="85"/>
      <c r="CW67" s="85"/>
      <c r="CX67" s="17"/>
      <c r="CY67" s="86"/>
      <c r="CZ67" s="30"/>
      <c r="DA67" s="30"/>
      <c r="DB67" s="84"/>
      <c r="DC67" s="85"/>
      <c r="DD67" s="85"/>
      <c r="DE67" s="85"/>
      <c r="DF67" s="85"/>
      <c r="DG67" s="85"/>
      <c r="DH67" s="85"/>
      <c r="DI67" s="17"/>
      <c r="DJ67" s="86"/>
      <c r="DK67" s="30"/>
      <c r="DL67" s="30"/>
      <c r="DM67" s="84"/>
      <c r="DN67" s="85"/>
      <c r="DO67" s="85"/>
      <c r="DP67" s="85"/>
      <c r="DQ67" s="85"/>
      <c r="DR67" s="85"/>
      <c r="DS67" s="85"/>
      <c r="DT67" s="17"/>
      <c r="DU67" s="86"/>
      <c r="DV67" s="30"/>
      <c r="DW67" s="30"/>
      <c r="DX67" s="84"/>
      <c r="DY67" s="85"/>
      <c r="DZ67" s="85"/>
      <c r="EA67" s="85"/>
      <c r="EB67" s="85"/>
      <c r="EC67" s="85"/>
      <c r="ED67" s="85"/>
      <c r="EE67" s="17"/>
      <c r="EF67" s="86"/>
      <c r="EG67" s="30"/>
      <c r="EH67" s="30"/>
      <c r="EI67" s="84"/>
      <c r="EJ67" s="85"/>
      <c r="EK67" s="85"/>
      <c r="EL67" s="85"/>
      <c r="EM67" s="85"/>
      <c r="EN67" s="85"/>
      <c r="EO67" s="85"/>
      <c r="EP67" s="17"/>
      <c r="EQ67" s="86"/>
      <c r="ER67" s="30"/>
      <c r="ES67" s="30"/>
      <c r="ET67" s="84"/>
      <c r="EU67" s="85"/>
      <c r="EV67" s="85"/>
      <c r="EW67" s="85"/>
      <c r="EX67" s="85"/>
      <c r="EY67" s="85"/>
      <c r="EZ67" s="85"/>
      <c r="FA67" s="17"/>
      <c r="FB67" s="86"/>
      <c r="FC67" s="30"/>
      <c r="FD67" s="30"/>
      <c r="FE67" s="84"/>
      <c r="FF67" s="85"/>
      <c r="FG67" s="85"/>
      <c r="FH67" s="85"/>
      <c r="FI67" s="85"/>
      <c r="FJ67" s="85"/>
      <c r="FK67" s="85"/>
      <c r="FL67" s="17"/>
      <c r="FM67" s="86"/>
      <c r="FN67" s="30"/>
      <c r="FO67" s="30"/>
      <c r="FP67" s="84"/>
      <c r="FQ67" s="85"/>
      <c r="FR67" s="85"/>
      <c r="FS67" s="85"/>
      <c r="FT67" s="85"/>
      <c r="FU67" s="85"/>
      <c r="FV67" s="85"/>
      <c r="FW67" s="17"/>
      <c r="FX67" s="86"/>
      <c r="FY67" s="30"/>
      <c r="FZ67" s="30"/>
      <c r="GA67" s="84"/>
      <c r="GB67" s="85"/>
      <c r="GC67" s="85"/>
      <c r="GD67" s="85"/>
      <c r="GE67" s="85"/>
      <c r="GF67" s="85"/>
      <c r="GG67" s="85"/>
      <c r="GH67" s="17"/>
      <c r="GI67" s="86"/>
      <c r="GJ67" s="30"/>
      <c r="GK67" s="30"/>
      <c r="GL67" s="84"/>
      <c r="GM67" s="85"/>
      <c r="GN67" s="85"/>
      <c r="GO67" s="85"/>
      <c r="GP67" s="85"/>
      <c r="GQ67" s="85"/>
      <c r="GR67" s="85"/>
      <c r="GS67" s="17"/>
      <c r="GT67" s="86"/>
      <c r="GU67" s="30"/>
      <c r="GV67" s="30"/>
      <c r="GW67" s="84"/>
      <c r="GX67" s="85"/>
      <c r="GY67" s="85"/>
      <c r="GZ67" s="85"/>
      <c r="HA67" s="85"/>
      <c r="HB67" s="85"/>
      <c r="HC67" s="85"/>
      <c r="HD67" s="17"/>
      <c r="HE67" s="86"/>
      <c r="HF67" s="30"/>
      <c r="HG67" s="30"/>
      <c r="HH67" s="84"/>
      <c r="HI67" s="85"/>
      <c r="HJ67" s="85"/>
      <c r="HK67" s="85"/>
      <c r="HL67" s="85"/>
      <c r="HM67" s="85"/>
      <c r="HN67" s="85"/>
      <c r="HO67" s="17"/>
      <c r="HP67" s="86"/>
      <c r="HQ67" s="30"/>
      <c r="HR67" s="30"/>
    </row>
    <row r="68" spans="1:226">
      <c r="A68" s="88"/>
      <c r="B68" s="89"/>
      <c r="C68" s="89"/>
      <c r="D68" s="90"/>
      <c r="E68" s="90"/>
      <c r="F68" s="90"/>
      <c r="G68" s="84"/>
      <c r="H68" s="85"/>
      <c r="I68" s="85"/>
      <c r="J68" s="85"/>
      <c r="K68" s="85"/>
      <c r="L68" s="85"/>
      <c r="M68" s="85"/>
      <c r="N68" s="17"/>
      <c r="O68" s="86"/>
      <c r="P68" s="30"/>
      <c r="Q68" s="30"/>
      <c r="R68" s="84"/>
      <c r="S68" s="85"/>
      <c r="T68" s="85"/>
      <c r="U68" s="85"/>
      <c r="V68" s="85"/>
      <c r="W68" s="85"/>
      <c r="X68" s="85"/>
      <c r="Y68" s="17"/>
      <c r="Z68" s="86"/>
      <c r="AA68" s="30"/>
      <c r="AB68" s="30"/>
      <c r="AC68" s="84"/>
      <c r="AD68" s="85"/>
      <c r="AE68" s="85"/>
      <c r="AF68" s="85"/>
      <c r="AG68" s="85"/>
      <c r="AH68" s="85"/>
      <c r="AI68" s="85"/>
      <c r="AJ68" s="17"/>
      <c r="AK68" s="86"/>
      <c r="AL68" s="30"/>
      <c r="AM68" s="30"/>
      <c r="AN68" s="84"/>
      <c r="AO68" s="85"/>
      <c r="AP68" s="85"/>
      <c r="AQ68" s="85"/>
      <c r="AR68" s="85"/>
      <c r="AS68" s="85"/>
      <c r="AT68" s="85"/>
      <c r="AU68" s="17"/>
      <c r="AV68" s="86"/>
      <c r="AW68" s="30"/>
      <c r="AX68" s="30"/>
      <c r="AY68" s="84"/>
      <c r="AZ68" s="85"/>
      <c r="BA68" s="85"/>
      <c r="BB68" s="85"/>
      <c r="BC68" s="85"/>
      <c r="BD68" s="85"/>
      <c r="BE68" s="85"/>
      <c r="BF68" s="17"/>
      <c r="BG68" s="86"/>
      <c r="BH68" s="30"/>
      <c r="BI68" s="30"/>
      <c r="BJ68" s="84"/>
      <c r="BK68" s="85"/>
      <c r="BL68" s="85"/>
      <c r="BM68" s="85"/>
      <c r="BN68" s="85"/>
      <c r="BO68" s="85"/>
      <c r="BP68" s="85"/>
      <c r="BQ68" s="17"/>
      <c r="BR68" s="86"/>
      <c r="BS68" s="30"/>
      <c r="BT68" s="30"/>
      <c r="BU68" s="84"/>
      <c r="BV68" s="85"/>
      <c r="BW68" s="85"/>
      <c r="BX68" s="85"/>
      <c r="BY68" s="85"/>
      <c r="BZ68" s="85"/>
      <c r="CA68" s="85"/>
      <c r="CB68" s="17"/>
      <c r="CC68" s="86"/>
      <c r="CD68" s="30"/>
      <c r="CE68" s="30"/>
      <c r="CF68" s="84"/>
      <c r="CG68" s="85"/>
      <c r="CH68" s="85"/>
      <c r="CI68" s="85"/>
      <c r="CJ68" s="85"/>
      <c r="CK68" s="85"/>
      <c r="CL68" s="85"/>
      <c r="CM68" s="17"/>
      <c r="CN68" s="86"/>
      <c r="CO68" s="30"/>
      <c r="CP68" s="30"/>
      <c r="CQ68" s="84"/>
      <c r="CR68" s="85"/>
      <c r="CS68" s="85"/>
      <c r="CT68" s="85"/>
      <c r="CU68" s="85"/>
      <c r="CV68" s="85"/>
      <c r="CW68" s="85"/>
      <c r="CX68" s="17"/>
      <c r="CY68" s="86"/>
      <c r="CZ68" s="30"/>
      <c r="DA68" s="30"/>
      <c r="DB68" s="84"/>
      <c r="DC68" s="85"/>
      <c r="DD68" s="85"/>
      <c r="DE68" s="85"/>
      <c r="DF68" s="85"/>
      <c r="DG68" s="85"/>
      <c r="DH68" s="85"/>
      <c r="DI68" s="17"/>
      <c r="DJ68" s="86"/>
      <c r="DK68" s="30"/>
      <c r="DL68" s="30"/>
      <c r="DM68" s="84"/>
      <c r="DN68" s="85"/>
      <c r="DO68" s="85"/>
      <c r="DP68" s="85"/>
      <c r="DQ68" s="85"/>
      <c r="DR68" s="85"/>
      <c r="DS68" s="85"/>
      <c r="DT68" s="17"/>
      <c r="DU68" s="86"/>
      <c r="DV68" s="30"/>
      <c r="DW68" s="30"/>
      <c r="DX68" s="84"/>
      <c r="DY68" s="85"/>
      <c r="DZ68" s="85"/>
      <c r="EA68" s="85"/>
      <c r="EB68" s="85"/>
      <c r="EC68" s="85"/>
      <c r="ED68" s="85"/>
      <c r="EE68" s="17"/>
      <c r="EF68" s="86"/>
      <c r="EG68" s="30"/>
      <c r="EH68" s="30"/>
      <c r="EI68" s="84"/>
      <c r="EJ68" s="85"/>
      <c r="EK68" s="85"/>
      <c r="EL68" s="85"/>
      <c r="EM68" s="85"/>
      <c r="EN68" s="85"/>
      <c r="EO68" s="85"/>
      <c r="EP68" s="17"/>
      <c r="EQ68" s="86"/>
      <c r="ER68" s="30"/>
      <c r="ES68" s="30"/>
      <c r="ET68" s="84"/>
      <c r="EU68" s="85"/>
      <c r="EV68" s="85"/>
      <c r="EW68" s="85"/>
      <c r="EX68" s="85"/>
      <c r="EY68" s="85"/>
      <c r="EZ68" s="85"/>
      <c r="FA68" s="17"/>
      <c r="FB68" s="86"/>
      <c r="FC68" s="30"/>
      <c r="FD68" s="30"/>
      <c r="FE68" s="84"/>
      <c r="FF68" s="85"/>
      <c r="FG68" s="85"/>
      <c r="FH68" s="85"/>
      <c r="FI68" s="85"/>
      <c r="FJ68" s="85"/>
      <c r="FK68" s="85"/>
      <c r="FL68" s="17"/>
      <c r="FM68" s="86"/>
      <c r="FN68" s="30"/>
      <c r="FO68" s="30"/>
      <c r="FP68" s="84"/>
      <c r="FQ68" s="85"/>
      <c r="FR68" s="85"/>
      <c r="FS68" s="85"/>
      <c r="FT68" s="85"/>
      <c r="FU68" s="85"/>
      <c r="FV68" s="85"/>
      <c r="FW68" s="17"/>
      <c r="FX68" s="86"/>
      <c r="FY68" s="30"/>
      <c r="FZ68" s="30"/>
      <c r="GA68" s="84"/>
      <c r="GB68" s="85"/>
      <c r="GC68" s="85"/>
      <c r="GD68" s="85"/>
      <c r="GE68" s="85"/>
      <c r="GF68" s="85"/>
      <c r="GG68" s="85"/>
      <c r="GH68" s="17"/>
      <c r="GI68" s="86"/>
      <c r="GJ68" s="30"/>
      <c r="GK68" s="30"/>
      <c r="GL68" s="84"/>
      <c r="GM68" s="85"/>
      <c r="GN68" s="85"/>
      <c r="GO68" s="85"/>
      <c r="GP68" s="85"/>
      <c r="GQ68" s="85"/>
      <c r="GR68" s="85"/>
      <c r="GS68" s="17"/>
      <c r="GT68" s="86"/>
      <c r="GU68" s="30"/>
      <c r="GV68" s="30"/>
      <c r="GW68" s="84"/>
      <c r="GX68" s="85"/>
      <c r="GY68" s="85"/>
      <c r="GZ68" s="85"/>
      <c r="HA68" s="85"/>
      <c r="HB68" s="85"/>
      <c r="HC68" s="85"/>
      <c r="HD68" s="17"/>
      <c r="HE68" s="86"/>
      <c r="HF68" s="30"/>
      <c r="HG68" s="30"/>
      <c r="HH68" s="84"/>
      <c r="HI68" s="85"/>
      <c r="HJ68" s="85"/>
      <c r="HK68" s="85"/>
      <c r="HL68" s="85"/>
      <c r="HM68" s="85"/>
      <c r="HN68" s="85"/>
      <c r="HO68" s="17"/>
      <c r="HP68" s="86"/>
      <c r="HQ68" s="30"/>
      <c r="HR68" s="30"/>
    </row>
    <row r="69" spans="1:226">
      <c r="A69" s="88"/>
      <c r="B69" s="92"/>
      <c r="C69" s="92"/>
      <c r="D69" s="93"/>
      <c r="E69" s="93"/>
      <c r="F69" s="93"/>
      <c r="G69" s="84"/>
      <c r="H69" s="85"/>
      <c r="I69" s="85"/>
      <c r="J69" s="85"/>
      <c r="K69" s="85"/>
      <c r="L69" s="85"/>
      <c r="M69" s="85"/>
      <c r="N69" s="17"/>
      <c r="O69" s="86"/>
      <c r="P69" s="30"/>
      <c r="Q69" s="30"/>
      <c r="R69" s="84"/>
      <c r="S69" s="85"/>
      <c r="T69" s="85"/>
      <c r="U69" s="85"/>
      <c r="V69" s="85"/>
      <c r="W69" s="85"/>
      <c r="X69" s="85"/>
      <c r="Y69" s="17"/>
      <c r="Z69" s="86"/>
      <c r="AA69" s="30"/>
      <c r="AB69" s="30"/>
      <c r="AC69" s="84"/>
      <c r="AD69" s="85"/>
      <c r="AE69" s="85"/>
      <c r="AF69" s="85"/>
      <c r="AG69" s="85"/>
      <c r="AH69" s="85"/>
      <c r="AI69" s="85"/>
      <c r="AJ69" s="17"/>
      <c r="AK69" s="86"/>
      <c r="AL69" s="30"/>
      <c r="AM69" s="30"/>
      <c r="AN69" s="84"/>
      <c r="AO69" s="85"/>
      <c r="AP69" s="85"/>
      <c r="AQ69" s="85"/>
      <c r="AR69" s="85"/>
      <c r="AS69" s="85"/>
      <c r="AT69" s="85"/>
      <c r="AU69" s="17"/>
      <c r="AV69" s="86"/>
      <c r="AW69" s="30"/>
      <c r="AX69" s="30"/>
      <c r="AY69" s="84"/>
      <c r="AZ69" s="85"/>
      <c r="BA69" s="85"/>
      <c r="BB69" s="85"/>
      <c r="BC69" s="85"/>
      <c r="BD69" s="85"/>
      <c r="BE69" s="85"/>
      <c r="BF69" s="17"/>
      <c r="BG69" s="86"/>
      <c r="BH69" s="30"/>
      <c r="BI69" s="30"/>
      <c r="BJ69" s="84"/>
      <c r="BK69" s="85"/>
      <c r="BL69" s="85"/>
      <c r="BM69" s="85"/>
      <c r="BN69" s="85"/>
      <c r="BO69" s="85"/>
      <c r="BP69" s="85"/>
      <c r="BQ69" s="17"/>
      <c r="BR69" s="86"/>
      <c r="BS69" s="30"/>
      <c r="BT69" s="30"/>
      <c r="BU69" s="84"/>
      <c r="BV69" s="85"/>
      <c r="BW69" s="85"/>
      <c r="BX69" s="85"/>
      <c r="BY69" s="85"/>
      <c r="BZ69" s="85"/>
      <c r="CA69" s="85"/>
      <c r="CB69" s="17"/>
      <c r="CC69" s="86"/>
      <c r="CD69" s="30"/>
      <c r="CE69" s="30"/>
      <c r="CF69" s="84"/>
      <c r="CG69" s="85"/>
      <c r="CH69" s="85"/>
      <c r="CI69" s="85"/>
      <c r="CJ69" s="85"/>
      <c r="CK69" s="85"/>
      <c r="CL69" s="85"/>
      <c r="CM69" s="17"/>
      <c r="CN69" s="86"/>
      <c r="CO69" s="30"/>
      <c r="CP69" s="30"/>
      <c r="CQ69" s="84"/>
      <c r="CR69" s="85"/>
      <c r="CS69" s="85"/>
      <c r="CT69" s="85"/>
      <c r="CU69" s="85"/>
      <c r="CV69" s="85"/>
      <c r="CW69" s="85"/>
      <c r="CX69" s="17"/>
      <c r="CY69" s="86"/>
      <c r="CZ69" s="30"/>
      <c r="DA69" s="30"/>
      <c r="DB69" s="84"/>
      <c r="DC69" s="85"/>
      <c r="DD69" s="85"/>
      <c r="DE69" s="85"/>
      <c r="DF69" s="85"/>
      <c r="DG69" s="85"/>
      <c r="DH69" s="85"/>
      <c r="DI69" s="17"/>
      <c r="DJ69" s="86"/>
      <c r="DK69" s="30"/>
      <c r="DL69" s="30"/>
      <c r="DM69" s="84"/>
      <c r="DN69" s="85"/>
      <c r="DO69" s="85"/>
      <c r="DP69" s="85"/>
      <c r="DQ69" s="85"/>
      <c r="DR69" s="85"/>
      <c r="DS69" s="85"/>
      <c r="DT69" s="17"/>
      <c r="DU69" s="86"/>
      <c r="DV69" s="30"/>
      <c r="DW69" s="30"/>
      <c r="DX69" s="84"/>
      <c r="DY69" s="85"/>
      <c r="DZ69" s="85"/>
      <c r="EA69" s="85"/>
      <c r="EB69" s="85"/>
      <c r="EC69" s="85"/>
      <c r="ED69" s="85"/>
      <c r="EE69" s="17"/>
      <c r="EF69" s="86"/>
      <c r="EG69" s="30"/>
      <c r="EH69" s="30"/>
      <c r="EI69" s="84"/>
      <c r="EJ69" s="85"/>
      <c r="EK69" s="85"/>
      <c r="EL69" s="85"/>
      <c r="EM69" s="85"/>
      <c r="EN69" s="85"/>
      <c r="EO69" s="85"/>
      <c r="EP69" s="17"/>
      <c r="EQ69" s="86"/>
      <c r="ER69" s="30"/>
      <c r="ES69" s="30"/>
      <c r="ET69" s="84"/>
      <c r="EU69" s="85"/>
      <c r="EV69" s="85"/>
      <c r="EW69" s="85"/>
      <c r="EX69" s="85"/>
      <c r="EY69" s="85"/>
      <c r="EZ69" s="85"/>
      <c r="FA69" s="17"/>
      <c r="FB69" s="86"/>
      <c r="FC69" s="30"/>
      <c r="FD69" s="30"/>
      <c r="FE69" s="84"/>
      <c r="FF69" s="85"/>
      <c r="FG69" s="85"/>
      <c r="FH69" s="85"/>
      <c r="FI69" s="85"/>
      <c r="FJ69" s="85"/>
      <c r="FK69" s="85"/>
      <c r="FL69" s="17"/>
      <c r="FM69" s="86"/>
      <c r="FN69" s="30"/>
      <c r="FO69" s="30"/>
      <c r="FP69" s="84"/>
      <c r="FQ69" s="85"/>
      <c r="FR69" s="85"/>
      <c r="FS69" s="85"/>
      <c r="FT69" s="85"/>
      <c r="FU69" s="85"/>
      <c r="FV69" s="85"/>
      <c r="FW69" s="17"/>
      <c r="FX69" s="86"/>
      <c r="FY69" s="30"/>
      <c r="FZ69" s="30"/>
      <c r="GA69" s="84"/>
      <c r="GB69" s="85"/>
      <c r="GC69" s="85"/>
      <c r="GD69" s="85"/>
      <c r="GE69" s="85"/>
      <c r="GF69" s="85"/>
      <c r="GG69" s="85"/>
      <c r="GH69" s="17"/>
      <c r="GI69" s="86"/>
      <c r="GJ69" s="30"/>
      <c r="GK69" s="30"/>
      <c r="GL69" s="84"/>
      <c r="GM69" s="85"/>
      <c r="GN69" s="85"/>
      <c r="GO69" s="85"/>
      <c r="GP69" s="85"/>
      <c r="GQ69" s="85"/>
      <c r="GR69" s="85"/>
      <c r="GS69" s="17"/>
      <c r="GT69" s="86"/>
      <c r="GU69" s="30"/>
      <c r="GV69" s="30"/>
      <c r="GW69" s="84"/>
      <c r="GX69" s="85"/>
      <c r="GY69" s="85"/>
      <c r="GZ69" s="85"/>
      <c r="HA69" s="85"/>
      <c r="HB69" s="85"/>
      <c r="HC69" s="85"/>
      <c r="HD69" s="17"/>
      <c r="HE69" s="86"/>
      <c r="HF69" s="30"/>
      <c r="HG69" s="30"/>
      <c r="HH69" s="84"/>
      <c r="HI69" s="85"/>
      <c r="HJ69" s="85"/>
      <c r="HK69" s="85"/>
      <c r="HL69" s="85"/>
      <c r="HM69" s="85"/>
      <c r="HN69" s="85"/>
      <c r="HO69" s="17"/>
      <c r="HP69" s="86"/>
      <c r="HQ69" s="30"/>
      <c r="HR69" s="30"/>
    </row>
    <row r="70" spans="1:226">
      <c r="A70" s="94"/>
      <c r="B70" s="95"/>
      <c r="C70" s="95"/>
      <c r="D70" s="96"/>
      <c r="E70" s="96"/>
      <c r="F70" s="96"/>
      <c r="G70" s="84"/>
      <c r="H70" s="85"/>
      <c r="I70" s="85"/>
      <c r="J70" s="85"/>
      <c r="K70" s="85"/>
      <c r="L70" s="85"/>
      <c r="M70" s="85"/>
      <c r="N70" s="17"/>
      <c r="O70" s="86"/>
      <c r="P70" s="30"/>
      <c r="Q70" s="30"/>
      <c r="R70" s="84"/>
      <c r="S70" s="85"/>
      <c r="T70" s="85"/>
      <c r="U70" s="85"/>
      <c r="V70" s="85"/>
      <c r="W70" s="85"/>
      <c r="X70" s="85"/>
      <c r="Y70" s="17"/>
      <c r="Z70" s="86"/>
      <c r="AA70" s="30"/>
      <c r="AB70" s="30"/>
      <c r="AC70" s="84"/>
      <c r="AD70" s="85"/>
      <c r="AE70" s="85"/>
      <c r="AF70" s="85"/>
      <c r="AG70" s="85"/>
      <c r="AH70" s="85"/>
      <c r="AI70" s="85"/>
      <c r="AJ70" s="17"/>
      <c r="AK70" s="86"/>
      <c r="AL70" s="30"/>
      <c r="AM70" s="30"/>
      <c r="AN70" s="84"/>
      <c r="AO70" s="85"/>
      <c r="AP70" s="85"/>
      <c r="AQ70" s="85"/>
      <c r="AR70" s="85"/>
      <c r="AS70" s="85"/>
      <c r="AT70" s="85"/>
      <c r="AU70" s="17"/>
      <c r="AV70" s="86"/>
      <c r="AW70" s="30"/>
      <c r="AX70" s="30"/>
      <c r="AY70" s="84"/>
      <c r="AZ70" s="85"/>
      <c r="BA70" s="85"/>
      <c r="BB70" s="85"/>
      <c r="BC70" s="85"/>
      <c r="BD70" s="85"/>
      <c r="BE70" s="85"/>
      <c r="BF70" s="17"/>
      <c r="BG70" s="86"/>
      <c r="BH70" s="30"/>
      <c r="BI70" s="30"/>
      <c r="BJ70" s="84"/>
      <c r="BK70" s="85"/>
      <c r="BL70" s="85"/>
      <c r="BM70" s="85"/>
      <c r="BN70" s="85"/>
      <c r="BO70" s="85"/>
      <c r="BP70" s="85"/>
      <c r="BQ70" s="17"/>
      <c r="BR70" s="86"/>
      <c r="BS70" s="30"/>
      <c r="BT70" s="30"/>
      <c r="BU70" s="84"/>
      <c r="BV70" s="85"/>
      <c r="BW70" s="85"/>
      <c r="BX70" s="85"/>
      <c r="BY70" s="85"/>
      <c r="BZ70" s="85"/>
      <c r="CA70" s="85"/>
      <c r="CB70" s="17"/>
      <c r="CC70" s="86"/>
      <c r="CD70" s="30"/>
      <c r="CE70" s="30"/>
      <c r="CF70" s="84"/>
      <c r="CG70" s="85"/>
      <c r="CH70" s="85"/>
      <c r="CI70" s="85"/>
      <c r="CJ70" s="85"/>
      <c r="CK70" s="85"/>
      <c r="CL70" s="85"/>
      <c r="CM70" s="17"/>
      <c r="CN70" s="86"/>
      <c r="CO70" s="30"/>
      <c r="CP70" s="30"/>
      <c r="CQ70" s="84"/>
      <c r="CR70" s="85"/>
      <c r="CS70" s="85"/>
      <c r="CT70" s="85"/>
      <c r="CU70" s="85"/>
      <c r="CV70" s="85"/>
      <c r="CW70" s="85"/>
      <c r="CX70" s="17"/>
      <c r="CY70" s="86"/>
      <c r="CZ70" s="30"/>
      <c r="DA70" s="30"/>
      <c r="DB70" s="84"/>
      <c r="DC70" s="85"/>
      <c r="DD70" s="85"/>
      <c r="DE70" s="85"/>
      <c r="DF70" s="85"/>
      <c r="DG70" s="85"/>
      <c r="DH70" s="85"/>
      <c r="DI70" s="17"/>
      <c r="DJ70" s="86"/>
      <c r="DK70" s="30"/>
      <c r="DL70" s="30"/>
      <c r="DM70" s="84"/>
      <c r="DN70" s="85"/>
      <c r="DO70" s="85"/>
      <c r="DP70" s="85"/>
      <c r="DQ70" s="85"/>
      <c r="DR70" s="85"/>
      <c r="DS70" s="85"/>
      <c r="DT70" s="17"/>
      <c r="DU70" s="86"/>
      <c r="DV70" s="30"/>
      <c r="DW70" s="30"/>
      <c r="DX70" s="84"/>
      <c r="DY70" s="85"/>
      <c r="DZ70" s="85"/>
      <c r="EA70" s="85"/>
      <c r="EB70" s="85"/>
      <c r="EC70" s="85"/>
      <c r="ED70" s="85"/>
      <c r="EE70" s="17"/>
      <c r="EF70" s="86"/>
      <c r="EG70" s="30"/>
      <c r="EH70" s="30"/>
      <c r="EI70" s="84"/>
      <c r="EJ70" s="85"/>
      <c r="EK70" s="85"/>
      <c r="EL70" s="85"/>
      <c r="EM70" s="85"/>
      <c r="EN70" s="85"/>
      <c r="EO70" s="85"/>
      <c r="EP70" s="17"/>
      <c r="EQ70" s="86"/>
      <c r="ER70" s="30"/>
      <c r="ES70" s="30"/>
      <c r="ET70" s="84"/>
      <c r="EU70" s="85"/>
      <c r="EV70" s="85"/>
      <c r="EW70" s="85"/>
      <c r="EX70" s="85"/>
      <c r="EY70" s="85"/>
      <c r="EZ70" s="85"/>
      <c r="FA70" s="17"/>
      <c r="FB70" s="86"/>
      <c r="FC70" s="30"/>
      <c r="FD70" s="30"/>
      <c r="FE70" s="84"/>
      <c r="FF70" s="85"/>
      <c r="FG70" s="85"/>
      <c r="FH70" s="85"/>
      <c r="FI70" s="85"/>
      <c r="FJ70" s="85"/>
      <c r="FK70" s="85"/>
      <c r="FL70" s="17"/>
      <c r="FM70" s="86"/>
      <c r="FN70" s="30"/>
      <c r="FO70" s="30"/>
      <c r="FP70" s="84"/>
      <c r="FQ70" s="85"/>
      <c r="FR70" s="85"/>
      <c r="FS70" s="85"/>
      <c r="FT70" s="85"/>
      <c r="FU70" s="85"/>
      <c r="FV70" s="85"/>
      <c r="FW70" s="17"/>
      <c r="FX70" s="86"/>
      <c r="FY70" s="30"/>
      <c r="FZ70" s="30"/>
      <c r="GA70" s="84"/>
      <c r="GB70" s="85"/>
      <c r="GC70" s="85"/>
      <c r="GD70" s="85"/>
      <c r="GE70" s="85"/>
      <c r="GF70" s="85"/>
      <c r="GG70" s="85"/>
      <c r="GH70" s="17"/>
      <c r="GI70" s="86"/>
      <c r="GJ70" s="30"/>
      <c r="GK70" s="30"/>
      <c r="GL70" s="84"/>
      <c r="GM70" s="85"/>
      <c r="GN70" s="85"/>
      <c r="GO70" s="85"/>
      <c r="GP70" s="85"/>
      <c r="GQ70" s="85"/>
      <c r="GR70" s="85"/>
      <c r="GS70" s="17"/>
      <c r="GT70" s="86"/>
      <c r="GU70" s="30"/>
      <c r="GV70" s="30"/>
      <c r="GW70" s="84"/>
      <c r="GX70" s="85"/>
      <c r="GY70" s="85"/>
      <c r="GZ70" s="85"/>
      <c r="HA70" s="85"/>
      <c r="HB70" s="85"/>
      <c r="HC70" s="85"/>
      <c r="HD70" s="17"/>
      <c r="HE70" s="86"/>
      <c r="HF70" s="30"/>
      <c r="HG70" s="30"/>
      <c r="HH70" s="84"/>
      <c r="HI70" s="85"/>
      <c r="HJ70" s="85"/>
      <c r="HK70" s="85"/>
      <c r="HL70" s="85"/>
      <c r="HM70" s="85"/>
      <c r="HN70" s="85"/>
      <c r="HO70" s="17"/>
      <c r="HP70" s="86"/>
      <c r="HQ70" s="30"/>
      <c r="HR70" s="30"/>
    </row>
    <row r="71" spans="1:226">
      <c r="B71" s="30"/>
      <c r="C71" s="30"/>
      <c r="D71" s="86"/>
      <c r="E71" s="86"/>
      <c r="F71" s="86"/>
      <c r="G71" s="84"/>
      <c r="H71" s="85"/>
      <c r="I71" s="85"/>
      <c r="J71" s="85"/>
      <c r="K71" s="85"/>
      <c r="L71" s="85"/>
      <c r="M71" s="85"/>
      <c r="N71" s="17"/>
      <c r="O71" s="86"/>
      <c r="P71" s="30"/>
      <c r="Q71" s="30"/>
      <c r="R71" s="84"/>
      <c r="S71" s="85"/>
      <c r="T71" s="85"/>
      <c r="U71" s="85"/>
      <c r="V71" s="85"/>
      <c r="W71" s="85"/>
      <c r="X71" s="85"/>
      <c r="Y71" s="17"/>
      <c r="Z71" s="86"/>
      <c r="AA71" s="30"/>
      <c r="AB71" s="30"/>
      <c r="AC71" s="84"/>
      <c r="AD71" s="85"/>
      <c r="AE71" s="85"/>
      <c r="AF71" s="85"/>
      <c r="AG71" s="85"/>
      <c r="AH71" s="85"/>
      <c r="AI71" s="85"/>
      <c r="AJ71" s="17"/>
      <c r="AK71" s="86"/>
      <c r="AL71" s="30"/>
      <c r="AM71" s="30"/>
      <c r="AN71" s="84"/>
      <c r="AO71" s="85"/>
      <c r="AP71" s="85"/>
      <c r="AQ71" s="85"/>
      <c r="AR71" s="85"/>
      <c r="AS71" s="85"/>
      <c r="AT71" s="85"/>
      <c r="AU71" s="17"/>
      <c r="AV71" s="86"/>
      <c r="AW71" s="30"/>
      <c r="AX71" s="30"/>
      <c r="AY71" s="84"/>
      <c r="AZ71" s="85"/>
      <c r="BA71" s="85"/>
      <c r="BB71" s="85"/>
      <c r="BC71" s="85"/>
      <c r="BD71" s="85"/>
      <c r="BE71" s="85"/>
      <c r="BF71" s="17"/>
      <c r="BG71" s="86"/>
      <c r="BH71" s="30"/>
      <c r="BI71" s="30"/>
      <c r="BJ71" s="84"/>
      <c r="BK71" s="85"/>
      <c r="BL71" s="85"/>
      <c r="BM71" s="85"/>
      <c r="BN71" s="85"/>
      <c r="BO71" s="85"/>
      <c r="BP71" s="85"/>
      <c r="BQ71" s="17"/>
      <c r="BR71" s="86"/>
      <c r="BS71" s="30"/>
      <c r="BT71" s="30"/>
      <c r="BU71" s="84"/>
      <c r="BV71" s="85"/>
      <c r="BW71" s="85"/>
      <c r="BX71" s="85"/>
      <c r="BY71" s="85"/>
      <c r="BZ71" s="85"/>
      <c r="CA71" s="85"/>
      <c r="CB71" s="17"/>
      <c r="CC71" s="86"/>
      <c r="CD71" s="30"/>
      <c r="CE71" s="30"/>
      <c r="CF71" s="84"/>
      <c r="CG71" s="85"/>
      <c r="CH71" s="85"/>
      <c r="CI71" s="85"/>
      <c r="CJ71" s="85"/>
      <c r="CK71" s="85"/>
      <c r="CL71" s="85"/>
      <c r="CM71" s="17"/>
      <c r="CN71" s="86"/>
      <c r="CO71" s="30"/>
      <c r="CP71" s="30"/>
      <c r="CQ71" s="84"/>
      <c r="CR71" s="85"/>
      <c r="CS71" s="85"/>
      <c r="CT71" s="85"/>
      <c r="CU71" s="85"/>
      <c r="CV71" s="85"/>
      <c r="CW71" s="85"/>
      <c r="CX71" s="17"/>
      <c r="CY71" s="86"/>
      <c r="CZ71" s="30"/>
      <c r="DA71" s="30"/>
      <c r="DB71" s="84"/>
      <c r="DC71" s="85"/>
      <c r="DD71" s="85"/>
      <c r="DE71" s="85"/>
      <c r="DF71" s="85"/>
      <c r="DG71" s="85"/>
      <c r="DH71" s="85"/>
      <c r="DI71" s="17"/>
      <c r="DJ71" s="86"/>
      <c r="DK71" s="30"/>
      <c r="DL71" s="30"/>
      <c r="DM71" s="84"/>
      <c r="DN71" s="85"/>
      <c r="DO71" s="85"/>
      <c r="DP71" s="85"/>
      <c r="DQ71" s="85"/>
      <c r="DR71" s="85"/>
      <c r="DS71" s="85"/>
      <c r="DT71" s="17"/>
      <c r="DU71" s="86"/>
      <c r="DV71" s="30"/>
      <c r="DW71" s="30"/>
      <c r="DX71" s="84"/>
      <c r="DY71" s="85"/>
      <c r="DZ71" s="85"/>
      <c r="EA71" s="85"/>
      <c r="EB71" s="85"/>
      <c r="EC71" s="85"/>
      <c r="ED71" s="85"/>
      <c r="EE71" s="17"/>
      <c r="EF71" s="86"/>
      <c r="EG71" s="30"/>
      <c r="EH71" s="30"/>
      <c r="EI71" s="84"/>
      <c r="EJ71" s="85"/>
      <c r="EK71" s="85"/>
      <c r="EL71" s="85"/>
      <c r="EM71" s="85"/>
      <c r="EN71" s="85"/>
      <c r="EO71" s="85"/>
      <c r="EP71" s="17"/>
      <c r="EQ71" s="86"/>
      <c r="ER71" s="30"/>
      <c r="ES71" s="30"/>
      <c r="ET71" s="84"/>
      <c r="EU71" s="85"/>
      <c r="EV71" s="85"/>
      <c r="EW71" s="85"/>
      <c r="EX71" s="85"/>
      <c r="EY71" s="85"/>
      <c r="EZ71" s="85"/>
      <c r="FA71" s="17"/>
      <c r="FB71" s="86"/>
      <c r="FC71" s="30"/>
      <c r="FD71" s="30"/>
      <c r="FE71" s="84"/>
      <c r="FF71" s="85"/>
      <c r="FG71" s="85"/>
      <c r="FH71" s="85"/>
      <c r="FI71" s="85"/>
      <c r="FJ71" s="85"/>
      <c r="FK71" s="85"/>
      <c r="FL71" s="17"/>
      <c r="FM71" s="86"/>
      <c r="FN71" s="30"/>
      <c r="FO71" s="30"/>
      <c r="FP71" s="84"/>
      <c r="FQ71" s="85"/>
      <c r="FR71" s="85"/>
      <c r="FS71" s="85"/>
      <c r="FT71" s="85"/>
      <c r="FU71" s="85"/>
      <c r="FV71" s="85"/>
      <c r="FW71" s="17"/>
      <c r="FX71" s="86"/>
      <c r="FY71" s="30"/>
      <c r="FZ71" s="30"/>
      <c r="GA71" s="84"/>
      <c r="GB71" s="85"/>
      <c r="GC71" s="85"/>
      <c r="GD71" s="85"/>
      <c r="GE71" s="85"/>
      <c r="GF71" s="85"/>
      <c r="GG71" s="85"/>
      <c r="GH71" s="17"/>
      <c r="GI71" s="86"/>
      <c r="GJ71" s="30"/>
      <c r="GK71" s="30"/>
      <c r="GL71" s="84"/>
      <c r="GM71" s="85"/>
      <c r="GN71" s="85"/>
      <c r="GO71" s="85"/>
      <c r="GP71" s="85"/>
      <c r="GQ71" s="85"/>
      <c r="GR71" s="85"/>
      <c r="GS71" s="17"/>
      <c r="GT71" s="86"/>
      <c r="GU71" s="30"/>
      <c r="GV71" s="30"/>
      <c r="GW71" s="84"/>
      <c r="GX71" s="85"/>
      <c r="GY71" s="85"/>
      <c r="GZ71" s="85"/>
      <c r="HA71" s="85"/>
      <c r="HB71" s="85"/>
      <c r="HC71" s="85"/>
      <c r="HD71" s="17"/>
      <c r="HE71" s="86"/>
      <c r="HF71" s="30"/>
      <c r="HG71" s="30"/>
      <c r="HH71" s="84"/>
      <c r="HI71" s="85"/>
      <c r="HJ71" s="85"/>
      <c r="HK71" s="85"/>
      <c r="HL71" s="85"/>
      <c r="HM71" s="85"/>
      <c r="HN71" s="85"/>
      <c r="HO71" s="17"/>
      <c r="HP71" s="86"/>
      <c r="HQ71" s="30"/>
      <c r="HR71" s="30"/>
    </row>
    <row r="72" spans="1:226">
      <c r="G72" s="84"/>
      <c r="H72" s="85"/>
      <c r="I72" s="85"/>
      <c r="J72" s="85"/>
      <c r="K72" s="85"/>
      <c r="L72" s="85"/>
      <c r="M72" s="85"/>
      <c r="N72" s="17"/>
      <c r="O72" s="86"/>
      <c r="P72" s="30"/>
      <c r="Q72" s="30"/>
      <c r="R72" s="84"/>
      <c r="S72" s="85"/>
      <c r="T72" s="85"/>
      <c r="U72" s="85"/>
      <c r="V72" s="85"/>
      <c r="W72" s="85"/>
      <c r="X72" s="85"/>
      <c r="Y72" s="17"/>
      <c r="Z72" s="86"/>
      <c r="AA72" s="30"/>
      <c r="AB72" s="30"/>
      <c r="AC72" s="84"/>
      <c r="AD72" s="85"/>
      <c r="AE72" s="85"/>
      <c r="AF72" s="85"/>
      <c r="AG72" s="85"/>
      <c r="AH72" s="85"/>
      <c r="AI72" s="85"/>
      <c r="AJ72" s="17"/>
      <c r="AK72" s="86"/>
      <c r="AL72" s="30"/>
      <c r="AM72" s="30"/>
      <c r="AN72" s="84"/>
      <c r="AO72" s="85"/>
      <c r="AP72" s="85"/>
      <c r="AQ72" s="85"/>
      <c r="AR72" s="85"/>
      <c r="AS72" s="85"/>
      <c r="AT72" s="85"/>
      <c r="AU72" s="17"/>
      <c r="AV72" s="86"/>
      <c r="AW72" s="30"/>
      <c r="AX72" s="30"/>
      <c r="AY72" s="84"/>
      <c r="AZ72" s="85"/>
      <c r="BA72" s="85"/>
      <c r="BB72" s="85"/>
      <c r="BC72" s="85"/>
      <c r="BD72" s="85"/>
      <c r="BE72" s="85"/>
      <c r="BF72" s="17"/>
      <c r="BG72" s="86"/>
      <c r="BH72" s="30"/>
      <c r="BI72" s="30"/>
      <c r="BJ72" s="84"/>
      <c r="BK72" s="85"/>
      <c r="BL72" s="85"/>
      <c r="BM72" s="85"/>
      <c r="BN72" s="85"/>
      <c r="BO72" s="85"/>
      <c r="BP72" s="85"/>
      <c r="BQ72" s="17"/>
      <c r="BR72" s="86"/>
      <c r="BS72" s="30"/>
      <c r="BT72" s="30"/>
      <c r="BU72" s="84"/>
      <c r="BV72" s="85"/>
      <c r="BW72" s="85"/>
      <c r="BX72" s="85"/>
      <c r="BY72" s="85"/>
      <c r="BZ72" s="85"/>
      <c r="CA72" s="85"/>
      <c r="CB72" s="17"/>
      <c r="CC72" s="86"/>
      <c r="CD72" s="30"/>
      <c r="CE72" s="30"/>
      <c r="CF72" s="84"/>
      <c r="CG72" s="85"/>
      <c r="CH72" s="85"/>
      <c r="CI72" s="85"/>
      <c r="CJ72" s="85"/>
      <c r="CK72" s="85"/>
      <c r="CL72" s="85"/>
      <c r="CM72" s="17"/>
      <c r="CN72" s="86"/>
      <c r="CO72" s="30"/>
      <c r="CP72" s="30"/>
      <c r="CQ72" s="84"/>
      <c r="CR72" s="85"/>
      <c r="CS72" s="85"/>
      <c r="CT72" s="85"/>
      <c r="CU72" s="85"/>
      <c r="CV72" s="85"/>
      <c r="CW72" s="85"/>
      <c r="CX72" s="17"/>
      <c r="CY72" s="86"/>
      <c r="CZ72" s="30"/>
      <c r="DA72" s="30"/>
      <c r="DB72" s="84"/>
      <c r="DC72" s="85"/>
      <c r="DD72" s="85"/>
      <c r="DE72" s="85"/>
      <c r="DF72" s="85"/>
      <c r="DG72" s="85"/>
      <c r="DH72" s="85"/>
      <c r="DI72" s="17"/>
      <c r="DJ72" s="86"/>
      <c r="DK72" s="30"/>
      <c r="DL72" s="30"/>
      <c r="DM72" s="84"/>
      <c r="DN72" s="85"/>
      <c r="DO72" s="85"/>
      <c r="DP72" s="85"/>
      <c r="DQ72" s="85"/>
      <c r="DR72" s="85"/>
      <c r="DS72" s="85"/>
      <c r="DT72" s="17"/>
      <c r="DU72" s="86"/>
      <c r="DV72" s="30"/>
      <c r="DW72" s="30"/>
      <c r="DX72" s="84"/>
      <c r="DY72" s="85"/>
      <c r="DZ72" s="85"/>
      <c r="EA72" s="85"/>
      <c r="EB72" s="85"/>
      <c r="EC72" s="85"/>
      <c r="ED72" s="85"/>
      <c r="EE72" s="17"/>
      <c r="EF72" s="86"/>
      <c r="EG72" s="30"/>
      <c r="EH72" s="30"/>
      <c r="EI72" s="84"/>
      <c r="EJ72" s="85"/>
      <c r="EK72" s="85"/>
      <c r="EL72" s="85"/>
      <c r="EM72" s="85"/>
      <c r="EN72" s="85"/>
      <c r="EO72" s="85"/>
      <c r="EP72" s="17"/>
      <c r="EQ72" s="86"/>
      <c r="ER72" s="30"/>
      <c r="ES72" s="30"/>
      <c r="ET72" s="84"/>
      <c r="EU72" s="85"/>
      <c r="EV72" s="85"/>
      <c r="EW72" s="85"/>
      <c r="EX72" s="85"/>
      <c r="EY72" s="85"/>
      <c r="EZ72" s="85"/>
      <c r="FA72" s="17"/>
      <c r="FB72" s="86"/>
      <c r="FC72" s="30"/>
      <c r="FD72" s="30"/>
      <c r="FE72" s="84"/>
      <c r="FF72" s="85"/>
      <c r="FG72" s="85"/>
      <c r="FH72" s="85"/>
      <c r="FI72" s="85"/>
      <c r="FJ72" s="85"/>
      <c r="FK72" s="85"/>
      <c r="FL72" s="17"/>
      <c r="FM72" s="86"/>
      <c r="FN72" s="30"/>
      <c r="FO72" s="30"/>
      <c r="FP72" s="84"/>
      <c r="FQ72" s="85"/>
      <c r="FR72" s="85"/>
      <c r="FS72" s="85"/>
      <c r="FT72" s="85"/>
      <c r="FU72" s="85"/>
      <c r="FV72" s="85"/>
      <c r="FW72" s="17"/>
      <c r="FX72" s="86"/>
      <c r="FY72" s="30"/>
      <c r="FZ72" s="30"/>
      <c r="GA72" s="84"/>
      <c r="GB72" s="85"/>
      <c r="GC72" s="85"/>
      <c r="GD72" s="85"/>
      <c r="GE72" s="85"/>
      <c r="GF72" s="85"/>
      <c r="GG72" s="85"/>
      <c r="GH72" s="17"/>
      <c r="GI72" s="86"/>
      <c r="GJ72" s="30"/>
      <c r="GK72" s="30"/>
      <c r="GL72" s="84"/>
      <c r="GM72" s="85"/>
      <c r="GN72" s="85"/>
      <c r="GO72" s="85"/>
      <c r="GP72" s="85"/>
      <c r="GQ72" s="85"/>
      <c r="GR72" s="85"/>
      <c r="GS72" s="17"/>
      <c r="GT72" s="86"/>
      <c r="GU72" s="30"/>
      <c r="GV72" s="30"/>
      <c r="GW72" s="84"/>
      <c r="GX72" s="85"/>
      <c r="GY72" s="85"/>
      <c r="GZ72" s="85"/>
      <c r="HA72" s="85"/>
      <c r="HB72" s="85"/>
      <c r="HC72" s="85"/>
      <c r="HD72" s="17"/>
      <c r="HE72" s="86"/>
      <c r="HF72" s="30"/>
      <c r="HG72" s="30"/>
      <c r="HH72" s="84"/>
      <c r="HI72" s="85"/>
      <c r="HJ72" s="85"/>
      <c r="HK72" s="85"/>
      <c r="HL72" s="85"/>
      <c r="HM72" s="85"/>
      <c r="HN72" s="85"/>
      <c r="HO72" s="17"/>
      <c r="HP72" s="86"/>
      <c r="HQ72" s="30"/>
      <c r="HR72" s="30"/>
    </row>
    <row r="73" spans="1:226">
      <c r="G73" s="84"/>
      <c r="H73" s="85"/>
      <c r="I73" s="85"/>
      <c r="J73" s="85"/>
      <c r="K73" s="85"/>
      <c r="L73" s="85"/>
      <c r="M73" s="85"/>
      <c r="N73" s="17"/>
      <c r="O73" s="86"/>
      <c r="P73" s="30"/>
      <c r="Q73" s="30"/>
      <c r="R73" s="84"/>
      <c r="S73" s="85"/>
      <c r="T73" s="85"/>
      <c r="U73" s="85"/>
      <c r="V73" s="85"/>
      <c r="W73" s="85"/>
      <c r="X73" s="85"/>
      <c r="Y73" s="17"/>
      <c r="Z73" s="86"/>
      <c r="AA73" s="30"/>
      <c r="AB73" s="30"/>
      <c r="AC73" s="84"/>
      <c r="AD73" s="85"/>
      <c r="AE73" s="85"/>
      <c r="AF73" s="85"/>
      <c r="AG73" s="85"/>
      <c r="AH73" s="85"/>
      <c r="AI73" s="85"/>
      <c r="AJ73" s="17"/>
      <c r="AK73" s="86"/>
      <c r="AL73" s="30"/>
      <c r="AM73" s="30"/>
      <c r="AN73" s="84"/>
      <c r="AO73" s="85"/>
      <c r="AP73" s="85"/>
      <c r="AQ73" s="85"/>
      <c r="AR73" s="85"/>
      <c r="AS73" s="85"/>
      <c r="AT73" s="85"/>
      <c r="AU73" s="17"/>
      <c r="AV73" s="86"/>
      <c r="AW73" s="30"/>
      <c r="AX73" s="30"/>
      <c r="AY73" s="84"/>
      <c r="AZ73" s="85"/>
      <c r="BA73" s="85"/>
      <c r="BB73" s="85"/>
      <c r="BC73" s="85"/>
      <c r="BD73" s="85"/>
      <c r="BE73" s="85"/>
      <c r="BF73" s="17"/>
      <c r="BG73" s="86"/>
      <c r="BH73" s="30"/>
      <c r="BI73" s="30"/>
      <c r="BJ73" s="84"/>
      <c r="BK73" s="85"/>
      <c r="BL73" s="85"/>
      <c r="BM73" s="85"/>
      <c r="BN73" s="85"/>
      <c r="BO73" s="85"/>
      <c r="BP73" s="85"/>
      <c r="BQ73" s="17"/>
      <c r="BR73" s="86"/>
      <c r="BS73" s="30"/>
      <c r="BT73" s="30"/>
      <c r="BU73" s="84"/>
      <c r="BV73" s="85"/>
      <c r="BW73" s="85"/>
      <c r="BX73" s="85"/>
      <c r="BY73" s="85"/>
      <c r="BZ73" s="85"/>
      <c r="CA73" s="85"/>
      <c r="CB73" s="17"/>
      <c r="CC73" s="86"/>
      <c r="CD73" s="30"/>
      <c r="CE73" s="30"/>
      <c r="CF73" s="84"/>
      <c r="CG73" s="85"/>
      <c r="CH73" s="85"/>
      <c r="CI73" s="85"/>
      <c r="CJ73" s="85"/>
      <c r="CK73" s="85"/>
      <c r="CL73" s="85"/>
      <c r="CM73" s="17"/>
      <c r="CN73" s="86"/>
      <c r="CO73" s="30"/>
      <c r="CP73" s="30"/>
      <c r="CQ73" s="84"/>
      <c r="CR73" s="85"/>
      <c r="CS73" s="85"/>
      <c r="CT73" s="85"/>
      <c r="CU73" s="85"/>
      <c r="CV73" s="85"/>
      <c r="CW73" s="85"/>
      <c r="CX73" s="17"/>
      <c r="CY73" s="86"/>
      <c r="CZ73" s="30"/>
      <c r="DA73" s="30"/>
      <c r="DB73" s="84"/>
      <c r="DC73" s="85"/>
      <c r="DD73" s="85"/>
      <c r="DE73" s="85"/>
      <c r="DF73" s="85"/>
      <c r="DG73" s="85"/>
      <c r="DH73" s="85"/>
      <c r="DI73" s="17"/>
      <c r="DJ73" s="86"/>
      <c r="DK73" s="30"/>
      <c r="DL73" s="30"/>
      <c r="DM73" s="84"/>
      <c r="DN73" s="85"/>
      <c r="DO73" s="85"/>
      <c r="DP73" s="85"/>
      <c r="DQ73" s="85"/>
      <c r="DR73" s="85"/>
      <c r="DS73" s="85"/>
      <c r="DT73" s="17"/>
      <c r="DU73" s="86"/>
      <c r="DV73" s="30"/>
      <c r="DW73" s="30"/>
      <c r="DX73" s="84"/>
      <c r="DY73" s="85"/>
      <c r="DZ73" s="85"/>
      <c r="EA73" s="85"/>
      <c r="EB73" s="85"/>
      <c r="EC73" s="85"/>
      <c r="ED73" s="85"/>
      <c r="EE73" s="17"/>
      <c r="EF73" s="86"/>
      <c r="EG73" s="30"/>
      <c r="EH73" s="30"/>
      <c r="EI73" s="84"/>
      <c r="EJ73" s="85"/>
      <c r="EK73" s="85"/>
      <c r="EL73" s="85"/>
      <c r="EM73" s="85"/>
      <c r="EN73" s="85"/>
      <c r="EO73" s="85"/>
      <c r="EP73" s="17"/>
      <c r="EQ73" s="86"/>
      <c r="ER73" s="30"/>
      <c r="ES73" s="30"/>
      <c r="ET73" s="84"/>
      <c r="EU73" s="85"/>
      <c r="EV73" s="85"/>
      <c r="EW73" s="85"/>
      <c r="EX73" s="85"/>
      <c r="EY73" s="85"/>
      <c r="EZ73" s="85"/>
      <c r="FA73" s="17"/>
      <c r="FB73" s="86"/>
      <c r="FC73" s="30"/>
      <c r="FD73" s="30"/>
      <c r="FE73" s="84"/>
      <c r="FF73" s="85"/>
      <c r="FG73" s="85"/>
      <c r="FH73" s="85"/>
      <c r="FI73" s="85"/>
      <c r="FJ73" s="85"/>
      <c r="FK73" s="85"/>
      <c r="FL73" s="17"/>
      <c r="FM73" s="86"/>
      <c r="FN73" s="30"/>
      <c r="FO73" s="30"/>
      <c r="FP73" s="84"/>
      <c r="FQ73" s="85"/>
      <c r="FR73" s="85"/>
      <c r="FS73" s="85"/>
      <c r="FT73" s="85"/>
      <c r="FU73" s="85"/>
      <c r="FV73" s="85"/>
      <c r="FW73" s="17"/>
      <c r="FX73" s="86"/>
      <c r="FY73" s="30"/>
      <c r="FZ73" s="30"/>
      <c r="GA73" s="84"/>
      <c r="GB73" s="85"/>
      <c r="GC73" s="85"/>
      <c r="GD73" s="85"/>
      <c r="GE73" s="85"/>
      <c r="GF73" s="85"/>
      <c r="GG73" s="85"/>
      <c r="GH73" s="17"/>
      <c r="GI73" s="86"/>
      <c r="GJ73" s="30"/>
      <c r="GK73" s="30"/>
      <c r="GL73" s="84"/>
      <c r="GM73" s="85"/>
      <c r="GN73" s="85"/>
      <c r="GO73" s="85"/>
      <c r="GP73" s="85"/>
      <c r="GQ73" s="85"/>
      <c r="GR73" s="85"/>
      <c r="GS73" s="17"/>
      <c r="GT73" s="86"/>
      <c r="GU73" s="30"/>
      <c r="GV73" s="30"/>
      <c r="GW73" s="84"/>
      <c r="GX73" s="85"/>
      <c r="GY73" s="85"/>
      <c r="GZ73" s="85"/>
      <c r="HA73" s="85"/>
      <c r="HB73" s="85"/>
      <c r="HC73" s="85"/>
      <c r="HD73" s="17"/>
      <c r="HE73" s="86"/>
      <c r="HF73" s="30"/>
      <c r="HG73" s="30"/>
      <c r="HH73" s="84"/>
      <c r="HI73" s="85"/>
      <c r="HJ73" s="85"/>
      <c r="HK73" s="85"/>
      <c r="HL73" s="85"/>
      <c r="HM73" s="85"/>
      <c r="HN73" s="85"/>
      <c r="HO73" s="17"/>
      <c r="HP73" s="86"/>
      <c r="HQ73" s="30"/>
      <c r="HR73" s="30"/>
    </row>
    <row r="80" spans="1:226" s="97" customFormat="1">
      <c r="B80" s="18"/>
      <c r="C80" s="18"/>
      <c r="D80" s="98"/>
      <c r="E80" s="98"/>
      <c r="F80" s="9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</row>
    <row r="81" spans="1:226" s="97" customFormat="1">
      <c r="B81" s="18"/>
      <c r="C81" s="18"/>
      <c r="D81" s="98"/>
      <c r="E81" s="98"/>
      <c r="F81" s="9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</row>
    <row r="82" spans="1:226" s="97" customFormat="1">
      <c r="B82" s="18"/>
      <c r="C82" s="18"/>
      <c r="D82" s="98"/>
      <c r="E82" s="98"/>
      <c r="F82" s="9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</row>
    <row r="83" spans="1:226" s="97" customFormat="1">
      <c r="B83" s="18"/>
      <c r="C83" s="18"/>
      <c r="D83" s="98"/>
      <c r="E83" s="98"/>
      <c r="F83" s="9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</row>
    <row r="84" spans="1:226" s="97" customFormat="1">
      <c r="B84" s="18"/>
      <c r="C84" s="18"/>
      <c r="D84" s="98"/>
      <c r="E84" s="98"/>
      <c r="F84" s="9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</row>
    <row r="85" spans="1:226" s="97" customFormat="1">
      <c r="B85" s="18"/>
      <c r="C85" s="18"/>
      <c r="D85" s="98"/>
      <c r="E85" s="98"/>
      <c r="F85" s="9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</row>
    <row r="86" spans="1:226" s="97" customFormat="1">
      <c r="B86" s="18"/>
      <c r="C86" s="18"/>
      <c r="D86" s="98"/>
      <c r="E86" s="98"/>
      <c r="F86" s="9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</row>
    <row r="87" spans="1:226" s="97" customFormat="1">
      <c r="B87" s="18"/>
      <c r="C87" s="18"/>
      <c r="D87" s="98"/>
      <c r="E87" s="98"/>
      <c r="F87" s="9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</row>
    <row r="88" spans="1:226" s="97" customFormat="1">
      <c r="B88" s="18"/>
      <c r="C88" s="18"/>
      <c r="D88" s="98"/>
      <c r="E88" s="98"/>
      <c r="F88" s="9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</row>
    <row r="89" spans="1:226" s="97" customFormat="1">
      <c r="B89" s="18"/>
      <c r="C89" s="18"/>
      <c r="D89" s="98"/>
      <c r="E89" s="98"/>
      <c r="F89" s="9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</row>
    <row r="90" spans="1:226" s="97" customFormat="1">
      <c r="B90" s="18"/>
      <c r="C90" s="18"/>
      <c r="D90" s="98"/>
      <c r="E90" s="98"/>
      <c r="F90" s="9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</row>
    <row r="91" spans="1:226" s="97" customFormat="1">
      <c r="B91" s="18"/>
      <c r="C91" s="18"/>
      <c r="D91" s="98"/>
      <c r="E91" s="98"/>
      <c r="F91" s="9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</row>
    <row r="92" spans="1:226" s="97" customFormat="1">
      <c r="B92" s="18"/>
      <c r="C92" s="18"/>
      <c r="D92" s="98"/>
      <c r="E92" s="98"/>
      <c r="F92" s="9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</row>
    <row r="93" spans="1:226" s="97" customFormat="1">
      <c r="B93" s="18"/>
      <c r="C93" s="18"/>
      <c r="D93" s="98"/>
      <c r="E93" s="98"/>
      <c r="F93" s="9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  <c r="FT93" s="18"/>
      <c r="FU93" s="18"/>
      <c r="FV93" s="18"/>
      <c r="FW93" s="18"/>
      <c r="FX93" s="18"/>
      <c r="FY93" s="18"/>
      <c r="FZ93" s="18"/>
      <c r="GA93" s="18"/>
      <c r="GB93" s="18"/>
      <c r="GC93" s="18"/>
      <c r="GD93" s="18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</row>
    <row r="94" spans="1:226" s="97" customFormat="1">
      <c r="B94" s="18"/>
      <c r="C94" s="18"/>
      <c r="D94" s="98"/>
      <c r="E94" s="98"/>
      <c r="F94" s="9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  <c r="FT94" s="18"/>
      <c r="FU94" s="18"/>
      <c r="FV94" s="18"/>
      <c r="FW94" s="18"/>
      <c r="FX94" s="18"/>
      <c r="FY94" s="18"/>
      <c r="FZ94" s="18"/>
      <c r="GA94" s="18"/>
      <c r="GB94" s="18"/>
      <c r="GC94" s="18"/>
      <c r="GD94" s="18"/>
      <c r="GE94" s="18"/>
      <c r="GF94" s="18"/>
      <c r="GG94" s="18"/>
      <c r="GH94" s="18"/>
      <c r="GI94" s="18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</row>
    <row r="95" spans="1:226" s="97" customFormat="1">
      <c r="B95" s="18"/>
      <c r="C95" s="18"/>
      <c r="D95" s="98"/>
      <c r="E95" s="98"/>
      <c r="F95" s="9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  <c r="FT95" s="18"/>
      <c r="FU95" s="18"/>
      <c r="FV95" s="18"/>
      <c r="FW95" s="18"/>
      <c r="FX95" s="18"/>
      <c r="FY95" s="18"/>
      <c r="FZ95" s="18"/>
      <c r="GA95" s="18"/>
      <c r="GB95" s="18"/>
      <c r="GC95" s="18"/>
      <c r="GD95" s="18"/>
      <c r="GE95" s="18"/>
      <c r="GF95" s="18"/>
      <c r="GG95" s="18"/>
      <c r="GH95" s="18"/>
      <c r="GI95" s="18"/>
      <c r="GJ95" s="18"/>
      <c r="GK95" s="18"/>
      <c r="GL95" s="18"/>
      <c r="GM95" s="18"/>
      <c r="GN95" s="18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</row>
    <row r="96" spans="1:226" s="98" customFormat="1">
      <c r="A96" s="97"/>
      <c r="B96" s="18"/>
      <c r="C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</row>
    <row r="97" spans="1:226" s="98" customFormat="1">
      <c r="A97" s="97"/>
      <c r="B97" s="18"/>
      <c r="C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</row>
    <row r="98" spans="1:226" s="98" customFormat="1">
      <c r="A98" s="97"/>
      <c r="B98" s="18"/>
      <c r="C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</row>
    <row r="99" spans="1:226" s="98" customFormat="1">
      <c r="A99" s="97"/>
      <c r="B99" s="18"/>
      <c r="C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</row>
    <row r="100" spans="1:226" s="98" customFormat="1">
      <c r="A100" s="97"/>
      <c r="B100" s="18"/>
      <c r="C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</row>
    <row r="101" spans="1:226" s="98" customFormat="1">
      <c r="A101" s="97"/>
      <c r="B101" s="18"/>
      <c r="C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</row>
    <row r="102" spans="1:226" s="98" customFormat="1">
      <c r="A102" s="97"/>
      <c r="B102" s="18"/>
      <c r="C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</row>
    <row r="103" spans="1:226" s="98" customFormat="1">
      <c r="A103" s="97"/>
      <c r="B103" s="99"/>
      <c r="C103" s="99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</row>
  </sheetData>
  <mergeCells count="4">
    <mergeCell ref="A1:F1"/>
    <mergeCell ref="A2:F2"/>
    <mergeCell ref="C5:F5"/>
    <mergeCell ref="D14:F14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3D088226FE844CA815FF204749897C" ma:contentTypeVersion="10" ma:contentTypeDescription="Create a new document." ma:contentTypeScope="" ma:versionID="a928976346a32b0f54d60ba3f9933071">
  <xsd:schema xmlns:xsd="http://www.w3.org/2001/XMLSchema" xmlns:xs="http://www.w3.org/2001/XMLSchema" xmlns:p="http://schemas.microsoft.com/office/2006/metadata/properties" xmlns:ns2="500343c0-af67-4d55-b6f3-a7838e163d14" xmlns:ns3="bb2f8a31-cfd7-4c6f-84b3-47d2d5ca5e55" targetNamespace="http://schemas.microsoft.com/office/2006/metadata/properties" ma:root="true" ma:fieldsID="8b7df2e04798d515a2f189d09a56a51d" ns2:_="" ns3:_="">
    <xsd:import namespace="500343c0-af67-4d55-b6f3-a7838e163d14"/>
    <xsd:import namespace="bb2f8a31-cfd7-4c6f-84b3-47d2d5ca5e5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f01343e8-0c87-4555-a8ae-610eb149ee94}" ma:internalName="TaxCatchAll" ma:showField="CatchAllData" ma:web="ded99a83-cbae-481a-8e33-dc69c50d9d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f8a31-cfd7-4c6f-84b3-47d2d5ca5e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bce90d6-5a2c-47e0-8337-aac7acda0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PROCURE-963670050-411</_dlc_DocId>
    <_dlc_DocIdUrl xmlns="500343c0-af67-4d55-b6f3-a7838e163d14">
      <Url>https://osicagov.sharepoint.com/sites/Procurement/CalSAWS/_layouts/15/DocIdRedir.aspx?ID=PROCURE-963670050-411</Url>
      <Description>PROCURE-963670050-411</Description>
    </_dlc_DocIdUrl>
    <TaxCatchAll xmlns="500343c0-af67-4d55-b6f3-a7838e163d14" xsi:nil="true"/>
    <lcf76f155ced4ddcb4097134ff3c332f xmlns="bb2f8a31-cfd7-4c6f-84b3-47d2d5ca5e55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C91B859-E9BF-46D3-8713-B1FDD3393C35}"/>
</file>

<file path=customXml/itemProps2.xml><?xml version="1.0" encoding="utf-8"?>
<ds:datastoreItem xmlns:ds="http://schemas.openxmlformats.org/officeDocument/2006/customXml" ds:itemID="{66F959DB-911A-4CA7-B529-4D6C5C40CCC7}"/>
</file>

<file path=customXml/itemProps3.xml><?xml version="1.0" encoding="utf-8"?>
<ds:datastoreItem xmlns:ds="http://schemas.openxmlformats.org/officeDocument/2006/customXml" ds:itemID="{945D6609-575A-437F-9E23-8849CC58DDA8}"/>
</file>

<file path=customXml/itemProps4.xml><?xml version="1.0" encoding="utf-8"?>
<ds:datastoreItem xmlns:ds="http://schemas.openxmlformats.org/officeDocument/2006/customXml" ds:itemID="{F790CAB2-478B-49D3-99AC-9834BC49E773}"/>
</file>

<file path=customXml/itemProps5.xml><?xml version="1.0" encoding="utf-8"?>
<ds:datastoreItem xmlns:ds="http://schemas.openxmlformats.org/officeDocument/2006/customXml" ds:itemID="{AF3D2101-D3FA-49F6-81D2-5475FEF863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Uzupis</dc:creator>
  <cp:keywords/>
  <dc:description/>
  <cp:lastModifiedBy>CRAIG KINSMAN</cp:lastModifiedBy>
  <cp:revision/>
  <dcterms:created xsi:type="dcterms:W3CDTF">2017-05-22T22:37:57Z</dcterms:created>
  <dcterms:modified xsi:type="dcterms:W3CDTF">2023-01-17T22:00:37Z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0x010100593D088226FE844CA815FF204749897C</vt:lpwstr>
  </property>
  <property fmtid="{D5CDD505-2E9C-101B-9397-08002B2CF9AE}" pid="3" name="_dlc_DocIdItemGuid">
    <vt:lpwstr>830b4bdf-9656-4a94-8112-c53a61fec34c</vt:lpwstr>
  </property>
</Properties>
</file>