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sode\Desktop\ADK Strategies\CalSAWS Procurement\RFP Releases\BAFO 2 Release\"/>
    </mc:Choice>
  </mc:AlternateContent>
  <xr:revisionPtr revIDLastSave="0" documentId="13_ncr:1_{6C2C3AB6-6076-48BF-A0A9-259D2317D9A4}" xr6:coauthVersionLast="47" xr6:coauthVersionMax="47" xr10:uidLastSave="{00000000-0000-0000-0000-000000000000}"/>
  <bookViews>
    <workbookView xWindow="-27060" yWindow="-180" windowWidth="24645" windowHeight="14685" tabRatio="897" xr2:uid="{00000000-000D-0000-FFFF-FFFF00000000}"/>
  </bookViews>
  <sheets>
    <sheet name="1. M&amp;E SFY Summary" sheetId="1" r:id="rId1"/>
    <sheet name="2. M&amp;E Deliverables" sheetId="6" r:id="rId2"/>
    <sheet name="3. Transition-In Staff Loading" sheetId="28" r:id="rId3"/>
    <sheet name="4. M&amp;E Software" sheetId="20" r:id="rId4"/>
    <sheet name="5. M&amp;E Services" sheetId="13" r:id="rId5"/>
    <sheet name="6. M&amp;E Staff Loading" sheetId="25" r:id="rId6"/>
    <sheet name="6.1 Base Year 1 Staff Loading" sheetId="43" r:id="rId7"/>
    <sheet name="6.2 Base Year 2 Staff Loading" sheetId="44" r:id="rId8"/>
    <sheet name="6.3 Base Year 3 Staff Loading" sheetId="45" r:id="rId9"/>
    <sheet name="6.4 Base Year 4 Staff Loading" sheetId="46" r:id="rId10"/>
    <sheet name="6.5 Base Year 5 Staff Loading" sheetId="47" r:id="rId11"/>
    <sheet name="6.6 Base Year 6 Staff Loading" sheetId="48" r:id="rId12"/>
    <sheet name="7. CalFresh ABAWD SCR" sheetId="50" r:id="rId13"/>
    <sheet name="8. M&amp;E DB Migration" sheetId="41" r:id="rId14"/>
    <sheet name="9. M&amp;E Task Management" sheetId="40" r:id="rId15"/>
    <sheet name="10. Optional Extension Year 1" sheetId="31" r:id="rId16"/>
    <sheet name="11. Optional Extension Year 2" sheetId="37" r:id="rId17"/>
    <sheet name="12. Optional Extension Year 3" sheetId="38" r:id="rId18"/>
    <sheet name="13. Optional Extension Year 4" sheetId="39" r:id="rId19"/>
    <sheet name="14. Hourly Rate Card" sheetId="8" r:id="rId20"/>
    <sheet name="15. CO Hourly Rate Card" sheetId="29" r:id="rId21"/>
    <sheet name="16. Optional Imaging" sheetId="36" r:id="rId22"/>
    <sheet name="17. AWS IaaS Resources" sheetId="22" r:id="rId23"/>
    <sheet name="18. M&amp;E Other" sheetId="42" r:id="rId24"/>
  </sheets>
  <externalReferences>
    <externalReference r:id="rId25"/>
  </externalReferences>
  <definedNames>
    <definedName name="_xlnm._FilterDatabase" localSheetId="15" hidden="1">'10. Optional Extension Year 1'!$A$5:$HS$7</definedName>
    <definedName name="_xlnm._FilterDatabase" localSheetId="16" hidden="1">'11. Optional Extension Year 2'!$A$5:$HS$7</definedName>
    <definedName name="_xlnm._FilterDatabase" localSheetId="17" hidden="1">'12. Optional Extension Year 3'!$A$5:$HS$7</definedName>
    <definedName name="_xlnm._FilterDatabase" localSheetId="18" hidden="1">'13. Optional Extension Year 4'!$A$5:$HS$7</definedName>
    <definedName name="_xlnm._FilterDatabase" localSheetId="21" hidden="1">'16. Optional Imaging'!$A$4:$IC$13</definedName>
    <definedName name="_xlnm._FilterDatabase" localSheetId="1" hidden="1">'2. M&amp;E Deliverables'!$A$5:$HY$14</definedName>
    <definedName name="_xlnm._FilterDatabase" localSheetId="4" hidden="1">'5. M&amp;E Services'!$A$4:$ID$5</definedName>
    <definedName name="BidFTE">'[1]Level of Effort (LOE)'!$H$12</definedName>
    <definedName name="_xlnm.Print_Area" localSheetId="0">'1. M&amp;E SFY Summary'!$A$1:$O$46</definedName>
    <definedName name="_xlnm.Print_Area" localSheetId="15">'10. Optional Extension Year 1'!$A$1:$C$31</definedName>
    <definedName name="_xlnm.Print_Area" localSheetId="16">'11. Optional Extension Year 2'!$A$1:$C$31</definedName>
    <definedName name="_xlnm.Print_Area" localSheetId="17">'12. Optional Extension Year 3'!$A$1:$C$31</definedName>
    <definedName name="_xlnm.Print_Area" localSheetId="18">'13. Optional Extension Year 4'!$A$1:$C$31</definedName>
    <definedName name="_xlnm.Print_Area" localSheetId="19">'14. Hourly Rate Card'!$B$1:$C$27</definedName>
    <definedName name="_xlnm.Print_Area" localSheetId="20">'15. CO Hourly Rate Card'!$B$1:$H$27</definedName>
    <definedName name="_xlnm.Print_Area" localSheetId="21">'16. Optional Imaging'!$A$1:$I$47</definedName>
    <definedName name="_xlnm.Print_Area" localSheetId="23">'18. M&amp;E Other'!$A$1:$N$32</definedName>
    <definedName name="_xlnm.Print_Area" localSheetId="1">'2. M&amp;E Deliverables'!$A$1:$I$45</definedName>
    <definedName name="_xlnm.Print_Area" localSheetId="2">'3. Transition-In Staff Loading'!$A$5:$R$118</definedName>
    <definedName name="_xlnm.Print_Area" localSheetId="3">'4. M&amp;E Software'!$A$1:$M$41</definedName>
    <definedName name="_xlnm.Print_Area" localSheetId="4">'5. M&amp;E Services'!$A$1:$G$63</definedName>
    <definedName name="_xlnm.Print_Area" localSheetId="5">'6. M&amp;E Staff Loading'!$A$5:$R$220</definedName>
    <definedName name="_xlnm.Print_Area" localSheetId="6">'6.1 Base Year 1 Staff Loading'!$A$5:$R$220</definedName>
    <definedName name="_xlnm.Print_Area" localSheetId="7">'6.2 Base Year 2 Staff Loading'!$A$5:$R$220</definedName>
    <definedName name="_xlnm.Print_Area" localSheetId="8">'6.3 Base Year 3 Staff Loading'!$A$5:$R$220</definedName>
    <definedName name="_xlnm.Print_Area" localSheetId="9">'6.4 Base Year 4 Staff Loading'!$A$5:$R$220</definedName>
    <definedName name="_xlnm.Print_Area" localSheetId="10">'6.5 Base Year 5 Staff Loading'!$A$5:$R$220</definedName>
    <definedName name="_xlnm.Print_Area" localSheetId="11">'6.6 Base Year 6 Staff Loading'!$A$5:$R$220</definedName>
    <definedName name="_xlnm.Print_Area" localSheetId="12">'7. CalFresh ABAWD SCR'!$A$6:$P$53</definedName>
    <definedName name="_xlnm.Print_Titles" localSheetId="0">'1. M&amp;E SFY Summary'!$1:$3</definedName>
    <definedName name="_xlnm.Print_Titles" localSheetId="15">'10. Optional Extension Year 1'!$A:$B,'10. Optional Extension Year 1'!$5:$5</definedName>
    <definedName name="_xlnm.Print_Titles" localSheetId="16">'11. Optional Extension Year 2'!$A:$B,'11. Optional Extension Year 2'!$5:$5</definedName>
    <definedName name="_xlnm.Print_Titles" localSheetId="17">'12. Optional Extension Year 3'!$A:$B,'12. Optional Extension Year 3'!$5:$5</definedName>
    <definedName name="_xlnm.Print_Titles" localSheetId="18">'13. Optional Extension Year 4'!$A:$B,'13. Optional Extension Year 4'!$5:$5</definedName>
    <definedName name="_xlnm.Print_Titles" localSheetId="21">'16. Optional Imaging'!$A:$B,'16. Optional Imaging'!$4:$4</definedName>
    <definedName name="_xlnm.Print_Titles" localSheetId="23">'18. M&amp;E Other'!$1:$4</definedName>
    <definedName name="_xlnm.Print_Titles" localSheetId="1">'2. M&amp;E Deliverables'!$B:$C,'2. M&amp;E Deliverables'!$5:$5</definedName>
    <definedName name="_xlnm.Print_Titles" localSheetId="2">'3. Transition-In Staff Loading'!$A:$D,'3. Transition-In Staff Loading'!$5:$6</definedName>
    <definedName name="_xlnm.Print_Titles" localSheetId="3">'4. M&amp;E Software'!$1:$4</definedName>
    <definedName name="_xlnm.Print_Titles" localSheetId="4">'5. M&amp;E Services'!$A:$B,'5. M&amp;E Services'!$4:$4</definedName>
    <definedName name="_xlnm.Print_Titles" localSheetId="5">'6. M&amp;E Staff Loading'!$A:$E,'6. M&amp;E Staff Loading'!$5:$6</definedName>
    <definedName name="_xlnm.Print_Titles" localSheetId="6">'6.1 Base Year 1 Staff Loading'!$A:$E,'6.1 Base Year 1 Staff Loading'!$5:$6</definedName>
    <definedName name="_xlnm.Print_Titles" localSheetId="7">'6.2 Base Year 2 Staff Loading'!$A:$E,'6.2 Base Year 2 Staff Loading'!$5:$6</definedName>
    <definedName name="_xlnm.Print_Titles" localSheetId="8">'6.3 Base Year 3 Staff Loading'!$A:$E,'6.3 Base Year 3 Staff Loading'!$5:$6</definedName>
    <definedName name="_xlnm.Print_Titles" localSheetId="9">'6.4 Base Year 4 Staff Loading'!$A:$E,'6.4 Base Year 4 Staff Loading'!$5:$6</definedName>
    <definedName name="_xlnm.Print_Titles" localSheetId="10">'6.5 Base Year 5 Staff Loading'!$A:$E,'6.5 Base Year 5 Staff Loading'!$5:$6</definedName>
    <definedName name="_xlnm.Print_Titles" localSheetId="11">'6.6 Base Year 6 Staff Loading'!$A:$E,'6.6 Base Year 6 Staff Loading'!$5:$6</definedName>
    <definedName name="_xlnm.Print_Titles" localSheetId="12">'7. CalFresh ABAWD SCR'!$A:$E,'7. CalFresh ABAWD SCR'!$6:$7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1" l="1"/>
  <c r="C19" i="31"/>
  <c r="R21" i="40" l="1"/>
  <c r="R28" i="40"/>
  <c r="R26" i="40"/>
  <c r="R25" i="40"/>
  <c r="R24" i="40"/>
  <c r="R20" i="40"/>
  <c r="R19" i="40"/>
  <c r="R16" i="40"/>
  <c r="R15" i="40"/>
  <c r="R14" i="40"/>
  <c r="R11" i="40"/>
  <c r="R9" i="40"/>
  <c r="R10" i="40"/>
  <c r="R8" i="40"/>
  <c r="AF28" i="41"/>
  <c r="AE28" i="41"/>
  <c r="AA222" i="48"/>
  <c r="Z222" i="48"/>
  <c r="X222" i="48"/>
  <c r="W222" i="48"/>
  <c r="AA222" i="47"/>
  <c r="Z222" i="47"/>
  <c r="X222" i="47"/>
  <c r="W222" i="47"/>
  <c r="AA222" i="46"/>
  <c r="Z222" i="46"/>
  <c r="X222" i="46"/>
  <c r="W222" i="46"/>
  <c r="AA222" i="45"/>
  <c r="Z222" i="45"/>
  <c r="X222" i="45"/>
  <c r="W222" i="45"/>
  <c r="AA222" i="44"/>
  <c r="Z222" i="44"/>
  <c r="X222" i="44"/>
  <c r="W222" i="44"/>
  <c r="AA222" i="43"/>
  <c r="Z222" i="43"/>
  <c r="X222" i="43"/>
  <c r="W222" i="43"/>
  <c r="AA222" i="25"/>
  <c r="Z222" i="25"/>
  <c r="X222" i="25"/>
  <c r="W222" i="25"/>
  <c r="X180" i="25"/>
  <c r="W180" i="25"/>
  <c r="X196" i="25"/>
  <c r="W196" i="25"/>
  <c r="W19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R59" i="25" s="1"/>
  <c r="Q58" i="25"/>
  <c r="P58" i="25"/>
  <c r="O58" i="25"/>
  <c r="N58" i="25"/>
  <c r="M58" i="25"/>
  <c r="L58" i="25"/>
  <c r="K58" i="25"/>
  <c r="J58" i="25"/>
  <c r="I58" i="25"/>
  <c r="H58" i="25"/>
  <c r="G58" i="25"/>
  <c r="F58" i="25"/>
  <c r="R58" i="25" s="1"/>
  <c r="Q57" i="25"/>
  <c r="P57" i="25"/>
  <c r="O57" i="25"/>
  <c r="N57" i="25"/>
  <c r="M57" i="25"/>
  <c r="L57" i="25"/>
  <c r="K57" i="25"/>
  <c r="J57" i="25"/>
  <c r="I57" i="25"/>
  <c r="H57" i="25"/>
  <c r="G57" i="25"/>
  <c r="F57" i="25"/>
  <c r="R57" i="25" s="1"/>
  <c r="Q56" i="25"/>
  <c r="P56" i="25"/>
  <c r="O56" i="25"/>
  <c r="N56" i="25"/>
  <c r="M56" i="25"/>
  <c r="L56" i="25"/>
  <c r="K56" i="25"/>
  <c r="J56" i="25"/>
  <c r="I56" i="25"/>
  <c r="H56" i="25"/>
  <c r="G56" i="25"/>
  <c r="F56" i="25"/>
  <c r="R56" i="25" s="1"/>
  <c r="Q55" i="25"/>
  <c r="P55" i="25"/>
  <c r="O55" i="25"/>
  <c r="N55" i="25"/>
  <c r="M55" i="25"/>
  <c r="L55" i="25"/>
  <c r="K55" i="25"/>
  <c r="J55" i="25"/>
  <c r="I55" i="25"/>
  <c r="H55" i="25"/>
  <c r="G55" i="25"/>
  <c r="F55" i="25"/>
  <c r="R55" i="25" s="1"/>
  <c r="Q53" i="25"/>
  <c r="P53" i="25"/>
  <c r="O53" i="25"/>
  <c r="N53" i="25"/>
  <c r="M53" i="25"/>
  <c r="L53" i="25"/>
  <c r="K53" i="25"/>
  <c r="J53" i="25"/>
  <c r="I53" i="25"/>
  <c r="H53" i="25"/>
  <c r="G53" i="25"/>
  <c r="F53" i="25"/>
  <c r="R53" i="25" s="1"/>
  <c r="Q52" i="25"/>
  <c r="P52" i="25"/>
  <c r="O52" i="25"/>
  <c r="N52" i="25"/>
  <c r="M52" i="25"/>
  <c r="L52" i="25"/>
  <c r="K52" i="25"/>
  <c r="J52" i="25"/>
  <c r="I52" i="25"/>
  <c r="H52" i="25"/>
  <c r="G52" i="25"/>
  <c r="F52" i="25"/>
  <c r="R52" i="25" s="1"/>
  <c r="Q51" i="25"/>
  <c r="P51" i="25"/>
  <c r="O51" i="25"/>
  <c r="N51" i="25"/>
  <c r="M51" i="25"/>
  <c r="L51" i="25"/>
  <c r="K51" i="25"/>
  <c r="J51" i="25"/>
  <c r="I51" i="25"/>
  <c r="H51" i="25"/>
  <c r="G51" i="25"/>
  <c r="F51" i="25"/>
  <c r="R51" i="25" s="1"/>
  <c r="Q50" i="25"/>
  <c r="P50" i="25"/>
  <c r="O50" i="25"/>
  <c r="N50" i="25"/>
  <c r="M50" i="25"/>
  <c r="L50" i="25"/>
  <c r="K50" i="25"/>
  <c r="J50" i="25"/>
  <c r="I50" i="25"/>
  <c r="H50" i="25"/>
  <c r="G50" i="25"/>
  <c r="F50" i="25"/>
  <c r="R50" i="25" s="1"/>
  <c r="Q49" i="25"/>
  <c r="P49" i="25"/>
  <c r="O49" i="25"/>
  <c r="N49" i="25"/>
  <c r="M49" i="25"/>
  <c r="L49" i="25"/>
  <c r="K49" i="25"/>
  <c r="J49" i="25"/>
  <c r="I49" i="25"/>
  <c r="H49" i="25"/>
  <c r="G49" i="25"/>
  <c r="F49" i="25"/>
  <c r="R49" i="25" s="1"/>
  <c r="G59" i="13"/>
  <c r="G58" i="13"/>
  <c r="G57" i="13"/>
  <c r="G56" i="13"/>
  <c r="G55" i="13"/>
  <c r="G54" i="13"/>
  <c r="G50" i="13"/>
  <c r="G49" i="13"/>
  <c r="G48" i="13"/>
  <c r="G47" i="13"/>
  <c r="G43" i="13"/>
  <c r="G42" i="13"/>
  <c r="G41" i="13"/>
  <c r="G37" i="13"/>
  <c r="G36" i="13"/>
  <c r="G35" i="13"/>
  <c r="G34" i="13"/>
  <c r="G30" i="13"/>
  <c r="G26" i="13"/>
  <c r="S72" i="28"/>
  <c r="R72" i="28"/>
  <c r="G72" i="28"/>
  <c r="H72" i="28"/>
  <c r="I72" i="28"/>
  <c r="J72" i="28"/>
  <c r="K72" i="28"/>
  <c r="L72" i="28"/>
  <c r="M72" i="28"/>
  <c r="N72" i="28"/>
  <c r="O72" i="28"/>
  <c r="P72" i="28"/>
  <c r="Q72" i="28"/>
  <c r="F72" i="28"/>
  <c r="J12" i="1"/>
  <c r="F21" i="39" l="1"/>
  <c r="F27" i="39"/>
  <c r="F27" i="38"/>
  <c r="F27" i="37"/>
  <c r="F27" i="31"/>
  <c r="Q59" i="28"/>
  <c r="P59" i="28"/>
  <c r="O59" i="28"/>
  <c r="N59" i="28"/>
  <c r="M59" i="28"/>
  <c r="L59" i="28"/>
  <c r="K59" i="28"/>
  <c r="J59" i="28"/>
  <c r="I59" i="28"/>
  <c r="H59" i="28"/>
  <c r="G59" i="28"/>
  <c r="F59" i="28"/>
  <c r="AA58" i="28"/>
  <c r="Z58" i="28"/>
  <c r="R58" i="28"/>
  <c r="S58" i="28" s="1"/>
  <c r="AA57" i="28"/>
  <c r="Z57" i="28"/>
  <c r="AB57" i="28" s="1"/>
  <c r="R57" i="28"/>
  <c r="X57" i="28" s="1"/>
  <c r="AA56" i="28"/>
  <c r="Z56" i="28"/>
  <c r="R56" i="28"/>
  <c r="S56" i="28" s="1"/>
  <c r="AA55" i="28"/>
  <c r="Z55" i="28"/>
  <c r="R55" i="28"/>
  <c r="X55" i="28" s="1"/>
  <c r="AA54" i="28"/>
  <c r="Z54" i="28"/>
  <c r="AB54" i="28" s="1"/>
  <c r="R54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AA52" i="28"/>
  <c r="Z52" i="28"/>
  <c r="AB52" i="28" s="1"/>
  <c r="R52" i="28"/>
  <c r="AA51" i="28"/>
  <c r="Z51" i="28"/>
  <c r="R51" i="28"/>
  <c r="AA50" i="28"/>
  <c r="Z50" i="28"/>
  <c r="R50" i="28"/>
  <c r="S50" i="28" s="1"/>
  <c r="AA49" i="28"/>
  <c r="Z49" i="28"/>
  <c r="R49" i="28"/>
  <c r="X49" i="28" s="1"/>
  <c r="AA48" i="28"/>
  <c r="Z48" i="28"/>
  <c r="R48" i="28"/>
  <c r="X48" i="28" s="1"/>
  <c r="X51" i="28" l="1"/>
  <c r="S51" i="28"/>
  <c r="X54" i="28"/>
  <c r="S54" i="28"/>
  <c r="S52" i="28"/>
  <c r="X52" i="28"/>
  <c r="AB51" i="28"/>
  <c r="AB56" i="28"/>
  <c r="X58" i="28"/>
  <c r="AB48" i="28"/>
  <c r="S57" i="28"/>
  <c r="AB50" i="28"/>
  <c r="Z59" i="28"/>
  <c r="AA59" i="28"/>
  <c r="AB58" i="28"/>
  <c r="AB55" i="28"/>
  <c r="Z53" i="28"/>
  <c r="AA53" i="28"/>
  <c r="AB49" i="28"/>
  <c r="R59" i="28"/>
  <c r="S55" i="28"/>
  <c r="S59" i="28" s="1"/>
  <c r="X56" i="28"/>
  <c r="R53" i="28"/>
  <c r="S49" i="28"/>
  <c r="S48" i="28"/>
  <c r="X50" i="28"/>
  <c r="AB59" i="28" l="1"/>
  <c r="S53" i="28"/>
  <c r="AB53" i="28"/>
  <c r="X59" i="28"/>
  <c r="X53" i="28"/>
  <c r="O51" i="50" l="1"/>
  <c r="N51" i="50"/>
  <c r="M51" i="50"/>
  <c r="L51" i="50"/>
  <c r="K51" i="50"/>
  <c r="J51" i="50"/>
  <c r="I51" i="50"/>
  <c r="H51" i="50"/>
  <c r="G51" i="50"/>
  <c r="F51" i="50"/>
  <c r="Y50" i="50"/>
  <c r="X50" i="50"/>
  <c r="Z50" i="50" s="1"/>
  <c r="P50" i="50"/>
  <c r="Q50" i="50"/>
  <c r="Y49" i="50"/>
  <c r="X49" i="50"/>
  <c r="Z49" i="50" s="1"/>
  <c r="P49" i="50"/>
  <c r="Q49" i="50"/>
  <c r="Y48" i="50"/>
  <c r="X48" i="50"/>
  <c r="Z48" i="50" s="1"/>
  <c r="P48" i="50"/>
  <c r="Q48" i="50"/>
  <c r="Y47" i="50"/>
  <c r="X47" i="50"/>
  <c r="Z47" i="50" s="1"/>
  <c r="P47" i="50"/>
  <c r="Q47" i="50"/>
  <c r="Y46" i="50"/>
  <c r="X46" i="50"/>
  <c r="P46" i="50"/>
  <c r="O45" i="50"/>
  <c r="N45" i="50"/>
  <c r="M45" i="50"/>
  <c r="L45" i="50"/>
  <c r="K45" i="50"/>
  <c r="J45" i="50"/>
  <c r="I45" i="50"/>
  <c r="H45" i="50"/>
  <c r="G45" i="50"/>
  <c r="F45" i="50"/>
  <c r="Y44" i="50"/>
  <c r="X44" i="50"/>
  <c r="Z44" i="50" s="1"/>
  <c r="P44" i="50"/>
  <c r="Q44" i="50"/>
  <c r="Y43" i="50"/>
  <c r="X43" i="50"/>
  <c r="Z43" i="50" s="1"/>
  <c r="P43" i="50"/>
  <c r="Q43" i="50"/>
  <c r="Y42" i="50"/>
  <c r="X42" i="50"/>
  <c r="P42" i="50"/>
  <c r="Q42" i="50"/>
  <c r="Y41" i="50"/>
  <c r="X41" i="50"/>
  <c r="P41" i="50"/>
  <c r="Q41" i="50"/>
  <c r="Y40" i="50"/>
  <c r="X40" i="50"/>
  <c r="X45" i="50" s="1"/>
  <c r="P40" i="50"/>
  <c r="Q40" i="50"/>
  <c r="O39" i="50"/>
  <c r="N39" i="50"/>
  <c r="M39" i="50"/>
  <c r="L39" i="50"/>
  <c r="K39" i="50"/>
  <c r="J39" i="50"/>
  <c r="I39" i="50"/>
  <c r="H39" i="50"/>
  <c r="G39" i="50"/>
  <c r="F39" i="50"/>
  <c r="Y38" i="50"/>
  <c r="X38" i="50"/>
  <c r="Z38" i="50" s="1"/>
  <c r="P38" i="50"/>
  <c r="Q38" i="50"/>
  <c r="Y37" i="50"/>
  <c r="X37" i="50"/>
  <c r="P37" i="50"/>
  <c r="Q37" i="50"/>
  <c r="Y36" i="50"/>
  <c r="X36" i="50"/>
  <c r="Z36" i="50" s="1"/>
  <c r="P36" i="50"/>
  <c r="Q36" i="50"/>
  <c r="Y35" i="50"/>
  <c r="X35" i="50"/>
  <c r="Z35" i="50" s="1"/>
  <c r="P35" i="50"/>
  <c r="Q35" i="50"/>
  <c r="Y34" i="50"/>
  <c r="X34" i="50"/>
  <c r="P34" i="50"/>
  <c r="Q34" i="50"/>
  <c r="O33" i="50"/>
  <c r="N33" i="50"/>
  <c r="M33" i="50"/>
  <c r="L33" i="50"/>
  <c r="K33" i="50"/>
  <c r="J33" i="50"/>
  <c r="I33" i="50"/>
  <c r="H33" i="50"/>
  <c r="G33" i="50"/>
  <c r="F33" i="50"/>
  <c r="Y32" i="50"/>
  <c r="X32" i="50"/>
  <c r="P32" i="50"/>
  <c r="Q32" i="50"/>
  <c r="Y31" i="50"/>
  <c r="X31" i="50"/>
  <c r="Z31" i="50" s="1"/>
  <c r="P31" i="50"/>
  <c r="Q31" i="50"/>
  <c r="Y30" i="50"/>
  <c r="X30" i="50"/>
  <c r="Z30" i="50" s="1"/>
  <c r="P30" i="50"/>
  <c r="Q30" i="50"/>
  <c r="Y29" i="50"/>
  <c r="P29" i="50"/>
  <c r="Q29" i="50" s="1"/>
  <c r="Y28" i="50"/>
  <c r="X28" i="50"/>
  <c r="Z28" i="50" s="1"/>
  <c r="P28" i="50"/>
  <c r="P33" i="50" s="1"/>
  <c r="Q28" i="50"/>
  <c r="O27" i="50"/>
  <c r="N27" i="50"/>
  <c r="M27" i="50"/>
  <c r="L27" i="50"/>
  <c r="K27" i="50"/>
  <c r="J27" i="50"/>
  <c r="I27" i="50"/>
  <c r="H27" i="50"/>
  <c r="G27" i="50"/>
  <c r="F27" i="50"/>
  <c r="Y26" i="50"/>
  <c r="X26" i="50"/>
  <c r="Z26" i="50" s="1"/>
  <c r="P26" i="50"/>
  <c r="Q26" i="50"/>
  <c r="Y25" i="50"/>
  <c r="X25" i="50"/>
  <c r="Z25" i="50" s="1"/>
  <c r="P25" i="50"/>
  <c r="Q25" i="50"/>
  <c r="Y24" i="50"/>
  <c r="X24" i="50"/>
  <c r="Z24" i="50" s="1"/>
  <c r="P24" i="50"/>
  <c r="Q24" i="50"/>
  <c r="X23" i="50"/>
  <c r="P23" i="50"/>
  <c r="Y23" i="50" s="1"/>
  <c r="Y22" i="50"/>
  <c r="X22" i="50"/>
  <c r="P22" i="50"/>
  <c r="Q22" i="50"/>
  <c r="O21" i="50"/>
  <c r="N21" i="50"/>
  <c r="M21" i="50"/>
  <c r="L21" i="50"/>
  <c r="K21" i="50"/>
  <c r="J21" i="50"/>
  <c r="I21" i="50"/>
  <c r="H21" i="50"/>
  <c r="G21" i="50"/>
  <c r="F21" i="50"/>
  <c r="Y20" i="50"/>
  <c r="X20" i="50"/>
  <c r="Z20" i="50" s="1"/>
  <c r="P20" i="50"/>
  <c r="Y19" i="50"/>
  <c r="X19" i="50"/>
  <c r="P19" i="50"/>
  <c r="X18" i="50"/>
  <c r="P18" i="50"/>
  <c r="Y18" i="50" s="1"/>
  <c r="X17" i="50"/>
  <c r="P17" i="50"/>
  <c r="Y17" i="50" s="1"/>
  <c r="Y16" i="50"/>
  <c r="X16" i="50"/>
  <c r="P16" i="50"/>
  <c r="Q16" i="50"/>
  <c r="O15" i="50"/>
  <c r="N15" i="50"/>
  <c r="M15" i="50"/>
  <c r="L15" i="50"/>
  <c r="L53" i="50" s="1"/>
  <c r="K15" i="50"/>
  <c r="J15" i="50"/>
  <c r="I15" i="50"/>
  <c r="H15" i="50"/>
  <c r="G15" i="50"/>
  <c r="F15" i="50"/>
  <c r="Y14" i="50"/>
  <c r="X14" i="50"/>
  <c r="Z14" i="50" s="1"/>
  <c r="P14" i="50"/>
  <c r="Q14" i="50"/>
  <c r="Y13" i="50"/>
  <c r="X13" i="50"/>
  <c r="P13" i="50"/>
  <c r="Q13" i="50"/>
  <c r="Y12" i="50"/>
  <c r="X12" i="50"/>
  <c r="Z12" i="50" s="1"/>
  <c r="P12" i="50"/>
  <c r="Q12" i="50"/>
  <c r="X11" i="50"/>
  <c r="P11" i="50"/>
  <c r="Q11" i="50" s="1"/>
  <c r="Y10" i="50"/>
  <c r="X10" i="50"/>
  <c r="X15" i="50" s="1"/>
  <c r="P10" i="50"/>
  <c r="Q10" i="50"/>
  <c r="S8" i="50"/>
  <c r="P8" i="50"/>
  <c r="Z17" i="50" l="1"/>
  <c r="M53" i="50"/>
  <c r="H53" i="50"/>
  <c r="Z34" i="50"/>
  <c r="X39" i="50"/>
  <c r="Z42" i="50"/>
  <c r="Y21" i="50"/>
  <c r="Y11" i="50"/>
  <c r="Z11" i="50" s="1"/>
  <c r="P15" i="50"/>
  <c r="P39" i="50"/>
  <c r="Y45" i="50"/>
  <c r="Z45" i="50" s="1"/>
  <c r="Z13" i="50"/>
  <c r="F53" i="50"/>
  <c r="N53" i="50"/>
  <c r="Q19" i="50"/>
  <c r="X27" i="50"/>
  <c r="P27" i="50"/>
  <c r="G53" i="50"/>
  <c r="O53" i="50"/>
  <c r="X29" i="50"/>
  <c r="Z29" i="50" s="1"/>
  <c r="Z32" i="50"/>
  <c r="Y15" i="50"/>
  <c r="Y27" i="50"/>
  <c r="X51" i="50"/>
  <c r="P51" i="50"/>
  <c r="X21" i="50"/>
  <c r="Z21" i="50" s="1"/>
  <c r="J53" i="50"/>
  <c r="P21" i="50"/>
  <c r="Q23" i="50"/>
  <c r="Q27" i="50" s="1"/>
  <c r="Z41" i="50"/>
  <c r="Y51" i="50"/>
  <c r="I53" i="50"/>
  <c r="K53" i="50"/>
  <c r="Z16" i="50"/>
  <c r="Z18" i="50"/>
  <c r="Q20" i="50"/>
  <c r="Z23" i="50"/>
  <c r="Y33" i="50"/>
  <c r="Y39" i="50"/>
  <c r="Z39" i="50" s="1"/>
  <c r="P45" i="50"/>
  <c r="Z46" i="50"/>
  <c r="Q15" i="50"/>
  <c r="Q46" i="50"/>
  <c r="Q51" i="50" s="1"/>
  <c r="Q39" i="50"/>
  <c r="Q45" i="50"/>
  <c r="Q33" i="50"/>
  <c r="Z15" i="50"/>
  <c r="Z10" i="50"/>
  <c r="Q17" i="50"/>
  <c r="Q18" i="50"/>
  <c r="Z22" i="50"/>
  <c r="Z40" i="50"/>
  <c r="Z19" i="50"/>
  <c r="Z37" i="50"/>
  <c r="Q21" i="50" l="1"/>
  <c r="P53" i="50"/>
  <c r="Z51" i="50"/>
  <c r="Z27" i="50"/>
  <c r="AC53" i="50"/>
  <c r="V25" i="50" s="1"/>
  <c r="U25" i="50" s="1"/>
  <c r="V49" i="50"/>
  <c r="U49" i="50" s="1"/>
  <c r="V14" i="50"/>
  <c r="U14" i="50" s="1"/>
  <c r="V38" i="50"/>
  <c r="U38" i="50" s="1"/>
  <c r="V50" i="50"/>
  <c r="U50" i="50" s="1"/>
  <c r="V13" i="50"/>
  <c r="U13" i="50" s="1"/>
  <c r="V24" i="50"/>
  <c r="U24" i="50" s="1"/>
  <c r="V11" i="50"/>
  <c r="U11" i="50" s="1"/>
  <c r="V42" i="50"/>
  <c r="U42" i="50" s="1"/>
  <c r="V46" i="50"/>
  <c r="V41" i="50"/>
  <c r="U41" i="50" s="1"/>
  <c r="V18" i="50"/>
  <c r="U18" i="50" s="1"/>
  <c r="V43" i="50"/>
  <c r="U43" i="50" s="1"/>
  <c r="V19" i="50"/>
  <c r="U19" i="50" s="1"/>
  <c r="V12" i="50"/>
  <c r="U12" i="50" s="1"/>
  <c r="V36" i="50"/>
  <c r="U36" i="50" s="1"/>
  <c r="V35" i="50"/>
  <c r="U35" i="50" s="1"/>
  <c r="V48" i="50"/>
  <c r="U48" i="50" s="1"/>
  <c r="V16" i="50"/>
  <c r="V28" i="50"/>
  <c r="V22" i="50"/>
  <c r="V34" i="50"/>
  <c r="V17" i="50"/>
  <c r="U17" i="50" s="1"/>
  <c r="V29" i="50"/>
  <c r="U29" i="50" s="1"/>
  <c r="V23" i="50"/>
  <c r="U23" i="50" s="1"/>
  <c r="V47" i="50"/>
  <c r="U47" i="50" s="1"/>
  <c r="X33" i="50"/>
  <c r="V31" i="50"/>
  <c r="U31" i="50" s="1"/>
  <c r="V44" i="50"/>
  <c r="U44" i="50" s="1"/>
  <c r="V37" i="50"/>
  <c r="U37" i="50" s="1"/>
  <c r="V32" i="50"/>
  <c r="U32" i="50" s="1"/>
  <c r="V10" i="50"/>
  <c r="V15" i="50" s="1"/>
  <c r="V26" i="50"/>
  <c r="U26" i="50" s="1"/>
  <c r="V30" i="50"/>
  <c r="U30" i="50" s="1"/>
  <c r="V20" i="50"/>
  <c r="U20" i="50" s="1"/>
  <c r="V40" i="50"/>
  <c r="Y53" i="50"/>
  <c r="Q53" i="50"/>
  <c r="V21" i="50"/>
  <c r="U16" i="50"/>
  <c r="U21" i="50" s="1"/>
  <c r="U46" i="50"/>
  <c r="U51" i="50" s="1"/>
  <c r="U28" i="50"/>
  <c r="U22" i="50"/>
  <c r="U10" i="50"/>
  <c r="U15" i="50" s="1"/>
  <c r="U40" i="50"/>
  <c r="Q55" i="50" l="1"/>
  <c r="C33" i="1"/>
  <c r="O33" i="1" s="1"/>
  <c r="V39" i="50"/>
  <c r="V27" i="50"/>
  <c r="U27" i="50"/>
  <c r="V33" i="50"/>
  <c r="V45" i="50"/>
  <c r="U34" i="50"/>
  <c r="U39" i="50" s="1"/>
  <c r="U33" i="50"/>
  <c r="U45" i="50"/>
  <c r="Z33" i="50"/>
  <c r="X53" i="50"/>
  <c r="Z53" i="50" s="1"/>
  <c r="V51" i="50"/>
  <c r="V53" i="50"/>
  <c r="U53" i="50" l="1"/>
  <c r="C49" i="43"/>
  <c r="D49" i="43"/>
  <c r="E12" i="43" l="1"/>
  <c r="E13" i="43"/>
  <c r="E15" i="43"/>
  <c r="E16" i="43"/>
  <c r="E17" i="43"/>
  <c r="E18" i="43"/>
  <c r="E19" i="43"/>
  <c r="E21" i="43"/>
  <c r="E22" i="43"/>
  <c r="E23" i="43"/>
  <c r="E24" i="43"/>
  <c r="E25" i="43"/>
  <c r="E31" i="43"/>
  <c r="E32" i="43"/>
  <c r="E33" i="43"/>
  <c r="E34" i="43"/>
  <c r="E35" i="43"/>
  <c r="E37" i="43"/>
  <c r="E38" i="43"/>
  <c r="E39" i="43"/>
  <c r="E40" i="43"/>
  <c r="E41" i="43"/>
  <c r="E43" i="43"/>
  <c r="E44" i="43"/>
  <c r="E45" i="43"/>
  <c r="E46" i="43"/>
  <c r="E47" i="43"/>
  <c r="Q65" i="25"/>
  <c r="P65" i="25"/>
  <c r="O65" i="25"/>
  <c r="N65" i="25"/>
  <c r="M65" i="25"/>
  <c r="L65" i="25"/>
  <c r="K65" i="25"/>
  <c r="J65" i="25"/>
  <c r="I65" i="25"/>
  <c r="H65" i="25"/>
  <c r="G65" i="25"/>
  <c r="Q64" i="25"/>
  <c r="P64" i="25"/>
  <c r="O64" i="25"/>
  <c r="N64" i="25"/>
  <c r="M64" i="25"/>
  <c r="L64" i="25"/>
  <c r="K64" i="25"/>
  <c r="J64" i="25"/>
  <c r="I64" i="25"/>
  <c r="H64" i="25"/>
  <c r="G64" i="25"/>
  <c r="Q63" i="25"/>
  <c r="P63" i="25"/>
  <c r="O63" i="25"/>
  <c r="N63" i="25"/>
  <c r="M63" i="25"/>
  <c r="L63" i="25"/>
  <c r="K63" i="25"/>
  <c r="J63" i="25"/>
  <c r="I63" i="25"/>
  <c r="H63" i="25"/>
  <c r="G63" i="25"/>
  <c r="Q62" i="25"/>
  <c r="P62" i="25"/>
  <c r="O62" i="25"/>
  <c r="N62" i="25"/>
  <c r="M62" i="25"/>
  <c r="L62" i="25"/>
  <c r="K62" i="25"/>
  <c r="J62" i="25"/>
  <c r="I62" i="25"/>
  <c r="H62" i="25"/>
  <c r="G62" i="25"/>
  <c r="Q61" i="25"/>
  <c r="P61" i="25"/>
  <c r="O61" i="25"/>
  <c r="N61" i="25"/>
  <c r="M61" i="25"/>
  <c r="L61" i="25"/>
  <c r="K61" i="25"/>
  <c r="J61" i="25"/>
  <c r="I61" i="25"/>
  <c r="H61" i="25"/>
  <c r="G61" i="25"/>
  <c r="F65" i="25"/>
  <c r="F64" i="25"/>
  <c r="F63" i="25"/>
  <c r="F62" i="25"/>
  <c r="F61" i="25"/>
  <c r="Q60" i="48"/>
  <c r="P60" i="48"/>
  <c r="O60" i="48"/>
  <c r="N60" i="48"/>
  <c r="M60" i="48"/>
  <c r="L60" i="48"/>
  <c r="K60" i="48"/>
  <c r="J60" i="48"/>
  <c r="I60" i="48"/>
  <c r="H60" i="48"/>
  <c r="G60" i="48"/>
  <c r="F60" i="48"/>
  <c r="R59" i="48"/>
  <c r="E59" i="48"/>
  <c r="Z59" i="48" s="1"/>
  <c r="D59" i="48"/>
  <c r="C59" i="48"/>
  <c r="R58" i="48"/>
  <c r="X58" i="48" s="1"/>
  <c r="E58" i="48"/>
  <c r="AA58" i="48" s="1"/>
  <c r="D58" i="48"/>
  <c r="C58" i="48"/>
  <c r="R57" i="48"/>
  <c r="X57" i="48" s="1"/>
  <c r="E57" i="48"/>
  <c r="AA57" i="48" s="1"/>
  <c r="D57" i="48"/>
  <c r="C57" i="48"/>
  <c r="R56" i="48"/>
  <c r="X56" i="48" s="1"/>
  <c r="E56" i="48"/>
  <c r="AA56" i="48" s="1"/>
  <c r="D56" i="48"/>
  <c r="C56" i="48"/>
  <c r="R55" i="48"/>
  <c r="X55" i="48" s="1"/>
  <c r="E55" i="48"/>
  <c r="Z55" i="48" s="1"/>
  <c r="D55" i="48"/>
  <c r="C55" i="48"/>
  <c r="Q54" i="48"/>
  <c r="P54" i="48"/>
  <c r="O54" i="48"/>
  <c r="N54" i="48"/>
  <c r="M54" i="48"/>
  <c r="L54" i="48"/>
  <c r="K54" i="48"/>
  <c r="J54" i="48"/>
  <c r="I54" i="48"/>
  <c r="H54" i="48"/>
  <c r="G54" i="48"/>
  <c r="F54" i="48"/>
  <c r="R53" i="48"/>
  <c r="X53" i="48" s="1"/>
  <c r="E53" i="48"/>
  <c r="D53" i="48"/>
  <c r="S53" i="48" s="1"/>
  <c r="C53" i="48"/>
  <c r="R52" i="48"/>
  <c r="X52" i="48" s="1"/>
  <c r="E52" i="48"/>
  <c r="AA52" i="48" s="1"/>
  <c r="D52" i="48"/>
  <c r="S52" i="48" s="1"/>
  <c r="C52" i="48"/>
  <c r="R51" i="48"/>
  <c r="X51" i="48" s="1"/>
  <c r="E51" i="48"/>
  <c r="AA51" i="48" s="1"/>
  <c r="D51" i="48"/>
  <c r="C51" i="48"/>
  <c r="R50" i="48"/>
  <c r="X50" i="48" s="1"/>
  <c r="E50" i="48"/>
  <c r="AA50" i="48" s="1"/>
  <c r="D50" i="48"/>
  <c r="C50" i="48"/>
  <c r="R49" i="48"/>
  <c r="X49" i="48" s="1"/>
  <c r="E49" i="48"/>
  <c r="AA49" i="48" s="1"/>
  <c r="D49" i="48"/>
  <c r="C49" i="48"/>
  <c r="Q60" i="47"/>
  <c r="P60" i="47"/>
  <c r="O60" i="47"/>
  <c r="N60" i="47"/>
  <c r="M60" i="47"/>
  <c r="L60" i="47"/>
  <c r="K60" i="47"/>
  <c r="J60" i="47"/>
  <c r="I60" i="47"/>
  <c r="H60" i="47"/>
  <c r="G60" i="47"/>
  <c r="F60" i="47"/>
  <c r="R59" i="47"/>
  <c r="X59" i="47" s="1"/>
  <c r="E59" i="47"/>
  <c r="Z59" i="47" s="1"/>
  <c r="D59" i="47"/>
  <c r="S59" i="47" s="1"/>
  <c r="C59" i="47"/>
  <c r="R58" i="47"/>
  <c r="X58" i="47" s="1"/>
  <c r="E58" i="47"/>
  <c r="AA58" i="47" s="1"/>
  <c r="D58" i="47"/>
  <c r="C58" i="47"/>
  <c r="R57" i="47"/>
  <c r="X57" i="47" s="1"/>
  <c r="E57" i="47"/>
  <c r="Z57" i="47" s="1"/>
  <c r="D57" i="47"/>
  <c r="C57" i="47"/>
  <c r="R56" i="47"/>
  <c r="X56" i="47" s="1"/>
  <c r="E56" i="47"/>
  <c r="AA56" i="47" s="1"/>
  <c r="D56" i="47"/>
  <c r="C56" i="47"/>
  <c r="R55" i="47"/>
  <c r="X55" i="47" s="1"/>
  <c r="E55" i="47"/>
  <c r="Z55" i="47" s="1"/>
  <c r="D55" i="47"/>
  <c r="C55" i="47"/>
  <c r="Q54" i="47"/>
  <c r="P54" i="47"/>
  <c r="O54" i="47"/>
  <c r="N54" i="47"/>
  <c r="M54" i="47"/>
  <c r="L54" i="47"/>
  <c r="K54" i="47"/>
  <c r="J54" i="47"/>
  <c r="I54" i="47"/>
  <c r="H54" i="47"/>
  <c r="G54" i="47"/>
  <c r="F54" i="47"/>
  <c r="R53" i="47"/>
  <c r="X53" i="47" s="1"/>
  <c r="E53" i="47"/>
  <c r="Z53" i="47" s="1"/>
  <c r="D53" i="47"/>
  <c r="C53" i="47"/>
  <c r="R52" i="47"/>
  <c r="X52" i="47" s="1"/>
  <c r="E52" i="47"/>
  <c r="D52" i="47"/>
  <c r="C52" i="47"/>
  <c r="R51" i="47"/>
  <c r="X51" i="47" s="1"/>
  <c r="E51" i="47"/>
  <c r="AA51" i="47" s="1"/>
  <c r="D51" i="47"/>
  <c r="C51" i="47"/>
  <c r="R50" i="47"/>
  <c r="E50" i="47"/>
  <c r="AA50" i="47" s="1"/>
  <c r="D50" i="47"/>
  <c r="C50" i="47"/>
  <c r="R49" i="47"/>
  <c r="X49" i="47" s="1"/>
  <c r="E49" i="47"/>
  <c r="AA49" i="47" s="1"/>
  <c r="D49" i="47"/>
  <c r="C49" i="47"/>
  <c r="Q60" i="46"/>
  <c r="P60" i="46"/>
  <c r="O60" i="46"/>
  <c r="N60" i="46"/>
  <c r="M60" i="46"/>
  <c r="L60" i="46"/>
  <c r="K60" i="46"/>
  <c r="J60" i="46"/>
  <c r="I60" i="46"/>
  <c r="H60" i="46"/>
  <c r="G60" i="46"/>
  <c r="F60" i="46"/>
  <c r="R59" i="46"/>
  <c r="E59" i="46"/>
  <c r="AA59" i="46" s="1"/>
  <c r="D59" i="46"/>
  <c r="C59" i="46"/>
  <c r="R58" i="46"/>
  <c r="X58" i="46" s="1"/>
  <c r="E58" i="46"/>
  <c r="AA58" i="46" s="1"/>
  <c r="D58" i="46"/>
  <c r="C58" i="46"/>
  <c r="R57" i="46"/>
  <c r="X57" i="46" s="1"/>
  <c r="E57" i="46"/>
  <c r="AA57" i="46" s="1"/>
  <c r="D57" i="46"/>
  <c r="C57" i="46"/>
  <c r="R56" i="46"/>
  <c r="X56" i="46" s="1"/>
  <c r="E56" i="46"/>
  <c r="AA56" i="46" s="1"/>
  <c r="D56" i="46"/>
  <c r="C56" i="46"/>
  <c r="R55" i="46"/>
  <c r="X55" i="46" s="1"/>
  <c r="E55" i="46"/>
  <c r="AA55" i="46" s="1"/>
  <c r="D55" i="46"/>
  <c r="S55" i="46" s="1"/>
  <c r="C55" i="46"/>
  <c r="Q54" i="46"/>
  <c r="P54" i="46"/>
  <c r="O54" i="46"/>
  <c r="N54" i="46"/>
  <c r="M54" i="46"/>
  <c r="L54" i="46"/>
  <c r="K54" i="46"/>
  <c r="J54" i="46"/>
  <c r="I54" i="46"/>
  <c r="H54" i="46"/>
  <c r="G54" i="46"/>
  <c r="F54" i="46"/>
  <c r="R53" i="46"/>
  <c r="X53" i="46" s="1"/>
  <c r="E53" i="46"/>
  <c r="D53" i="46"/>
  <c r="S53" i="46" s="1"/>
  <c r="C53" i="46"/>
  <c r="R52" i="46"/>
  <c r="X52" i="46" s="1"/>
  <c r="E52" i="46"/>
  <c r="AA52" i="46" s="1"/>
  <c r="D52" i="46"/>
  <c r="S52" i="46" s="1"/>
  <c r="C52" i="46"/>
  <c r="R51" i="46"/>
  <c r="X51" i="46" s="1"/>
  <c r="E51" i="46"/>
  <c r="AA51" i="46" s="1"/>
  <c r="D51" i="46"/>
  <c r="C51" i="46"/>
  <c r="R50" i="46"/>
  <c r="X50" i="46" s="1"/>
  <c r="E50" i="46"/>
  <c r="D50" i="46"/>
  <c r="C50" i="46"/>
  <c r="R49" i="46"/>
  <c r="E49" i="46"/>
  <c r="AA49" i="46" s="1"/>
  <c r="D49" i="46"/>
  <c r="S49" i="46" s="1"/>
  <c r="C49" i="46"/>
  <c r="Q60" i="45"/>
  <c r="P60" i="45"/>
  <c r="O60" i="45"/>
  <c r="N60" i="45"/>
  <c r="M60" i="45"/>
  <c r="L60" i="45"/>
  <c r="K60" i="45"/>
  <c r="J60" i="45"/>
  <c r="I60" i="45"/>
  <c r="H60" i="45"/>
  <c r="G60" i="45"/>
  <c r="F60" i="45"/>
  <c r="R59" i="45"/>
  <c r="E59" i="45"/>
  <c r="AA59" i="45" s="1"/>
  <c r="D59" i="45"/>
  <c r="C59" i="45"/>
  <c r="R58" i="45"/>
  <c r="E58" i="45"/>
  <c r="AA58" i="45" s="1"/>
  <c r="D58" i="45"/>
  <c r="C58" i="45"/>
  <c r="R57" i="45"/>
  <c r="X57" i="45" s="1"/>
  <c r="E57" i="45"/>
  <c r="AA57" i="45" s="1"/>
  <c r="D57" i="45"/>
  <c r="C57" i="45"/>
  <c r="R56" i="45"/>
  <c r="E56" i="45"/>
  <c r="AA56" i="45" s="1"/>
  <c r="D56" i="45"/>
  <c r="C56" i="45"/>
  <c r="R55" i="45"/>
  <c r="X55" i="45" s="1"/>
  <c r="E55" i="45"/>
  <c r="AA55" i="45" s="1"/>
  <c r="D55" i="45"/>
  <c r="C55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R53" i="45"/>
  <c r="X53" i="45" s="1"/>
  <c r="E53" i="45"/>
  <c r="AA53" i="45" s="1"/>
  <c r="D53" i="45"/>
  <c r="C53" i="45"/>
  <c r="R52" i="45"/>
  <c r="X52" i="45" s="1"/>
  <c r="E52" i="45"/>
  <c r="AA52" i="45" s="1"/>
  <c r="D52" i="45"/>
  <c r="C52" i="45"/>
  <c r="R51" i="45"/>
  <c r="X51" i="45" s="1"/>
  <c r="E51" i="45"/>
  <c r="AA51" i="45" s="1"/>
  <c r="D51" i="45"/>
  <c r="S51" i="45" s="1"/>
  <c r="C51" i="45"/>
  <c r="R50" i="45"/>
  <c r="X50" i="45" s="1"/>
  <c r="E50" i="45"/>
  <c r="AA50" i="45" s="1"/>
  <c r="D50" i="45"/>
  <c r="S50" i="45" s="1"/>
  <c r="C50" i="45"/>
  <c r="R49" i="45"/>
  <c r="R54" i="45" s="1"/>
  <c r="E49" i="45"/>
  <c r="Z49" i="45" s="1"/>
  <c r="D49" i="45"/>
  <c r="S49" i="45" s="1"/>
  <c r="C49" i="45"/>
  <c r="C61" i="48"/>
  <c r="D61" i="48"/>
  <c r="E61" i="48"/>
  <c r="Z61" i="48" s="1"/>
  <c r="R61" i="48"/>
  <c r="X61" i="48" s="1"/>
  <c r="C62" i="48"/>
  <c r="D62" i="48"/>
  <c r="E62" i="48"/>
  <c r="Z62" i="48" s="1"/>
  <c r="R62" i="48"/>
  <c r="X62" i="48" s="1"/>
  <c r="C63" i="48"/>
  <c r="D63" i="48"/>
  <c r="E63" i="48"/>
  <c r="Z63" i="48" s="1"/>
  <c r="R63" i="48"/>
  <c r="X63" i="48" s="1"/>
  <c r="C64" i="48"/>
  <c r="D64" i="48"/>
  <c r="E64" i="48"/>
  <c r="AA64" i="48" s="1"/>
  <c r="R64" i="48"/>
  <c r="X64" i="48" s="1"/>
  <c r="C65" i="48"/>
  <c r="D65" i="48"/>
  <c r="E65" i="48"/>
  <c r="AA65" i="48" s="1"/>
  <c r="R65" i="48"/>
  <c r="X65" i="48" s="1"/>
  <c r="Z65" i="48"/>
  <c r="F66" i="48"/>
  <c r="G66" i="48"/>
  <c r="H66" i="48"/>
  <c r="I66" i="48"/>
  <c r="J66" i="48"/>
  <c r="K66" i="48"/>
  <c r="L66" i="48"/>
  <c r="M66" i="48"/>
  <c r="N66" i="48"/>
  <c r="O66" i="48"/>
  <c r="P66" i="48"/>
  <c r="Q66" i="48"/>
  <c r="C67" i="48"/>
  <c r="D67" i="48"/>
  <c r="E67" i="48"/>
  <c r="Z67" i="48" s="1"/>
  <c r="R67" i="48"/>
  <c r="X67" i="48" s="1"/>
  <c r="C68" i="48"/>
  <c r="D68" i="48"/>
  <c r="E68" i="48"/>
  <c r="Z68" i="48" s="1"/>
  <c r="R68" i="48"/>
  <c r="X68" i="48" s="1"/>
  <c r="C69" i="48"/>
  <c r="D69" i="48"/>
  <c r="E69" i="48"/>
  <c r="Z69" i="48" s="1"/>
  <c r="R69" i="48"/>
  <c r="X69" i="48" s="1"/>
  <c r="C70" i="48"/>
  <c r="D70" i="48"/>
  <c r="E70" i="48"/>
  <c r="Z70" i="48" s="1"/>
  <c r="R70" i="48"/>
  <c r="X70" i="48" s="1"/>
  <c r="C71" i="48"/>
  <c r="D71" i="48"/>
  <c r="E71" i="48"/>
  <c r="Z71" i="48" s="1"/>
  <c r="R71" i="48"/>
  <c r="X71" i="48" s="1"/>
  <c r="F72" i="48"/>
  <c r="G72" i="48"/>
  <c r="H72" i="48"/>
  <c r="I72" i="48"/>
  <c r="J72" i="48"/>
  <c r="K72" i="48"/>
  <c r="L72" i="48"/>
  <c r="M72" i="48"/>
  <c r="N72" i="48"/>
  <c r="O72" i="48"/>
  <c r="P72" i="48"/>
  <c r="Q72" i="48"/>
  <c r="Q60" i="44"/>
  <c r="P60" i="44"/>
  <c r="O60" i="44"/>
  <c r="N60" i="44"/>
  <c r="M60" i="44"/>
  <c r="L60" i="44"/>
  <c r="K60" i="44"/>
  <c r="J60" i="44"/>
  <c r="I60" i="44"/>
  <c r="H60" i="44"/>
  <c r="G60" i="44"/>
  <c r="F60" i="44"/>
  <c r="R59" i="44"/>
  <c r="E59" i="44"/>
  <c r="Z59" i="44" s="1"/>
  <c r="D59" i="44"/>
  <c r="C59" i="44"/>
  <c r="R58" i="44"/>
  <c r="E58" i="44"/>
  <c r="AA58" i="44" s="1"/>
  <c r="D58" i="44"/>
  <c r="C58" i="44"/>
  <c r="R57" i="44"/>
  <c r="X57" i="44" s="1"/>
  <c r="E57" i="44"/>
  <c r="D57" i="44"/>
  <c r="S57" i="44" s="1"/>
  <c r="C57" i="44"/>
  <c r="R56" i="44"/>
  <c r="X56" i="44" s="1"/>
  <c r="E56" i="44"/>
  <c r="AA56" i="44" s="1"/>
  <c r="D56" i="44"/>
  <c r="S56" i="44" s="1"/>
  <c r="C56" i="44"/>
  <c r="R55" i="44"/>
  <c r="E55" i="44"/>
  <c r="Z55" i="44" s="1"/>
  <c r="D55" i="44"/>
  <c r="C55" i="44"/>
  <c r="Q54" i="44"/>
  <c r="P54" i="44"/>
  <c r="O54" i="44"/>
  <c r="N54" i="44"/>
  <c r="M54" i="44"/>
  <c r="L54" i="44"/>
  <c r="K54" i="44"/>
  <c r="J54" i="44"/>
  <c r="I54" i="44"/>
  <c r="H54" i="44"/>
  <c r="G54" i="44"/>
  <c r="F54" i="44"/>
  <c r="R53" i="44"/>
  <c r="X53" i="44" s="1"/>
  <c r="E53" i="44"/>
  <c r="AA53" i="44" s="1"/>
  <c r="D53" i="44"/>
  <c r="C53" i="44"/>
  <c r="R52" i="44"/>
  <c r="X52" i="44" s="1"/>
  <c r="E52" i="44"/>
  <c r="AA52" i="44" s="1"/>
  <c r="D52" i="44"/>
  <c r="C52" i="44"/>
  <c r="R51" i="44"/>
  <c r="X51" i="44" s="1"/>
  <c r="E51" i="44"/>
  <c r="AA51" i="44" s="1"/>
  <c r="D51" i="44"/>
  <c r="C51" i="44"/>
  <c r="R50" i="44"/>
  <c r="E50" i="44"/>
  <c r="AA50" i="44" s="1"/>
  <c r="D50" i="44"/>
  <c r="C50" i="44"/>
  <c r="R49" i="44"/>
  <c r="X49" i="44" s="1"/>
  <c r="E49" i="44"/>
  <c r="AA49" i="44" s="1"/>
  <c r="D49" i="44"/>
  <c r="C49" i="44"/>
  <c r="AA59" i="25"/>
  <c r="Z59" i="25"/>
  <c r="AA58" i="25"/>
  <c r="Z58" i="25"/>
  <c r="AA57" i="25"/>
  <c r="Z57" i="25"/>
  <c r="AA56" i="25"/>
  <c r="Z56" i="25"/>
  <c r="AA55" i="25"/>
  <c r="Z55" i="25"/>
  <c r="AA53" i="25"/>
  <c r="Z53" i="25"/>
  <c r="AA52" i="25"/>
  <c r="Z52" i="25"/>
  <c r="AA51" i="25"/>
  <c r="Z51" i="25"/>
  <c r="AA50" i="25"/>
  <c r="Z50" i="25"/>
  <c r="AA49" i="25"/>
  <c r="Q66" i="43"/>
  <c r="P66" i="43"/>
  <c r="O66" i="43"/>
  <c r="N66" i="43"/>
  <c r="M66" i="43"/>
  <c r="L66" i="43"/>
  <c r="K66" i="43"/>
  <c r="J66" i="43"/>
  <c r="I66" i="43"/>
  <c r="H66" i="43"/>
  <c r="G66" i="43"/>
  <c r="F66" i="43"/>
  <c r="R65" i="43"/>
  <c r="X65" i="43" s="1"/>
  <c r="E65" i="43"/>
  <c r="Z65" i="43" s="1"/>
  <c r="D65" i="43"/>
  <c r="C65" i="43"/>
  <c r="R64" i="43"/>
  <c r="X64" i="43" s="1"/>
  <c r="E64" i="43"/>
  <c r="Z64" i="43" s="1"/>
  <c r="D64" i="43"/>
  <c r="S64" i="43" s="1"/>
  <c r="C64" i="43"/>
  <c r="R63" i="43"/>
  <c r="X63" i="43" s="1"/>
  <c r="E63" i="43"/>
  <c r="AA63" i="43" s="1"/>
  <c r="D63" i="43"/>
  <c r="C63" i="43"/>
  <c r="R62" i="43"/>
  <c r="X62" i="43" s="1"/>
  <c r="E62" i="43"/>
  <c r="AA62" i="43" s="1"/>
  <c r="D62" i="43"/>
  <c r="C62" i="43"/>
  <c r="R61" i="43"/>
  <c r="E61" i="43"/>
  <c r="Z61" i="43" s="1"/>
  <c r="D61" i="43"/>
  <c r="C61" i="43"/>
  <c r="Q60" i="43"/>
  <c r="P60" i="43"/>
  <c r="O60" i="43"/>
  <c r="N60" i="43"/>
  <c r="M60" i="43"/>
  <c r="L60" i="43"/>
  <c r="K60" i="43"/>
  <c r="J60" i="43"/>
  <c r="I60" i="43"/>
  <c r="H60" i="43"/>
  <c r="G60" i="43"/>
  <c r="F60" i="43"/>
  <c r="R59" i="43"/>
  <c r="X59" i="43" s="1"/>
  <c r="E59" i="43"/>
  <c r="AA59" i="43" s="1"/>
  <c r="D59" i="43"/>
  <c r="C59" i="43"/>
  <c r="R58" i="43"/>
  <c r="X58" i="43" s="1"/>
  <c r="E58" i="43"/>
  <c r="AA58" i="43" s="1"/>
  <c r="D58" i="43"/>
  <c r="C58" i="43"/>
  <c r="R57" i="43"/>
  <c r="X57" i="43" s="1"/>
  <c r="E57" i="43"/>
  <c r="AA57" i="43" s="1"/>
  <c r="D57" i="43"/>
  <c r="S57" i="43" s="1"/>
  <c r="C57" i="43"/>
  <c r="R56" i="43"/>
  <c r="X56" i="43" s="1"/>
  <c r="E56" i="43"/>
  <c r="Z56" i="43" s="1"/>
  <c r="D56" i="43"/>
  <c r="S56" i="43" s="1"/>
  <c r="C56" i="43"/>
  <c r="R55" i="43"/>
  <c r="E55" i="43"/>
  <c r="Z55" i="43" s="1"/>
  <c r="D55" i="43"/>
  <c r="C55" i="43"/>
  <c r="Q54" i="43"/>
  <c r="P54" i="43"/>
  <c r="O54" i="43"/>
  <c r="N54" i="43"/>
  <c r="M54" i="43"/>
  <c r="L54" i="43"/>
  <c r="K54" i="43"/>
  <c r="J54" i="43"/>
  <c r="I54" i="43"/>
  <c r="H54" i="43"/>
  <c r="G54" i="43"/>
  <c r="F54" i="43"/>
  <c r="R53" i="43"/>
  <c r="X53" i="43" s="1"/>
  <c r="E53" i="43"/>
  <c r="Z53" i="43" s="1"/>
  <c r="D53" i="43"/>
  <c r="C53" i="43"/>
  <c r="R52" i="43"/>
  <c r="X52" i="43" s="1"/>
  <c r="E52" i="43"/>
  <c r="AA52" i="43" s="1"/>
  <c r="D52" i="43"/>
  <c r="C52" i="43"/>
  <c r="R51" i="43"/>
  <c r="X51" i="43" s="1"/>
  <c r="E51" i="43"/>
  <c r="AA51" i="43" s="1"/>
  <c r="D51" i="43"/>
  <c r="S51" i="43" s="1"/>
  <c r="C51" i="43"/>
  <c r="R50" i="43"/>
  <c r="X50" i="43" s="1"/>
  <c r="E50" i="43"/>
  <c r="AA50" i="43" s="1"/>
  <c r="D50" i="43"/>
  <c r="C50" i="43"/>
  <c r="R49" i="43"/>
  <c r="X49" i="43" s="1"/>
  <c r="E49" i="43"/>
  <c r="Z49" i="43" s="1"/>
  <c r="AA57" i="44" l="1"/>
  <c r="Z57" i="44"/>
  <c r="AB57" i="44" s="1"/>
  <c r="S58" i="44"/>
  <c r="S59" i="44"/>
  <c r="S70" i="48"/>
  <c r="S68" i="48"/>
  <c r="S67" i="48"/>
  <c r="S65" i="48"/>
  <c r="S61" i="48"/>
  <c r="AA50" i="46"/>
  <c r="Z50" i="46"/>
  <c r="AA53" i="46"/>
  <c r="Z53" i="46"/>
  <c r="AB53" i="46" s="1"/>
  <c r="S59" i="46"/>
  <c r="AA52" i="47"/>
  <c r="Z52" i="47"/>
  <c r="AA53" i="48"/>
  <c r="Z53" i="48"/>
  <c r="AB53" i="48" s="1"/>
  <c r="AA53" i="47"/>
  <c r="Z52" i="48"/>
  <c r="AB52" i="48" s="1"/>
  <c r="S59" i="48"/>
  <c r="S56" i="45"/>
  <c r="S58" i="45"/>
  <c r="X60" i="47"/>
  <c r="S51" i="44"/>
  <c r="X58" i="45"/>
  <c r="S50" i="46"/>
  <c r="S51" i="47"/>
  <c r="AB52" i="47"/>
  <c r="S51" i="48"/>
  <c r="S57" i="48"/>
  <c r="AA59" i="44"/>
  <c r="AB59" i="44" s="1"/>
  <c r="Z64" i="48"/>
  <c r="AB64" i="48" s="1"/>
  <c r="S57" i="45"/>
  <c r="S57" i="46"/>
  <c r="S55" i="47"/>
  <c r="S57" i="47"/>
  <c r="AB50" i="46"/>
  <c r="Z58" i="46"/>
  <c r="AB58" i="46" s="1"/>
  <c r="X58" i="44"/>
  <c r="S71" i="48"/>
  <c r="S69" i="48"/>
  <c r="AB65" i="48"/>
  <c r="S62" i="48"/>
  <c r="S59" i="45"/>
  <c r="Z57" i="46"/>
  <c r="AB57" i="46" s="1"/>
  <c r="AB53" i="47"/>
  <c r="Z55" i="45"/>
  <c r="AB55" i="45" s="1"/>
  <c r="S55" i="44"/>
  <c r="Z52" i="46"/>
  <c r="AB52" i="46" s="1"/>
  <c r="S56" i="46"/>
  <c r="S53" i="47"/>
  <c r="AA57" i="47"/>
  <c r="AB57" i="47" s="1"/>
  <c r="X59" i="48"/>
  <c r="X54" i="48"/>
  <c r="R60" i="43"/>
  <c r="S55" i="45"/>
  <c r="X59" i="45"/>
  <c r="R54" i="46"/>
  <c r="S51" i="46"/>
  <c r="S49" i="47"/>
  <c r="S49" i="48"/>
  <c r="S55" i="48"/>
  <c r="AA59" i="48"/>
  <c r="AB59" i="48" s="1"/>
  <c r="S49" i="44"/>
  <c r="Z49" i="48"/>
  <c r="AB49" i="48" s="1"/>
  <c r="Z49" i="47"/>
  <c r="AB49" i="47" s="1"/>
  <c r="Z50" i="43"/>
  <c r="AB50" i="43" s="1"/>
  <c r="Z52" i="45"/>
  <c r="AB52" i="45" s="1"/>
  <c r="S58" i="46"/>
  <c r="S50" i="47"/>
  <c r="S52" i="47"/>
  <c r="Z50" i="48"/>
  <c r="AB50" i="48" s="1"/>
  <c r="AA55" i="48"/>
  <c r="AB55" i="48" s="1"/>
  <c r="Z58" i="45"/>
  <c r="AB58" i="45" s="1"/>
  <c r="Z49" i="46"/>
  <c r="Z55" i="46"/>
  <c r="AB55" i="46" s="1"/>
  <c r="S53" i="44"/>
  <c r="AA49" i="45"/>
  <c r="AA54" i="45" s="1"/>
  <c r="S50" i="44"/>
  <c r="S52" i="44"/>
  <c r="AA54" i="48"/>
  <c r="AA60" i="48"/>
  <c r="Z62" i="43"/>
  <c r="AB62" i="43" s="1"/>
  <c r="S58" i="47"/>
  <c r="S58" i="48"/>
  <c r="Z52" i="44"/>
  <c r="AB52" i="44" s="1"/>
  <c r="AA55" i="44"/>
  <c r="Z58" i="44"/>
  <c r="AB58" i="44" s="1"/>
  <c r="S53" i="45"/>
  <c r="Z51" i="46"/>
  <c r="AB51" i="46" s="1"/>
  <c r="S52" i="45"/>
  <c r="S54" i="45" s="1"/>
  <c r="AA55" i="47"/>
  <c r="Z58" i="47"/>
  <c r="AB58" i="47" s="1"/>
  <c r="Z58" i="48"/>
  <c r="AB58" i="48" s="1"/>
  <c r="AA53" i="43"/>
  <c r="AB53" i="43" s="1"/>
  <c r="AA54" i="47"/>
  <c r="AA59" i="47"/>
  <c r="AB59" i="47" s="1"/>
  <c r="S56" i="48"/>
  <c r="R60" i="48"/>
  <c r="Z56" i="48"/>
  <c r="AB56" i="48" s="1"/>
  <c r="Z57" i="48"/>
  <c r="AB57" i="48" s="1"/>
  <c r="S50" i="48"/>
  <c r="R54" i="48"/>
  <c r="Z51" i="48"/>
  <c r="AB51" i="48" s="1"/>
  <c r="S56" i="47"/>
  <c r="R60" i="47"/>
  <c r="Z56" i="47"/>
  <c r="AB56" i="47" s="1"/>
  <c r="R54" i="47"/>
  <c r="X50" i="47"/>
  <c r="Z50" i="47"/>
  <c r="AB50" i="47" s="1"/>
  <c r="Z51" i="47"/>
  <c r="AB51" i="47" s="1"/>
  <c r="AA60" i="46"/>
  <c r="R60" i="46"/>
  <c r="Z59" i="46"/>
  <c r="AB59" i="46" s="1"/>
  <c r="X59" i="46"/>
  <c r="Z56" i="46"/>
  <c r="AB56" i="46" s="1"/>
  <c r="AA54" i="46"/>
  <c r="X49" i="46"/>
  <c r="AA60" i="45"/>
  <c r="R60" i="45"/>
  <c r="Z59" i="45"/>
  <c r="AB59" i="45" s="1"/>
  <c r="X56" i="45"/>
  <c r="Z56" i="45"/>
  <c r="AB56" i="45" s="1"/>
  <c r="Z57" i="45"/>
  <c r="AB57" i="45" s="1"/>
  <c r="X49" i="45"/>
  <c r="Z53" i="45"/>
  <c r="AB53" i="45" s="1"/>
  <c r="Z50" i="45"/>
  <c r="AB50" i="45" s="1"/>
  <c r="Z51" i="45"/>
  <c r="AB51" i="45" s="1"/>
  <c r="S63" i="48"/>
  <c r="AA61" i="48"/>
  <c r="AB61" i="48" s="1"/>
  <c r="R72" i="48"/>
  <c r="AA69" i="48"/>
  <c r="AB69" i="48" s="1"/>
  <c r="AA68" i="48"/>
  <c r="AB68" i="48" s="1"/>
  <c r="S64" i="48"/>
  <c r="S72" i="48"/>
  <c r="AA62" i="48"/>
  <c r="AB62" i="48" s="1"/>
  <c r="AA63" i="48"/>
  <c r="AB63" i="48" s="1"/>
  <c r="S66" i="48"/>
  <c r="X72" i="48"/>
  <c r="Z72" i="48"/>
  <c r="X66" i="48"/>
  <c r="R66" i="48"/>
  <c r="AA71" i="48"/>
  <c r="AB71" i="48" s="1"/>
  <c r="AA67" i="48"/>
  <c r="AB67" i="48" s="1"/>
  <c r="AA70" i="48"/>
  <c r="AB70" i="48" s="1"/>
  <c r="I54" i="25"/>
  <c r="AB57" i="25"/>
  <c r="AB53" i="25"/>
  <c r="M60" i="25"/>
  <c r="I60" i="25"/>
  <c r="Q60" i="25"/>
  <c r="F60" i="25"/>
  <c r="N60" i="25"/>
  <c r="AB52" i="25"/>
  <c r="J54" i="25"/>
  <c r="AB51" i="25"/>
  <c r="AB56" i="25"/>
  <c r="G54" i="25"/>
  <c r="O54" i="25"/>
  <c r="Q54" i="25"/>
  <c r="AB50" i="25"/>
  <c r="S60" i="44"/>
  <c r="R60" i="44"/>
  <c r="Z56" i="44"/>
  <c r="AB56" i="44" s="1"/>
  <c r="X55" i="44"/>
  <c r="X59" i="44"/>
  <c r="AA54" i="44"/>
  <c r="R54" i="44"/>
  <c r="Z49" i="44"/>
  <c r="AB49" i="44" s="1"/>
  <c r="Z53" i="44"/>
  <c r="AB53" i="44" s="1"/>
  <c r="X50" i="44"/>
  <c r="Z50" i="44"/>
  <c r="AB50" i="44" s="1"/>
  <c r="Z51" i="44"/>
  <c r="AB51" i="44" s="1"/>
  <c r="X52" i="25"/>
  <c r="H60" i="25"/>
  <c r="P60" i="25"/>
  <c r="X57" i="25"/>
  <c r="K54" i="25"/>
  <c r="AA54" i="25"/>
  <c r="P54" i="25"/>
  <c r="O60" i="25"/>
  <c r="L54" i="25"/>
  <c r="X53" i="25"/>
  <c r="Z60" i="25"/>
  <c r="X58" i="25"/>
  <c r="AB58" i="25"/>
  <c r="M54" i="25"/>
  <c r="X50" i="25"/>
  <c r="K60" i="25"/>
  <c r="AA60" i="25"/>
  <c r="H54" i="25"/>
  <c r="G60" i="25"/>
  <c r="F54" i="25"/>
  <c r="N54" i="25"/>
  <c r="L60" i="25"/>
  <c r="AB55" i="25"/>
  <c r="X59" i="25"/>
  <c r="AB59" i="25"/>
  <c r="S56" i="25"/>
  <c r="J60" i="25"/>
  <c r="Z49" i="25"/>
  <c r="AB49" i="25" s="1"/>
  <c r="AA49" i="43"/>
  <c r="Z52" i="43"/>
  <c r="AB52" i="43" s="1"/>
  <c r="Z59" i="43"/>
  <c r="AB59" i="43" s="1"/>
  <c r="AA56" i="43"/>
  <c r="AB56" i="43" s="1"/>
  <c r="Z58" i="43"/>
  <c r="AB58" i="43" s="1"/>
  <c r="AA65" i="43"/>
  <c r="AB65" i="43" s="1"/>
  <c r="S55" i="43"/>
  <c r="S58" i="43"/>
  <c r="S61" i="43"/>
  <c r="R66" i="43"/>
  <c r="S49" i="43"/>
  <c r="S53" i="43"/>
  <c r="X61" i="43"/>
  <c r="S59" i="43"/>
  <c r="AA61" i="43"/>
  <c r="AB61" i="43" s="1"/>
  <c r="S63" i="43"/>
  <c r="S65" i="43"/>
  <c r="X55" i="43"/>
  <c r="X60" i="43" s="1"/>
  <c r="S62" i="43"/>
  <c r="AA64" i="43"/>
  <c r="AB64" i="43" s="1"/>
  <c r="Z63" i="43"/>
  <c r="AB63" i="43" s="1"/>
  <c r="AA55" i="43"/>
  <c r="AA60" i="43" s="1"/>
  <c r="Z57" i="43"/>
  <c r="AB57" i="43" s="1"/>
  <c r="X54" i="43"/>
  <c r="S50" i="43"/>
  <c r="R54" i="43"/>
  <c r="S52" i="43"/>
  <c r="Z51" i="43"/>
  <c r="AB51" i="43" s="1"/>
  <c r="AB55" i="44" l="1"/>
  <c r="AA60" i="44"/>
  <c r="S60" i="46"/>
  <c r="S54" i="47"/>
  <c r="S54" i="44"/>
  <c r="S60" i="45"/>
  <c r="AA54" i="43"/>
  <c r="S60" i="48"/>
  <c r="S54" i="46"/>
  <c r="Z66" i="48"/>
  <c r="AA60" i="47"/>
  <c r="S54" i="48"/>
  <c r="AB55" i="43"/>
  <c r="X60" i="48"/>
  <c r="S60" i="47"/>
  <c r="AB55" i="47"/>
  <c r="S58" i="25"/>
  <c r="X60" i="46"/>
  <c r="AB49" i="43"/>
  <c r="Z54" i="46"/>
  <c r="AB54" i="46" s="1"/>
  <c r="AB49" i="46"/>
  <c r="AB49" i="45"/>
  <c r="Z54" i="25"/>
  <c r="Z60" i="47"/>
  <c r="AA66" i="48"/>
  <c r="Z60" i="48"/>
  <c r="AB60" i="48" s="1"/>
  <c r="Z54" i="48"/>
  <c r="AB54" i="48" s="1"/>
  <c r="Z54" i="47"/>
  <c r="AB54" i="47" s="1"/>
  <c r="X54" i="47"/>
  <c r="Z60" i="46"/>
  <c r="AB60" i="46" s="1"/>
  <c r="X54" i="46"/>
  <c r="Z60" i="45"/>
  <c r="AB60" i="45" s="1"/>
  <c r="X60" i="45"/>
  <c r="Z54" i="45"/>
  <c r="AB54" i="45" s="1"/>
  <c r="X54" i="45"/>
  <c r="AA72" i="48"/>
  <c r="AB72" i="48" s="1"/>
  <c r="S53" i="25"/>
  <c r="X56" i="25"/>
  <c r="AB60" i="25"/>
  <c r="S57" i="25"/>
  <c r="X60" i="44"/>
  <c r="Z60" i="44"/>
  <c r="AB60" i="44" s="1"/>
  <c r="X54" i="44"/>
  <c r="Z54" i="44"/>
  <c r="AB54" i="44" s="1"/>
  <c r="S52" i="25"/>
  <c r="S59" i="25"/>
  <c r="S50" i="25"/>
  <c r="X55" i="25"/>
  <c r="S55" i="25"/>
  <c r="R60" i="25"/>
  <c r="F16" i="13" s="1"/>
  <c r="X49" i="25"/>
  <c r="S49" i="25"/>
  <c r="R54" i="25"/>
  <c r="F15" i="13" s="1"/>
  <c r="X51" i="25"/>
  <c r="S51" i="25"/>
  <c r="Z60" i="43"/>
  <c r="AB60" i="43" s="1"/>
  <c r="Z54" i="43"/>
  <c r="AB54" i="43" s="1"/>
  <c r="S54" i="43"/>
  <c r="AA66" i="43"/>
  <c r="Z66" i="43"/>
  <c r="S60" i="43"/>
  <c r="S66" i="43"/>
  <c r="X66" i="43"/>
  <c r="AB66" i="48" l="1"/>
  <c r="AB60" i="47"/>
  <c r="AB66" i="43"/>
  <c r="AB54" i="25"/>
  <c r="S60" i="25"/>
  <c r="G16" i="13" s="1"/>
  <c r="X60" i="25"/>
  <c r="S54" i="25"/>
  <c r="G15" i="13" s="1"/>
  <c r="X54" i="25"/>
  <c r="H16" i="13" l="1"/>
  <c r="N16" i="13"/>
  <c r="M16" i="13"/>
  <c r="L16" i="13"/>
  <c r="K16" i="13"/>
  <c r="J16" i="13"/>
  <c r="I16" i="13"/>
  <c r="H15" i="13"/>
  <c r="N15" i="13"/>
  <c r="L15" i="13"/>
  <c r="J15" i="13"/>
  <c r="I15" i="13"/>
  <c r="K15" i="13"/>
  <c r="M15" i="13"/>
  <c r="T25" i="40"/>
  <c r="S25" i="40"/>
  <c r="T24" i="40"/>
  <c r="S24" i="40"/>
  <c r="T20" i="40"/>
  <c r="S20" i="40"/>
  <c r="T19" i="40"/>
  <c r="S19" i="40"/>
  <c r="T15" i="40"/>
  <c r="S15" i="40"/>
  <c r="T14" i="40"/>
  <c r="S14" i="40"/>
  <c r="S10" i="40"/>
  <c r="T10" i="40"/>
  <c r="T9" i="40"/>
  <c r="S9" i="40"/>
  <c r="Q11" i="41"/>
  <c r="R11" i="41"/>
  <c r="S11" i="41"/>
  <c r="T11" i="41"/>
  <c r="U11" i="41"/>
  <c r="V11" i="41"/>
  <c r="Q16" i="41"/>
  <c r="R16" i="41"/>
  <c r="S16" i="41"/>
  <c r="T16" i="41"/>
  <c r="U16" i="41"/>
  <c r="V16" i="41"/>
  <c r="Q21" i="41"/>
  <c r="R21" i="41"/>
  <c r="S21" i="41"/>
  <c r="T21" i="41"/>
  <c r="U21" i="41"/>
  <c r="V21" i="41"/>
  <c r="Q26" i="41"/>
  <c r="R26" i="41"/>
  <c r="S26" i="41"/>
  <c r="T26" i="41"/>
  <c r="U26" i="41"/>
  <c r="V26" i="41"/>
  <c r="Z25" i="41"/>
  <c r="Y25" i="41"/>
  <c r="Z24" i="41"/>
  <c r="Y24" i="41"/>
  <c r="Z20" i="41"/>
  <c r="Y20" i="41"/>
  <c r="Z19" i="41"/>
  <c r="Y19" i="41"/>
  <c r="Z15" i="41"/>
  <c r="Y15" i="41"/>
  <c r="Z14" i="41"/>
  <c r="Y14" i="41"/>
  <c r="Y10" i="41"/>
  <c r="Z10" i="41"/>
  <c r="Z9" i="41"/>
  <c r="Y9" i="41"/>
  <c r="N13" i="1"/>
  <c r="J6" i="36"/>
  <c r="J7" i="36"/>
  <c r="J8" i="36"/>
  <c r="J9" i="36"/>
  <c r="J10" i="36"/>
  <c r="J20" i="36"/>
  <c r="J30" i="36"/>
  <c r="J38" i="36"/>
  <c r="J43" i="36"/>
  <c r="N29" i="1" l="1"/>
  <c r="N15" i="1"/>
  <c r="T28" i="41"/>
  <c r="U28" i="41"/>
  <c r="V28" i="41"/>
  <c r="J11" i="36"/>
  <c r="J45" i="36" s="1"/>
  <c r="D25" i="1" s="1"/>
  <c r="N17" i="1"/>
  <c r="Q28" i="41"/>
  <c r="S28" i="41"/>
  <c r="O16" i="13"/>
  <c r="O15" i="13"/>
  <c r="R28" i="41"/>
  <c r="H25" i="6" l="1"/>
  <c r="G25" i="6" s="1"/>
  <c r="H24" i="6"/>
  <c r="G24" i="6" s="1"/>
  <c r="H23" i="6"/>
  <c r="G23" i="6" s="1"/>
  <c r="H22" i="6"/>
  <c r="G22" i="6" s="1"/>
  <c r="H15" i="6"/>
  <c r="G15" i="6" s="1"/>
  <c r="H14" i="6"/>
  <c r="G14" i="6" s="1"/>
  <c r="H13" i="6"/>
  <c r="G13" i="6" s="1"/>
  <c r="H12" i="6"/>
  <c r="G12" i="6" s="1"/>
  <c r="H7" i="6"/>
  <c r="H8" i="6"/>
  <c r="G8" i="6" s="1"/>
  <c r="H6" i="6"/>
  <c r="G6" i="6" s="1"/>
  <c r="AA217" i="28"/>
  <c r="Z217" i="28"/>
  <c r="AB217" i="28" s="1"/>
  <c r="AA216" i="28"/>
  <c r="Z216" i="28"/>
  <c r="AA215" i="28"/>
  <c r="Z215" i="28"/>
  <c r="AA214" i="28"/>
  <c r="Z214" i="28"/>
  <c r="AB214" i="28" s="1"/>
  <c r="AA213" i="28"/>
  <c r="Z213" i="28"/>
  <c r="AB213" i="28" s="1"/>
  <c r="AA211" i="28"/>
  <c r="Z211" i="28"/>
  <c r="AA210" i="28"/>
  <c r="Z210" i="28"/>
  <c r="AB210" i="28" s="1"/>
  <c r="AA209" i="28"/>
  <c r="Z209" i="28"/>
  <c r="AA208" i="28"/>
  <c r="Z208" i="28"/>
  <c r="AA207" i="28"/>
  <c r="Z207" i="28"/>
  <c r="AA205" i="28"/>
  <c r="Z205" i="28"/>
  <c r="AB205" i="28" s="1"/>
  <c r="AA204" i="28"/>
  <c r="Z204" i="28"/>
  <c r="AA203" i="28"/>
  <c r="Z203" i="28"/>
  <c r="AB203" i="28" s="1"/>
  <c r="AA202" i="28"/>
  <c r="Z202" i="28"/>
  <c r="AA201" i="28"/>
  <c r="Z201" i="28"/>
  <c r="AB201" i="28" s="1"/>
  <c r="AA199" i="28"/>
  <c r="Z199" i="28"/>
  <c r="AB199" i="28" s="1"/>
  <c r="AA198" i="28"/>
  <c r="Z198" i="28"/>
  <c r="AA197" i="28"/>
  <c r="Z197" i="28"/>
  <c r="AA196" i="28"/>
  <c r="Z196" i="28"/>
  <c r="AA195" i="28"/>
  <c r="Z195" i="28"/>
  <c r="AB195" i="28" s="1"/>
  <c r="AA193" i="28"/>
  <c r="Z193" i="28"/>
  <c r="AB193" i="28" s="1"/>
  <c r="AA192" i="28"/>
  <c r="Z192" i="28"/>
  <c r="AA191" i="28"/>
  <c r="Z191" i="28"/>
  <c r="AA190" i="28"/>
  <c r="Z190" i="28"/>
  <c r="AA189" i="28"/>
  <c r="Z189" i="28"/>
  <c r="AB189" i="28" s="1"/>
  <c r="AA187" i="28"/>
  <c r="Z187" i="28"/>
  <c r="AA186" i="28"/>
  <c r="Z186" i="28"/>
  <c r="AA185" i="28"/>
  <c r="Z185" i="28"/>
  <c r="AA184" i="28"/>
  <c r="Z184" i="28"/>
  <c r="AA183" i="28"/>
  <c r="Z183" i="28"/>
  <c r="AA177" i="28"/>
  <c r="Z177" i="28"/>
  <c r="AB177" i="28" s="1"/>
  <c r="AA176" i="28"/>
  <c r="Z176" i="28"/>
  <c r="AA175" i="28"/>
  <c r="Z175" i="28"/>
  <c r="AB175" i="28" s="1"/>
  <c r="AA174" i="28"/>
  <c r="Z174" i="28"/>
  <c r="AA173" i="28"/>
  <c r="Z173" i="28"/>
  <c r="AB173" i="28" s="1"/>
  <c r="AA171" i="28"/>
  <c r="Z171" i="28"/>
  <c r="AB171" i="28" s="1"/>
  <c r="AA170" i="28"/>
  <c r="Z170" i="28"/>
  <c r="AA169" i="28"/>
  <c r="Z169" i="28"/>
  <c r="AA168" i="28"/>
  <c r="Z168" i="28"/>
  <c r="AB168" i="28" s="1"/>
  <c r="AA167" i="28"/>
  <c r="Z167" i="28"/>
  <c r="AB167" i="28" s="1"/>
  <c r="AA165" i="28"/>
  <c r="Z165" i="28"/>
  <c r="AB165" i="28" s="1"/>
  <c r="AA164" i="28"/>
  <c r="Z164" i="28"/>
  <c r="AA163" i="28"/>
  <c r="Z163" i="28"/>
  <c r="AB163" i="28" s="1"/>
  <c r="AA162" i="28"/>
  <c r="Z162" i="28"/>
  <c r="AA161" i="28"/>
  <c r="Z161" i="28"/>
  <c r="AB161" i="28" s="1"/>
  <c r="AA159" i="28"/>
  <c r="Z159" i="28"/>
  <c r="AA158" i="28"/>
  <c r="Z158" i="28"/>
  <c r="AA157" i="28"/>
  <c r="Z157" i="28"/>
  <c r="AA156" i="28"/>
  <c r="Z156" i="28"/>
  <c r="AA155" i="28"/>
  <c r="Z155" i="28"/>
  <c r="AA149" i="28"/>
  <c r="Z149" i="28"/>
  <c r="AA148" i="28"/>
  <c r="Z148" i="28"/>
  <c r="AA147" i="28"/>
  <c r="Z147" i="28"/>
  <c r="AB147" i="28" s="1"/>
  <c r="AA146" i="28"/>
  <c r="Z146" i="28"/>
  <c r="AA145" i="28"/>
  <c r="Z145" i="28"/>
  <c r="AB145" i="28" s="1"/>
  <c r="AA143" i="28"/>
  <c r="Z143" i="28"/>
  <c r="AB143" i="28" s="1"/>
  <c r="AA142" i="28"/>
  <c r="Z142" i="28"/>
  <c r="AA141" i="28"/>
  <c r="Z141" i="28"/>
  <c r="AA140" i="28"/>
  <c r="Z140" i="28"/>
  <c r="AA139" i="28"/>
  <c r="Z139" i="28"/>
  <c r="AB139" i="28" s="1"/>
  <c r="AA137" i="28"/>
  <c r="Z137" i="28"/>
  <c r="AB137" i="28" s="1"/>
  <c r="AA136" i="28"/>
  <c r="Z136" i="28"/>
  <c r="AA135" i="28"/>
  <c r="Z135" i="28"/>
  <c r="AA134" i="28"/>
  <c r="Z134" i="28"/>
  <c r="AA133" i="28"/>
  <c r="Z133" i="28"/>
  <c r="AB133" i="28" s="1"/>
  <c r="AA127" i="28"/>
  <c r="Z127" i="28"/>
  <c r="AA126" i="28"/>
  <c r="Z126" i="28"/>
  <c r="AA125" i="28"/>
  <c r="Z125" i="28"/>
  <c r="AA124" i="28"/>
  <c r="Z124" i="28"/>
  <c r="AB124" i="28" s="1"/>
  <c r="AA123" i="28"/>
  <c r="Z123" i="28"/>
  <c r="AA121" i="28"/>
  <c r="Z121" i="28"/>
  <c r="AA120" i="28"/>
  <c r="Z120" i="28"/>
  <c r="AA119" i="28"/>
  <c r="Z119" i="28"/>
  <c r="AB119" i="28" s="1"/>
  <c r="AA118" i="28"/>
  <c r="Z118" i="28"/>
  <c r="AA117" i="28"/>
  <c r="Z117" i="28"/>
  <c r="AA115" i="28"/>
  <c r="Z115" i="28"/>
  <c r="AB115" i="28" s="1"/>
  <c r="AA114" i="28"/>
  <c r="Z114" i="28"/>
  <c r="AA113" i="28"/>
  <c r="Z113" i="28"/>
  <c r="AA112" i="28"/>
  <c r="Z112" i="28"/>
  <c r="AA111" i="28"/>
  <c r="Z111" i="28"/>
  <c r="AB111" i="28" s="1"/>
  <c r="AA109" i="28"/>
  <c r="Z109" i="28"/>
  <c r="AB109" i="28" s="1"/>
  <c r="AA108" i="28"/>
  <c r="Z108" i="28"/>
  <c r="AA107" i="28"/>
  <c r="Z107" i="28"/>
  <c r="AB107" i="28" s="1"/>
  <c r="AA106" i="28"/>
  <c r="Z106" i="28"/>
  <c r="AA105" i="28"/>
  <c r="Z105" i="28"/>
  <c r="AB105" i="28" s="1"/>
  <c r="AA99" i="28"/>
  <c r="Z99" i="28"/>
  <c r="AA98" i="28"/>
  <c r="Z98" i="28"/>
  <c r="AB98" i="28" s="1"/>
  <c r="AA97" i="28"/>
  <c r="Z97" i="28"/>
  <c r="AB97" i="28" s="1"/>
  <c r="AA96" i="28"/>
  <c r="Z96" i="28"/>
  <c r="AA95" i="28"/>
  <c r="Z95" i="28"/>
  <c r="AA89" i="28"/>
  <c r="Z89" i="28"/>
  <c r="AB89" i="28" s="1"/>
  <c r="AA88" i="28"/>
  <c r="Z88" i="28"/>
  <c r="AA87" i="28"/>
  <c r="Z87" i="28"/>
  <c r="AB87" i="28" s="1"/>
  <c r="AA86" i="28"/>
  <c r="Z86" i="28"/>
  <c r="AA85" i="28"/>
  <c r="Z85" i="28"/>
  <c r="AB85" i="28" s="1"/>
  <c r="AA79" i="28"/>
  <c r="Z79" i="28"/>
  <c r="AA78" i="28"/>
  <c r="Z78" i="28"/>
  <c r="AA77" i="28"/>
  <c r="Z77" i="28"/>
  <c r="AA76" i="28"/>
  <c r="Z76" i="28"/>
  <c r="AB76" i="28" s="1"/>
  <c r="AA75" i="28"/>
  <c r="Z75" i="28"/>
  <c r="AB75" i="28" s="1"/>
  <c r="AA70" i="28"/>
  <c r="Z70" i="28"/>
  <c r="AA69" i="28"/>
  <c r="Z69" i="28"/>
  <c r="AA68" i="28"/>
  <c r="Z68" i="28"/>
  <c r="AA67" i="28"/>
  <c r="Z67" i="28"/>
  <c r="AA66" i="28"/>
  <c r="Z66" i="28"/>
  <c r="AA64" i="28"/>
  <c r="Z64" i="28"/>
  <c r="AA63" i="28"/>
  <c r="Z63" i="28"/>
  <c r="AA62" i="28"/>
  <c r="Z62" i="28"/>
  <c r="AA61" i="28"/>
  <c r="Z61" i="28"/>
  <c r="AA60" i="28"/>
  <c r="Z60" i="28"/>
  <c r="AA46" i="28"/>
  <c r="Z46" i="28"/>
  <c r="AA45" i="28"/>
  <c r="Z45" i="28"/>
  <c r="AA44" i="28"/>
  <c r="Z44" i="28"/>
  <c r="AA43" i="28"/>
  <c r="Z43" i="28"/>
  <c r="AA42" i="28"/>
  <c r="Z42" i="28"/>
  <c r="AB42" i="28" s="1"/>
  <c r="AA40" i="28"/>
  <c r="Z40" i="28"/>
  <c r="AB40" i="28" s="1"/>
  <c r="AA39" i="28"/>
  <c r="Z39" i="28"/>
  <c r="AA38" i="28"/>
  <c r="Z38" i="28"/>
  <c r="AA37" i="28"/>
  <c r="Z37" i="28"/>
  <c r="AB37" i="28" s="1"/>
  <c r="AA36" i="28"/>
  <c r="Z36" i="28"/>
  <c r="AB36" i="28" s="1"/>
  <c r="AA34" i="28"/>
  <c r="Z34" i="28"/>
  <c r="AA33" i="28"/>
  <c r="Z33" i="28"/>
  <c r="AA32" i="28"/>
  <c r="Z32" i="28"/>
  <c r="AA31" i="28"/>
  <c r="Z31" i="28"/>
  <c r="AA30" i="28"/>
  <c r="Z30" i="28"/>
  <c r="AA25" i="28"/>
  <c r="Z25" i="28"/>
  <c r="AA24" i="28"/>
  <c r="Z24" i="28"/>
  <c r="AA23" i="28"/>
  <c r="Z23" i="28"/>
  <c r="AA22" i="28"/>
  <c r="Z22" i="28"/>
  <c r="AA21" i="28"/>
  <c r="Z21" i="28"/>
  <c r="AA19" i="28"/>
  <c r="Z19" i="28"/>
  <c r="AA18" i="28"/>
  <c r="Z18" i="28"/>
  <c r="AA17" i="28"/>
  <c r="Z17" i="28"/>
  <c r="AA16" i="28"/>
  <c r="Z16" i="28"/>
  <c r="AA15" i="28"/>
  <c r="Z15" i="28"/>
  <c r="AA13" i="28"/>
  <c r="Z13" i="28"/>
  <c r="AA12" i="28"/>
  <c r="Z12" i="28"/>
  <c r="AA11" i="28"/>
  <c r="Z11" i="28"/>
  <c r="AA10" i="28"/>
  <c r="Z10" i="28"/>
  <c r="AA9" i="28"/>
  <c r="Z9" i="28"/>
  <c r="Z25" i="40"/>
  <c r="Y25" i="40"/>
  <c r="AA25" i="40" s="1"/>
  <c r="Z24" i="40"/>
  <c r="Y24" i="40"/>
  <c r="Z20" i="40"/>
  <c r="Y20" i="40"/>
  <c r="Z19" i="40"/>
  <c r="Y19" i="40"/>
  <c r="Z15" i="40"/>
  <c r="Y15" i="40"/>
  <c r="Z14" i="40"/>
  <c r="Y14" i="40"/>
  <c r="Z10" i="40"/>
  <c r="Y10" i="40"/>
  <c r="Z9" i="40"/>
  <c r="Y9" i="40"/>
  <c r="AF25" i="41"/>
  <c r="AE25" i="41"/>
  <c r="AF24" i="41"/>
  <c r="AE24" i="41"/>
  <c r="AF20" i="41"/>
  <c r="AE20" i="41"/>
  <c r="AF19" i="41"/>
  <c r="AE19" i="41"/>
  <c r="AF15" i="41"/>
  <c r="AE15" i="41"/>
  <c r="AF14" i="41"/>
  <c r="AE14" i="41"/>
  <c r="AE10" i="41"/>
  <c r="AF10" i="41"/>
  <c r="X25" i="41"/>
  <c r="X24" i="41"/>
  <c r="X20" i="41"/>
  <c r="X19" i="41"/>
  <c r="X15" i="41"/>
  <c r="X14" i="41"/>
  <c r="X9" i="41"/>
  <c r="X10" i="41"/>
  <c r="X7" i="41"/>
  <c r="AF9" i="41"/>
  <c r="AE9" i="41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Q213" i="25"/>
  <c r="P213" i="25"/>
  <c r="O213" i="25"/>
  <c r="N213" i="25"/>
  <c r="M213" i="25"/>
  <c r="L213" i="25"/>
  <c r="K213" i="25"/>
  <c r="J213" i="25"/>
  <c r="I213" i="25"/>
  <c r="H213" i="25"/>
  <c r="G213" i="25"/>
  <c r="F213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G7" i="25"/>
  <c r="H7" i="25"/>
  <c r="I7" i="25"/>
  <c r="J7" i="25"/>
  <c r="K7" i="25"/>
  <c r="L7" i="25"/>
  <c r="M7" i="25"/>
  <c r="N7" i="25"/>
  <c r="O7" i="25"/>
  <c r="P7" i="25"/>
  <c r="Q7" i="25"/>
  <c r="F7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G9" i="25"/>
  <c r="H9" i="25"/>
  <c r="I9" i="25"/>
  <c r="J9" i="25"/>
  <c r="K9" i="25"/>
  <c r="L9" i="25"/>
  <c r="M9" i="25"/>
  <c r="N9" i="25"/>
  <c r="O9" i="25"/>
  <c r="P9" i="25"/>
  <c r="Q9" i="25"/>
  <c r="F9" i="25"/>
  <c r="AA219" i="25"/>
  <c r="Z219" i="25"/>
  <c r="AA218" i="25"/>
  <c r="Z218" i="25"/>
  <c r="AA217" i="25"/>
  <c r="Z217" i="25"/>
  <c r="AA216" i="25"/>
  <c r="Z216" i="25"/>
  <c r="AA215" i="25"/>
  <c r="Z215" i="25"/>
  <c r="AA213" i="25"/>
  <c r="Z213" i="25"/>
  <c r="AA212" i="25"/>
  <c r="Z212" i="25"/>
  <c r="AA211" i="25"/>
  <c r="Z211" i="25"/>
  <c r="AA210" i="25"/>
  <c r="Z210" i="25"/>
  <c r="AA209" i="25"/>
  <c r="Z209" i="25"/>
  <c r="AA207" i="25"/>
  <c r="Z207" i="25"/>
  <c r="AA206" i="25"/>
  <c r="Z206" i="25"/>
  <c r="AA205" i="25"/>
  <c r="Z205" i="25"/>
  <c r="AA204" i="25"/>
  <c r="Z204" i="25"/>
  <c r="AA203" i="25"/>
  <c r="Z203" i="25"/>
  <c r="AA201" i="25"/>
  <c r="Z201" i="25"/>
  <c r="AA200" i="25"/>
  <c r="Z200" i="25"/>
  <c r="AA199" i="25"/>
  <c r="Z199" i="25"/>
  <c r="AA198" i="25"/>
  <c r="Z198" i="25"/>
  <c r="AA197" i="25"/>
  <c r="Z197" i="25"/>
  <c r="AA195" i="25"/>
  <c r="Z195" i="25"/>
  <c r="AA194" i="25"/>
  <c r="Z194" i="25"/>
  <c r="AA193" i="25"/>
  <c r="Z193" i="25"/>
  <c r="AA192" i="25"/>
  <c r="Z192" i="25"/>
  <c r="AA191" i="25"/>
  <c r="Z191" i="25"/>
  <c r="AA189" i="25"/>
  <c r="Z189" i="25"/>
  <c r="AA188" i="25"/>
  <c r="Z188" i="25"/>
  <c r="AA187" i="25"/>
  <c r="Z187" i="25"/>
  <c r="AA186" i="25"/>
  <c r="Z186" i="25"/>
  <c r="AA185" i="25"/>
  <c r="Z185" i="25"/>
  <c r="AB185" i="25" s="1"/>
  <c r="AA179" i="25"/>
  <c r="Z179" i="25"/>
  <c r="AA178" i="25"/>
  <c r="Z178" i="25"/>
  <c r="AA177" i="25"/>
  <c r="Z177" i="25"/>
  <c r="AA176" i="25"/>
  <c r="Z176" i="25"/>
  <c r="AB176" i="25" s="1"/>
  <c r="AA175" i="25"/>
  <c r="Z175" i="25"/>
  <c r="AA173" i="25"/>
  <c r="Z173" i="25"/>
  <c r="AA172" i="25"/>
  <c r="Z172" i="25"/>
  <c r="AA171" i="25"/>
  <c r="Z171" i="25"/>
  <c r="AB171" i="25" s="1"/>
  <c r="AA170" i="25"/>
  <c r="Z170" i="25"/>
  <c r="AA169" i="25"/>
  <c r="Z169" i="25"/>
  <c r="AA167" i="25"/>
  <c r="Z167" i="25"/>
  <c r="AA166" i="25"/>
  <c r="Z166" i="25"/>
  <c r="AB166" i="25" s="1"/>
  <c r="AA165" i="25"/>
  <c r="Z165" i="25"/>
  <c r="AA164" i="25"/>
  <c r="Z164" i="25"/>
  <c r="AA163" i="25"/>
  <c r="Z163" i="25"/>
  <c r="AA161" i="25"/>
  <c r="Z161" i="25"/>
  <c r="AA160" i="25"/>
  <c r="Z160" i="25"/>
  <c r="AA159" i="25"/>
  <c r="Z159" i="25"/>
  <c r="AA158" i="25"/>
  <c r="Z158" i="25"/>
  <c r="AA157" i="25"/>
  <c r="Z157" i="25"/>
  <c r="AA151" i="25"/>
  <c r="Z151" i="25"/>
  <c r="AA150" i="25"/>
  <c r="Z150" i="25"/>
  <c r="AA149" i="25"/>
  <c r="Z149" i="25"/>
  <c r="AA148" i="25"/>
  <c r="Z148" i="25"/>
  <c r="AA147" i="25"/>
  <c r="Z147" i="25"/>
  <c r="AA145" i="25"/>
  <c r="Z145" i="25"/>
  <c r="AA144" i="25"/>
  <c r="Z144" i="25"/>
  <c r="AA143" i="25"/>
  <c r="Z143" i="25"/>
  <c r="AA142" i="25"/>
  <c r="Z142" i="25"/>
  <c r="AA141" i="25"/>
  <c r="Z141" i="25"/>
  <c r="AA139" i="25"/>
  <c r="Z139" i="25"/>
  <c r="AA138" i="25"/>
  <c r="Z138" i="25"/>
  <c r="AA137" i="25"/>
  <c r="Z137" i="25"/>
  <c r="AA136" i="25"/>
  <c r="Z136" i="25"/>
  <c r="AA135" i="25"/>
  <c r="Z135" i="25"/>
  <c r="AA129" i="25"/>
  <c r="Z129" i="25"/>
  <c r="AB129" i="25" s="1"/>
  <c r="AA128" i="25"/>
  <c r="Z128" i="25"/>
  <c r="AA127" i="25"/>
  <c r="Z127" i="25"/>
  <c r="AA126" i="25"/>
  <c r="Z126" i="25"/>
  <c r="AA125" i="25"/>
  <c r="Z125" i="25"/>
  <c r="AB125" i="25" s="1"/>
  <c r="AA123" i="25"/>
  <c r="Z123" i="25"/>
  <c r="AA122" i="25"/>
  <c r="Z122" i="25"/>
  <c r="AA121" i="25"/>
  <c r="Z121" i="25"/>
  <c r="AA120" i="25"/>
  <c r="Z120" i="25"/>
  <c r="AB120" i="25" s="1"/>
  <c r="AA119" i="25"/>
  <c r="Z119" i="25"/>
  <c r="AA117" i="25"/>
  <c r="Z117" i="25"/>
  <c r="AA116" i="25"/>
  <c r="Z116" i="25"/>
  <c r="AA115" i="25"/>
  <c r="Z115" i="25"/>
  <c r="AA114" i="25"/>
  <c r="Z114" i="25"/>
  <c r="AA113" i="25"/>
  <c r="Z113" i="25"/>
  <c r="AA111" i="25"/>
  <c r="Z111" i="25"/>
  <c r="AA110" i="25"/>
  <c r="Z110" i="25"/>
  <c r="AB110" i="25" s="1"/>
  <c r="AA109" i="25"/>
  <c r="Z109" i="25"/>
  <c r="AA108" i="25"/>
  <c r="Z108" i="25"/>
  <c r="AA107" i="25"/>
  <c r="Z107" i="25"/>
  <c r="AA101" i="25"/>
  <c r="Z101" i="25"/>
  <c r="AB101" i="25" s="1"/>
  <c r="AA100" i="25"/>
  <c r="Z100" i="25"/>
  <c r="AA99" i="25"/>
  <c r="Z99" i="25"/>
  <c r="AA98" i="25"/>
  <c r="Z98" i="25"/>
  <c r="AA97" i="25"/>
  <c r="Z97" i="25"/>
  <c r="AB97" i="25" s="1"/>
  <c r="AA91" i="25"/>
  <c r="Z91" i="25"/>
  <c r="AA90" i="25"/>
  <c r="Z90" i="25"/>
  <c r="AA89" i="25"/>
  <c r="Z89" i="25"/>
  <c r="AA88" i="25"/>
  <c r="Z88" i="25"/>
  <c r="AA87" i="25"/>
  <c r="Z87" i="25"/>
  <c r="AA81" i="25"/>
  <c r="Z81" i="25"/>
  <c r="AA80" i="25"/>
  <c r="Z80" i="25"/>
  <c r="AA79" i="25"/>
  <c r="Z79" i="25"/>
  <c r="AB79" i="25" s="1"/>
  <c r="AA78" i="25"/>
  <c r="Z78" i="25"/>
  <c r="AA77" i="25"/>
  <c r="Z77" i="25"/>
  <c r="AA71" i="25"/>
  <c r="Z71" i="25"/>
  <c r="AA70" i="25"/>
  <c r="Z70" i="25"/>
  <c r="AA69" i="25"/>
  <c r="Z69" i="25"/>
  <c r="AA68" i="25"/>
  <c r="Z68" i="25"/>
  <c r="AA67" i="25"/>
  <c r="Z67" i="25"/>
  <c r="AA65" i="25"/>
  <c r="Z65" i="25"/>
  <c r="AB65" i="25" s="1"/>
  <c r="AA64" i="25"/>
  <c r="Z64" i="25"/>
  <c r="AA63" i="25"/>
  <c r="Z63" i="25"/>
  <c r="AA62" i="25"/>
  <c r="Z62" i="25"/>
  <c r="AA61" i="25"/>
  <c r="Z61" i="25"/>
  <c r="AA47" i="25"/>
  <c r="Z47" i="25"/>
  <c r="AA46" i="25"/>
  <c r="Z46" i="25"/>
  <c r="AA45" i="25"/>
  <c r="Z45" i="25"/>
  <c r="AA43" i="25"/>
  <c r="Z43" i="25"/>
  <c r="AA41" i="25"/>
  <c r="Z41" i="25"/>
  <c r="AA40" i="25"/>
  <c r="Z40" i="25"/>
  <c r="AA39" i="25"/>
  <c r="Z39" i="25"/>
  <c r="Z38" i="25"/>
  <c r="AA37" i="25"/>
  <c r="Z37" i="25"/>
  <c r="AA35" i="25"/>
  <c r="Z35" i="25"/>
  <c r="AA34" i="25"/>
  <c r="Z34" i="25"/>
  <c r="AA33" i="25"/>
  <c r="Z33" i="25"/>
  <c r="AA32" i="25"/>
  <c r="Z32" i="25"/>
  <c r="AA31" i="25"/>
  <c r="Z31" i="25"/>
  <c r="AA25" i="25"/>
  <c r="Z25" i="25"/>
  <c r="AA24" i="25"/>
  <c r="Z24" i="25"/>
  <c r="AA23" i="25"/>
  <c r="Z23" i="25"/>
  <c r="AA22" i="25"/>
  <c r="Z22" i="25"/>
  <c r="AA21" i="25"/>
  <c r="Z21" i="25"/>
  <c r="AA19" i="25"/>
  <c r="Z19" i="25"/>
  <c r="AA18" i="25"/>
  <c r="Z18" i="25"/>
  <c r="AA17" i="25"/>
  <c r="Z17" i="25"/>
  <c r="AA16" i="25"/>
  <c r="Z16" i="25"/>
  <c r="AA15" i="25"/>
  <c r="Z15" i="25"/>
  <c r="AA13" i="25"/>
  <c r="Z13" i="25"/>
  <c r="AA12" i="25"/>
  <c r="Z12" i="25"/>
  <c r="AA11" i="25"/>
  <c r="Z10" i="25"/>
  <c r="Z9" i="25"/>
  <c r="E219" i="48"/>
  <c r="D219" i="48"/>
  <c r="C219" i="48"/>
  <c r="E218" i="48"/>
  <c r="D218" i="48"/>
  <c r="C218" i="48"/>
  <c r="E217" i="48"/>
  <c r="D217" i="48"/>
  <c r="C217" i="48"/>
  <c r="E216" i="48"/>
  <c r="D216" i="48"/>
  <c r="C216" i="48"/>
  <c r="E215" i="48"/>
  <c r="D215" i="48"/>
  <c r="C215" i="48"/>
  <c r="E213" i="48"/>
  <c r="D213" i="48"/>
  <c r="C213" i="48"/>
  <c r="E212" i="48"/>
  <c r="D212" i="48"/>
  <c r="C212" i="48"/>
  <c r="E211" i="48"/>
  <c r="D211" i="48"/>
  <c r="C211" i="48"/>
  <c r="E210" i="48"/>
  <c r="D210" i="48"/>
  <c r="C210" i="48"/>
  <c r="E209" i="48"/>
  <c r="D209" i="48"/>
  <c r="C209" i="48"/>
  <c r="E207" i="48"/>
  <c r="D207" i="48"/>
  <c r="C207" i="48"/>
  <c r="E206" i="48"/>
  <c r="D206" i="48"/>
  <c r="C206" i="48"/>
  <c r="E205" i="48"/>
  <c r="D205" i="48"/>
  <c r="C205" i="48"/>
  <c r="E204" i="48"/>
  <c r="D204" i="48"/>
  <c r="C204" i="48"/>
  <c r="E203" i="48"/>
  <c r="D203" i="48"/>
  <c r="C203" i="48"/>
  <c r="E201" i="48"/>
  <c r="D201" i="48"/>
  <c r="C201" i="48"/>
  <c r="E200" i="48"/>
  <c r="D200" i="48"/>
  <c r="C200" i="48"/>
  <c r="E199" i="48"/>
  <c r="D199" i="48"/>
  <c r="C199" i="48"/>
  <c r="E198" i="48"/>
  <c r="D198" i="48"/>
  <c r="C198" i="48"/>
  <c r="E197" i="48"/>
  <c r="D197" i="48"/>
  <c r="C197" i="48"/>
  <c r="E195" i="48"/>
  <c r="D195" i="48"/>
  <c r="C195" i="48"/>
  <c r="E194" i="48"/>
  <c r="D194" i="48"/>
  <c r="C194" i="48"/>
  <c r="E193" i="48"/>
  <c r="D193" i="48"/>
  <c r="C193" i="48"/>
  <c r="E192" i="48"/>
  <c r="D192" i="48"/>
  <c r="C192" i="48"/>
  <c r="E191" i="48"/>
  <c r="D191" i="48"/>
  <c r="C191" i="48"/>
  <c r="E189" i="48"/>
  <c r="D189" i="48"/>
  <c r="C189" i="48"/>
  <c r="E188" i="48"/>
  <c r="D188" i="48"/>
  <c r="C188" i="48"/>
  <c r="E187" i="48"/>
  <c r="D187" i="48"/>
  <c r="C187" i="48"/>
  <c r="E186" i="48"/>
  <c r="D186" i="48"/>
  <c r="C186" i="48"/>
  <c r="E185" i="48"/>
  <c r="D185" i="48"/>
  <c r="C185" i="48"/>
  <c r="E179" i="48"/>
  <c r="D179" i="48"/>
  <c r="C179" i="48"/>
  <c r="E178" i="48"/>
  <c r="D178" i="48"/>
  <c r="C178" i="48"/>
  <c r="E177" i="48"/>
  <c r="D177" i="48"/>
  <c r="C177" i="48"/>
  <c r="E176" i="48"/>
  <c r="D176" i="48"/>
  <c r="C176" i="48"/>
  <c r="E175" i="48"/>
  <c r="D175" i="48"/>
  <c r="C175" i="48"/>
  <c r="E173" i="48"/>
  <c r="D173" i="48"/>
  <c r="C173" i="48"/>
  <c r="E172" i="48"/>
  <c r="D172" i="48"/>
  <c r="C172" i="48"/>
  <c r="E171" i="48"/>
  <c r="D171" i="48"/>
  <c r="C171" i="48"/>
  <c r="E170" i="48"/>
  <c r="D170" i="48"/>
  <c r="C170" i="48"/>
  <c r="E169" i="48"/>
  <c r="D169" i="48"/>
  <c r="C169" i="48"/>
  <c r="E167" i="48"/>
  <c r="D167" i="48"/>
  <c r="C167" i="48"/>
  <c r="E166" i="48"/>
  <c r="D166" i="48"/>
  <c r="C166" i="48"/>
  <c r="E165" i="48"/>
  <c r="D165" i="48"/>
  <c r="C165" i="48"/>
  <c r="E164" i="48"/>
  <c r="D164" i="48"/>
  <c r="C164" i="48"/>
  <c r="E163" i="48"/>
  <c r="D163" i="48"/>
  <c r="C163" i="48"/>
  <c r="E161" i="48"/>
  <c r="D161" i="48"/>
  <c r="C161" i="48"/>
  <c r="E160" i="48"/>
  <c r="D160" i="48"/>
  <c r="C160" i="48"/>
  <c r="E159" i="48"/>
  <c r="D159" i="48"/>
  <c r="C159" i="48"/>
  <c r="E158" i="48"/>
  <c r="D158" i="48"/>
  <c r="C158" i="48"/>
  <c r="E157" i="48"/>
  <c r="D157" i="48"/>
  <c r="C157" i="48"/>
  <c r="E151" i="48"/>
  <c r="D151" i="48"/>
  <c r="C151" i="48"/>
  <c r="E150" i="48"/>
  <c r="D150" i="48"/>
  <c r="C150" i="48"/>
  <c r="E149" i="48"/>
  <c r="D149" i="48"/>
  <c r="C149" i="48"/>
  <c r="E148" i="48"/>
  <c r="D148" i="48"/>
  <c r="C148" i="48"/>
  <c r="E147" i="48"/>
  <c r="D147" i="48"/>
  <c r="C147" i="48"/>
  <c r="E145" i="48"/>
  <c r="D145" i="48"/>
  <c r="C145" i="48"/>
  <c r="E144" i="48"/>
  <c r="D144" i="48"/>
  <c r="C144" i="48"/>
  <c r="E143" i="48"/>
  <c r="D143" i="48"/>
  <c r="C143" i="48"/>
  <c r="E142" i="48"/>
  <c r="D142" i="48"/>
  <c r="C142" i="48"/>
  <c r="E141" i="48"/>
  <c r="D141" i="48"/>
  <c r="C141" i="48"/>
  <c r="E139" i="48"/>
  <c r="D139" i="48"/>
  <c r="C139" i="48"/>
  <c r="E138" i="48"/>
  <c r="D138" i="48"/>
  <c r="C138" i="48"/>
  <c r="E137" i="48"/>
  <c r="D137" i="48"/>
  <c r="C137" i="48"/>
  <c r="E136" i="48"/>
  <c r="D136" i="48"/>
  <c r="C136" i="48"/>
  <c r="E135" i="48"/>
  <c r="D135" i="48"/>
  <c r="C135" i="48"/>
  <c r="E129" i="48"/>
  <c r="D129" i="48"/>
  <c r="C129" i="48"/>
  <c r="E128" i="48"/>
  <c r="D128" i="48"/>
  <c r="C128" i="48"/>
  <c r="E127" i="48"/>
  <c r="D127" i="48"/>
  <c r="C127" i="48"/>
  <c r="E126" i="48"/>
  <c r="D126" i="48"/>
  <c r="C126" i="48"/>
  <c r="E125" i="48"/>
  <c r="D125" i="48"/>
  <c r="C125" i="48"/>
  <c r="E123" i="48"/>
  <c r="D123" i="48"/>
  <c r="C123" i="48"/>
  <c r="E122" i="48"/>
  <c r="D122" i="48"/>
  <c r="C122" i="48"/>
  <c r="E121" i="48"/>
  <c r="D121" i="48"/>
  <c r="C121" i="48"/>
  <c r="E120" i="48"/>
  <c r="D120" i="48"/>
  <c r="C120" i="48"/>
  <c r="E119" i="48"/>
  <c r="D119" i="48"/>
  <c r="C119" i="48"/>
  <c r="E117" i="48"/>
  <c r="D117" i="48"/>
  <c r="C117" i="48"/>
  <c r="E116" i="48"/>
  <c r="D116" i="48"/>
  <c r="C116" i="48"/>
  <c r="E115" i="48"/>
  <c r="D115" i="48"/>
  <c r="C115" i="48"/>
  <c r="E114" i="48"/>
  <c r="D114" i="48"/>
  <c r="C114" i="48"/>
  <c r="E113" i="48"/>
  <c r="D113" i="48"/>
  <c r="C113" i="48"/>
  <c r="E111" i="48"/>
  <c r="D111" i="48"/>
  <c r="C111" i="48"/>
  <c r="E110" i="48"/>
  <c r="D110" i="48"/>
  <c r="C110" i="48"/>
  <c r="E109" i="48"/>
  <c r="D109" i="48"/>
  <c r="C109" i="48"/>
  <c r="E108" i="48"/>
  <c r="D108" i="48"/>
  <c r="C108" i="48"/>
  <c r="E107" i="48"/>
  <c r="D107" i="48"/>
  <c r="C107" i="48"/>
  <c r="E101" i="48"/>
  <c r="D101" i="48"/>
  <c r="C101" i="48"/>
  <c r="E100" i="48"/>
  <c r="D100" i="48"/>
  <c r="C100" i="48"/>
  <c r="E99" i="48"/>
  <c r="D99" i="48"/>
  <c r="C99" i="48"/>
  <c r="E98" i="48"/>
  <c r="D98" i="48"/>
  <c r="C98" i="48"/>
  <c r="E97" i="48"/>
  <c r="D97" i="48"/>
  <c r="C97" i="48"/>
  <c r="E91" i="48"/>
  <c r="D91" i="48"/>
  <c r="C91" i="48"/>
  <c r="E90" i="48"/>
  <c r="D90" i="48"/>
  <c r="C90" i="48"/>
  <c r="E89" i="48"/>
  <c r="D89" i="48"/>
  <c r="C89" i="48"/>
  <c r="E88" i="48"/>
  <c r="D88" i="48"/>
  <c r="C88" i="48"/>
  <c r="E87" i="48"/>
  <c r="D87" i="48"/>
  <c r="C87" i="48"/>
  <c r="E81" i="48"/>
  <c r="D81" i="48"/>
  <c r="C81" i="48"/>
  <c r="E80" i="48"/>
  <c r="D80" i="48"/>
  <c r="C80" i="48"/>
  <c r="E79" i="48"/>
  <c r="D79" i="48"/>
  <c r="C79" i="48"/>
  <c r="E78" i="48"/>
  <c r="D78" i="48"/>
  <c r="C78" i="48"/>
  <c r="E77" i="48"/>
  <c r="D77" i="48"/>
  <c r="C77" i="48"/>
  <c r="E47" i="48"/>
  <c r="D47" i="48"/>
  <c r="C47" i="48"/>
  <c r="E46" i="48"/>
  <c r="D46" i="48"/>
  <c r="C46" i="48"/>
  <c r="E45" i="48"/>
  <c r="D45" i="48"/>
  <c r="C45" i="48"/>
  <c r="E44" i="48"/>
  <c r="D44" i="48"/>
  <c r="C44" i="48"/>
  <c r="E43" i="48"/>
  <c r="D43" i="48"/>
  <c r="C43" i="48"/>
  <c r="E41" i="48"/>
  <c r="D41" i="48"/>
  <c r="C41" i="48"/>
  <c r="E40" i="48"/>
  <c r="D40" i="48"/>
  <c r="C40" i="48"/>
  <c r="E39" i="48"/>
  <c r="D39" i="48"/>
  <c r="C39" i="48"/>
  <c r="E38" i="48"/>
  <c r="D38" i="48"/>
  <c r="C38" i="48"/>
  <c r="E37" i="48"/>
  <c r="Z37" i="48" s="1"/>
  <c r="D37" i="48"/>
  <c r="C37" i="48"/>
  <c r="E35" i="48"/>
  <c r="D35" i="48"/>
  <c r="C35" i="48"/>
  <c r="E34" i="48"/>
  <c r="D34" i="48"/>
  <c r="C34" i="48"/>
  <c r="E33" i="48"/>
  <c r="D33" i="48"/>
  <c r="C33" i="48"/>
  <c r="E32" i="48"/>
  <c r="D32" i="48"/>
  <c r="C32" i="48"/>
  <c r="E31" i="48"/>
  <c r="D31" i="48"/>
  <c r="C31" i="48"/>
  <c r="E25" i="48"/>
  <c r="D25" i="48"/>
  <c r="C25" i="48"/>
  <c r="E24" i="48"/>
  <c r="D24" i="48"/>
  <c r="C24" i="48"/>
  <c r="E23" i="48"/>
  <c r="D23" i="48"/>
  <c r="C23" i="48"/>
  <c r="E22" i="48"/>
  <c r="D22" i="48"/>
  <c r="C22" i="48"/>
  <c r="E21" i="48"/>
  <c r="D21" i="48"/>
  <c r="C21" i="48"/>
  <c r="E19" i="48"/>
  <c r="D19" i="48"/>
  <c r="C19" i="48"/>
  <c r="E18" i="48"/>
  <c r="D18" i="48"/>
  <c r="C18" i="48"/>
  <c r="E17" i="48"/>
  <c r="D17" i="48"/>
  <c r="C17" i="48"/>
  <c r="E16" i="48"/>
  <c r="D16" i="48"/>
  <c r="C16" i="48"/>
  <c r="E15" i="48"/>
  <c r="D15" i="48"/>
  <c r="C15" i="48"/>
  <c r="E13" i="48"/>
  <c r="D13" i="48"/>
  <c r="C13" i="48"/>
  <c r="E12" i="48"/>
  <c r="D12" i="48"/>
  <c r="C12" i="48"/>
  <c r="E11" i="48"/>
  <c r="D11" i="48"/>
  <c r="C11" i="48"/>
  <c r="E10" i="48"/>
  <c r="D10" i="48"/>
  <c r="C10" i="48"/>
  <c r="E9" i="48"/>
  <c r="D9" i="48"/>
  <c r="C9" i="48"/>
  <c r="E219" i="47"/>
  <c r="D219" i="47"/>
  <c r="C219" i="47"/>
  <c r="E218" i="47"/>
  <c r="D218" i="47"/>
  <c r="C218" i="47"/>
  <c r="E217" i="47"/>
  <c r="D217" i="47"/>
  <c r="C217" i="47"/>
  <c r="E216" i="47"/>
  <c r="D216" i="47"/>
  <c r="C216" i="47"/>
  <c r="E215" i="47"/>
  <c r="D215" i="47"/>
  <c r="C215" i="47"/>
  <c r="E213" i="47"/>
  <c r="D213" i="47"/>
  <c r="C213" i="47"/>
  <c r="E212" i="47"/>
  <c r="D212" i="47"/>
  <c r="C212" i="47"/>
  <c r="E211" i="47"/>
  <c r="D211" i="47"/>
  <c r="C211" i="47"/>
  <c r="E210" i="47"/>
  <c r="D210" i="47"/>
  <c r="C210" i="47"/>
  <c r="E209" i="47"/>
  <c r="D209" i="47"/>
  <c r="C209" i="47"/>
  <c r="E207" i="47"/>
  <c r="D207" i="47"/>
  <c r="C207" i="47"/>
  <c r="E206" i="47"/>
  <c r="D206" i="47"/>
  <c r="C206" i="47"/>
  <c r="E205" i="47"/>
  <c r="D205" i="47"/>
  <c r="C205" i="47"/>
  <c r="E204" i="47"/>
  <c r="D204" i="47"/>
  <c r="C204" i="47"/>
  <c r="E203" i="47"/>
  <c r="D203" i="47"/>
  <c r="C203" i="47"/>
  <c r="E201" i="47"/>
  <c r="D201" i="47"/>
  <c r="C201" i="47"/>
  <c r="E200" i="47"/>
  <c r="D200" i="47"/>
  <c r="C200" i="47"/>
  <c r="E199" i="47"/>
  <c r="D199" i="47"/>
  <c r="C199" i="47"/>
  <c r="E198" i="47"/>
  <c r="D198" i="47"/>
  <c r="C198" i="47"/>
  <c r="E197" i="47"/>
  <c r="D197" i="47"/>
  <c r="C197" i="47"/>
  <c r="E195" i="47"/>
  <c r="D195" i="47"/>
  <c r="C195" i="47"/>
  <c r="E194" i="47"/>
  <c r="D194" i="47"/>
  <c r="C194" i="47"/>
  <c r="E193" i="47"/>
  <c r="D193" i="47"/>
  <c r="C193" i="47"/>
  <c r="E192" i="47"/>
  <c r="D192" i="47"/>
  <c r="C192" i="47"/>
  <c r="E191" i="47"/>
  <c r="D191" i="47"/>
  <c r="C191" i="47"/>
  <c r="E189" i="47"/>
  <c r="D189" i="47"/>
  <c r="C189" i="47"/>
  <c r="E188" i="47"/>
  <c r="D188" i="47"/>
  <c r="C188" i="47"/>
  <c r="E187" i="47"/>
  <c r="D187" i="47"/>
  <c r="C187" i="47"/>
  <c r="E186" i="47"/>
  <c r="D186" i="47"/>
  <c r="C186" i="47"/>
  <c r="E185" i="47"/>
  <c r="D185" i="47"/>
  <c r="C185" i="47"/>
  <c r="E179" i="47"/>
  <c r="D179" i="47"/>
  <c r="C179" i="47"/>
  <c r="E178" i="47"/>
  <c r="D178" i="47"/>
  <c r="C178" i="47"/>
  <c r="E177" i="47"/>
  <c r="D177" i="47"/>
  <c r="C177" i="47"/>
  <c r="E176" i="47"/>
  <c r="D176" i="47"/>
  <c r="C176" i="47"/>
  <c r="E175" i="47"/>
  <c r="D175" i="47"/>
  <c r="C175" i="47"/>
  <c r="E173" i="47"/>
  <c r="D173" i="47"/>
  <c r="C173" i="47"/>
  <c r="E172" i="47"/>
  <c r="D172" i="47"/>
  <c r="C172" i="47"/>
  <c r="E171" i="47"/>
  <c r="D171" i="47"/>
  <c r="C171" i="47"/>
  <c r="E170" i="47"/>
  <c r="D170" i="47"/>
  <c r="C170" i="47"/>
  <c r="E169" i="47"/>
  <c r="D169" i="47"/>
  <c r="C169" i="47"/>
  <c r="E167" i="47"/>
  <c r="D167" i="47"/>
  <c r="C167" i="47"/>
  <c r="E166" i="47"/>
  <c r="D166" i="47"/>
  <c r="C166" i="47"/>
  <c r="E165" i="47"/>
  <c r="D165" i="47"/>
  <c r="C165" i="47"/>
  <c r="E164" i="47"/>
  <c r="D164" i="47"/>
  <c r="C164" i="47"/>
  <c r="E163" i="47"/>
  <c r="D163" i="47"/>
  <c r="C163" i="47"/>
  <c r="E161" i="47"/>
  <c r="D161" i="47"/>
  <c r="C161" i="47"/>
  <c r="E160" i="47"/>
  <c r="D160" i="47"/>
  <c r="C160" i="47"/>
  <c r="E159" i="47"/>
  <c r="D159" i="47"/>
  <c r="C159" i="47"/>
  <c r="E158" i="47"/>
  <c r="D158" i="47"/>
  <c r="C158" i="47"/>
  <c r="E157" i="47"/>
  <c r="D157" i="47"/>
  <c r="C157" i="47"/>
  <c r="E151" i="47"/>
  <c r="D151" i="47"/>
  <c r="C151" i="47"/>
  <c r="E150" i="47"/>
  <c r="D150" i="47"/>
  <c r="C150" i="47"/>
  <c r="E149" i="47"/>
  <c r="D149" i="47"/>
  <c r="C149" i="47"/>
  <c r="E148" i="47"/>
  <c r="D148" i="47"/>
  <c r="C148" i="47"/>
  <c r="E147" i="47"/>
  <c r="D147" i="47"/>
  <c r="C147" i="47"/>
  <c r="E145" i="47"/>
  <c r="D145" i="47"/>
  <c r="C145" i="47"/>
  <c r="E144" i="47"/>
  <c r="D144" i="47"/>
  <c r="C144" i="47"/>
  <c r="E143" i="47"/>
  <c r="D143" i="47"/>
  <c r="C143" i="47"/>
  <c r="E142" i="47"/>
  <c r="D142" i="47"/>
  <c r="C142" i="47"/>
  <c r="E141" i="47"/>
  <c r="D141" i="47"/>
  <c r="C141" i="47"/>
  <c r="E139" i="47"/>
  <c r="D139" i="47"/>
  <c r="C139" i="47"/>
  <c r="E138" i="47"/>
  <c r="D138" i="47"/>
  <c r="C138" i="47"/>
  <c r="E137" i="47"/>
  <c r="D137" i="47"/>
  <c r="C137" i="47"/>
  <c r="E136" i="47"/>
  <c r="D136" i="47"/>
  <c r="C136" i="47"/>
  <c r="E135" i="47"/>
  <c r="D135" i="47"/>
  <c r="C135" i="47"/>
  <c r="E129" i="47"/>
  <c r="D129" i="47"/>
  <c r="C129" i="47"/>
  <c r="E128" i="47"/>
  <c r="D128" i="47"/>
  <c r="C128" i="47"/>
  <c r="E127" i="47"/>
  <c r="D127" i="47"/>
  <c r="C127" i="47"/>
  <c r="E126" i="47"/>
  <c r="D126" i="47"/>
  <c r="C126" i="47"/>
  <c r="E125" i="47"/>
  <c r="D125" i="47"/>
  <c r="C125" i="47"/>
  <c r="E123" i="47"/>
  <c r="D123" i="47"/>
  <c r="C123" i="47"/>
  <c r="E122" i="47"/>
  <c r="D122" i="47"/>
  <c r="C122" i="47"/>
  <c r="E121" i="47"/>
  <c r="D121" i="47"/>
  <c r="C121" i="47"/>
  <c r="E120" i="47"/>
  <c r="D120" i="47"/>
  <c r="C120" i="47"/>
  <c r="E119" i="47"/>
  <c r="D119" i="47"/>
  <c r="C119" i="47"/>
  <c r="E117" i="47"/>
  <c r="D117" i="47"/>
  <c r="C117" i="47"/>
  <c r="E116" i="47"/>
  <c r="D116" i="47"/>
  <c r="C116" i="47"/>
  <c r="E115" i="47"/>
  <c r="D115" i="47"/>
  <c r="C115" i="47"/>
  <c r="E114" i="47"/>
  <c r="D114" i="47"/>
  <c r="C114" i="47"/>
  <c r="E113" i="47"/>
  <c r="D113" i="47"/>
  <c r="C113" i="47"/>
  <c r="E111" i="47"/>
  <c r="D111" i="47"/>
  <c r="C111" i="47"/>
  <c r="E110" i="47"/>
  <c r="D110" i="47"/>
  <c r="C110" i="47"/>
  <c r="E109" i="47"/>
  <c r="D109" i="47"/>
  <c r="C109" i="47"/>
  <c r="E108" i="47"/>
  <c r="D108" i="47"/>
  <c r="C108" i="47"/>
  <c r="E107" i="47"/>
  <c r="D107" i="47"/>
  <c r="C107" i="47"/>
  <c r="E101" i="47"/>
  <c r="D101" i="47"/>
  <c r="C101" i="47"/>
  <c r="E100" i="47"/>
  <c r="D100" i="47"/>
  <c r="C100" i="47"/>
  <c r="E99" i="47"/>
  <c r="AA99" i="47" s="1"/>
  <c r="D99" i="47"/>
  <c r="C99" i="47"/>
  <c r="E98" i="47"/>
  <c r="D98" i="47"/>
  <c r="C98" i="47"/>
  <c r="E97" i="47"/>
  <c r="D97" i="47"/>
  <c r="C97" i="47"/>
  <c r="E91" i="47"/>
  <c r="D91" i="47"/>
  <c r="C91" i="47"/>
  <c r="E90" i="47"/>
  <c r="D90" i="47"/>
  <c r="C90" i="47"/>
  <c r="E89" i="47"/>
  <c r="D89" i="47"/>
  <c r="C89" i="47"/>
  <c r="E88" i="47"/>
  <c r="D88" i="47"/>
  <c r="C88" i="47"/>
  <c r="E87" i="47"/>
  <c r="D87" i="47"/>
  <c r="C87" i="47"/>
  <c r="E81" i="47"/>
  <c r="D81" i="47"/>
  <c r="C81" i="47"/>
  <c r="E80" i="47"/>
  <c r="D80" i="47"/>
  <c r="C80" i="47"/>
  <c r="E79" i="47"/>
  <c r="D79" i="47"/>
  <c r="C79" i="47"/>
  <c r="E78" i="47"/>
  <c r="D78" i="47"/>
  <c r="C78" i="47"/>
  <c r="E77" i="47"/>
  <c r="D77" i="47"/>
  <c r="C77" i="47"/>
  <c r="E71" i="47"/>
  <c r="D71" i="47"/>
  <c r="C71" i="47"/>
  <c r="E70" i="47"/>
  <c r="D70" i="47"/>
  <c r="C70" i="47"/>
  <c r="E69" i="47"/>
  <c r="D69" i="47"/>
  <c r="C69" i="47"/>
  <c r="E68" i="47"/>
  <c r="D68" i="47"/>
  <c r="C68" i="47"/>
  <c r="E67" i="47"/>
  <c r="D67" i="47"/>
  <c r="C67" i="47"/>
  <c r="E65" i="47"/>
  <c r="AA65" i="47" s="1"/>
  <c r="D65" i="47"/>
  <c r="C65" i="47"/>
  <c r="E64" i="47"/>
  <c r="D64" i="47"/>
  <c r="C64" i="47"/>
  <c r="E63" i="47"/>
  <c r="D63" i="47"/>
  <c r="C63" i="47"/>
  <c r="E62" i="47"/>
  <c r="D62" i="47"/>
  <c r="C62" i="47"/>
  <c r="E61" i="47"/>
  <c r="D61" i="47"/>
  <c r="C61" i="47"/>
  <c r="E47" i="47"/>
  <c r="D47" i="47"/>
  <c r="C47" i="47"/>
  <c r="E46" i="47"/>
  <c r="D46" i="47"/>
  <c r="C46" i="47"/>
  <c r="E45" i="47"/>
  <c r="D45" i="47"/>
  <c r="C45" i="47"/>
  <c r="E44" i="47"/>
  <c r="D44" i="47"/>
  <c r="C44" i="47"/>
  <c r="E43" i="47"/>
  <c r="D43" i="47"/>
  <c r="C43" i="47"/>
  <c r="E41" i="47"/>
  <c r="D41" i="47"/>
  <c r="C41" i="47"/>
  <c r="E40" i="47"/>
  <c r="D40" i="47"/>
  <c r="C40" i="47"/>
  <c r="E39" i="47"/>
  <c r="D39" i="47"/>
  <c r="C39" i="47"/>
  <c r="E38" i="47"/>
  <c r="D38" i="47"/>
  <c r="C38" i="47"/>
  <c r="E37" i="47"/>
  <c r="D37" i="47"/>
  <c r="C37" i="47"/>
  <c r="E35" i="47"/>
  <c r="D35" i="47"/>
  <c r="C35" i="47"/>
  <c r="E34" i="47"/>
  <c r="D34" i="47"/>
  <c r="C34" i="47"/>
  <c r="E33" i="47"/>
  <c r="D33" i="47"/>
  <c r="C33" i="47"/>
  <c r="E32" i="47"/>
  <c r="D32" i="47"/>
  <c r="C32" i="47"/>
  <c r="E31" i="47"/>
  <c r="D31" i="47"/>
  <c r="C31" i="47"/>
  <c r="E25" i="47"/>
  <c r="D25" i="47"/>
  <c r="C25" i="47"/>
  <c r="E24" i="47"/>
  <c r="D24" i="47"/>
  <c r="C24" i="47"/>
  <c r="E23" i="47"/>
  <c r="D23" i="47"/>
  <c r="C23" i="47"/>
  <c r="E22" i="47"/>
  <c r="D22" i="47"/>
  <c r="C22" i="47"/>
  <c r="E21" i="47"/>
  <c r="D21" i="47"/>
  <c r="C21" i="47"/>
  <c r="E19" i="47"/>
  <c r="D19" i="47"/>
  <c r="C19" i="47"/>
  <c r="E18" i="47"/>
  <c r="D18" i="47"/>
  <c r="C18" i="47"/>
  <c r="E17" i="47"/>
  <c r="D17" i="47"/>
  <c r="C17" i="47"/>
  <c r="E16" i="47"/>
  <c r="D16" i="47"/>
  <c r="C16" i="47"/>
  <c r="E15" i="47"/>
  <c r="D15" i="47"/>
  <c r="C15" i="47"/>
  <c r="E13" i="47"/>
  <c r="D13" i="47"/>
  <c r="C13" i="47"/>
  <c r="E12" i="47"/>
  <c r="D12" i="47"/>
  <c r="C12" i="47"/>
  <c r="E11" i="47"/>
  <c r="D11" i="47"/>
  <c r="C11" i="47"/>
  <c r="E10" i="47"/>
  <c r="D10" i="47"/>
  <c r="C10" i="47"/>
  <c r="E9" i="47"/>
  <c r="D9" i="47"/>
  <c r="C9" i="47"/>
  <c r="E219" i="46"/>
  <c r="D219" i="46"/>
  <c r="C219" i="46"/>
  <c r="E218" i="46"/>
  <c r="D218" i="46"/>
  <c r="C218" i="46"/>
  <c r="E217" i="46"/>
  <c r="D217" i="46"/>
  <c r="C217" i="46"/>
  <c r="E216" i="46"/>
  <c r="D216" i="46"/>
  <c r="C216" i="46"/>
  <c r="E215" i="46"/>
  <c r="D215" i="46"/>
  <c r="C215" i="46"/>
  <c r="E213" i="46"/>
  <c r="D213" i="46"/>
  <c r="C213" i="46"/>
  <c r="E212" i="46"/>
  <c r="D212" i="46"/>
  <c r="C212" i="46"/>
  <c r="E211" i="46"/>
  <c r="D211" i="46"/>
  <c r="C211" i="46"/>
  <c r="E210" i="46"/>
  <c r="D210" i="46"/>
  <c r="C210" i="46"/>
  <c r="E209" i="46"/>
  <c r="D209" i="46"/>
  <c r="C209" i="46"/>
  <c r="E207" i="46"/>
  <c r="D207" i="46"/>
  <c r="C207" i="46"/>
  <c r="E206" i="46"/>
  <c r="D206" i="46"/>
  <c r="C206" i="46"/>
  <c r="E205" i="46"/>
  <c r="D205" i="46"/>
  <c r="C205" i="46"/>
  <c r="E204" i="46"/>
  <c r="D204" i="46"/>
  <c r="C204" i="46"/>
  <c r="E203" i="46"/>
  <c r="D203" i="46"/>
  <c r="C203" i="46"/>
  <c r="E201" i="46"/>
  <c r="D201" i="46"/>
  <c r="C201" i="46"/>
  <c r="E200" i="46"/>
  <c r="D200" i="46"/>
  <c r="C200" i="46"/>
  <c r="E199" i="46"/>
  <c r="D199" i="46"/>
  <c r="C199" i="46"/>
  <c r="E198" i="46"/>
  <c r="D198" i="46"/>
  <c r="C198" i="46"/>
  <c r="E197" i="46"/>
  <c r="D197" i="46"/>
  <c r="C197" i="46"/>
  <c r="E195" i="46"/>
  <c r="Z195" i="46" s="1"/>
  <c r="D195" i="46"/>
  <c r="C195" i="46"/>
  <c r="E194" i="46"/>
  <c r="D194" i="46"/>
  <c r="C194" i="46"/>
  <c r="E193" i="46"/>
  <c r="D193" i="46"/>
  <c r="C193" i="46"/>
  <c r="E192" i="46"/>
  <c r="D192" i="46"/>
  <c r="C192" i="46"/>
  <c r="E191" i="46"/>
  <c r="D191" i="46"/>
  <c r="C191" i="46"/>
  <c r="E189" i="46"/>
  <c r="D189" i="46"/>
  <c r="C189" i="46"/>
  <c r="E188" i="46"/>
  <c r="D188" i="46"/>
  <c r="C188" i="46"/>
  <c r="E187" i="46"/>
  <c r="D187" i="46"/>
  <c r="C187" i="46"/>
  <c r="E186" i="46"/>
  <c r="D186" i="46"/>
  <c r="C186" i="46"/>
  <c r="E185" i="46"/>
  <c r="D185" i="46"/>
  <c r="C185" i="46"/>
  <c r="E179" i="46"/>
  <c r="D179" i="46"/>
  <c r="C179" i="46"/>
  <c r="E178" i="46"/>
  <c r="D178" i="46"/>
  <c r="C178" i="46"/>
  <c r="E177" i="46"/>
  <c r="D177" i="46"/>
  <c r="C177" i="46"/>
  <c r="E176" i="46"/>
  <c r="D176" i="46"/>
  <c r="C176" i="46"/>
  <c r="E175" i="46"/>
  <c r="D175" i="46"/>
  <c r="C175" i="46"/>
  <c r="E173" i="46"/>
  <c r="D173" i="46"/>
  <c r="C173" i="46"/>
  <c r="E172" i="46"/>
  <c r="D172" i="46"/>
  <c r="C172" i="46"/>
  <c r="E171" i="46"/>
  <c r="D171" i="46"/>
  <c r="C171" i="46"/>
  <c r="E170" i="46"/>
  <c r="D170" i="46"/>
  <c r="C170" i="46"/>
  <c r="E169" i="46"/>
  <c r="D169" i="46"/>
  <c r="C169" i="46"/>
  <c r="E167" i="46"/>
  <c r="D167" i="46"/>
  <c r="C167" i="46"/>
  <c r="E166" i="46"/>
  <c r="D166" i="46"/>
  <c r="C166" i="46"/>
  <c r="E165" i="46"/>
  <c r="D165" i="46"/>
  <c r="C165" i="46"/>
  <c r="E164" i="46"/>
  <c r="D164" i="46"/>
  <c r="C164" i="46"/>
  <c r="E163" i="46"/>
  <c r="D163" i="46"/>
  <c r="C163" i="46"/>
  <c r="E161" i="46"/>
  <c r="D161" i="46"/>
  <c r="C161" i="46"/>
  <c r="E160" i="46"/>
  <c r="D160" i="46"/>
  <c r="C160" i="46"/>
  <c r="E159" i="46"/>
  <c r="D159" i="46"/>
  <c r="C159" i="46"/>
  <c r="E158" i="46"/>
  <c r="D158" i="46"/>
  <c r="C158" i="46"/>
  <c r="E157" i="46"/>
  <c r="D157" i="46"/>
  <c r="C157" i="46"/>
  <c r="E151" i="46"/>
  <c r="D151" i="46"/>
  <c r="C151" i="46"/>
  <c r="E150" i="46"/>
  <c r="D150" i="46"/>
  <c r="C150" i="46"/>
  <c r="E149" i="46"/>
  <c r="AA149" i="46" s="1"/>
  <c r="D149" i="46"/>
  <c r="C149" i="46"/>
  <c r="E148" i="46"/>
  <c r="D148" i="46"/>
  <c r="C148" i="46"/>
  <c r="E147" i="46"/>
  <c r="D147" i="46"/>
  <c r="C147" i="46"/>
  <c r="E145" i="46"/>
  <c r="D145" i="46"/>
  <c r="C145" i="46"/>
  <c r="E144" i="46"/>
  <c r="D144" i="46"/>
  <c r="C144" i="46"/>
  <c r="E143" i="46"/>
  <c r="D143" i="46"/>
  <c r="C143" i="46"/>
  <c r="E142" i="46"/>
  <c r="D142" i="46"/>
  <c r="C142" i="46"/>
  <c r="E141" i="46"/>
  <c r="D141" i="46"/>
  <c r="C141" i="46"/>
  <c r="E139" i="46"/>
  <c r="D139" i="46"/>
  <c r="C139" i="46"/>
  <c r="E138" i="46"/>
  <c r="D138" i="46"/>
  <c r="C138" i="46"/>
  <c r="E137" i="46"/>
  <c r="D137" i="46"/>
  <c r="C137" i="46"/>
  <c r="E136" i="46"/>
  <c r="D136" i="46"/>
  <c r="C136" i="46"/>
  <c r="E135" i="46"/>
  <c r="D135" i="46"/>
  <c r="C135" i="46"/>
  <c r="E129" i="46"/>
  <c r="D129" i="46"/>
  <c r="C129" i="46"/>
  <c r="E128" i="46"/>
  <c r="D128" i="46"/>
  <c r="C128" i="46"/>
  <c r="E127" i="46"/>
  <c r="D127" i="46"/>
  <c r="C127" i="46"/>
  <c r="E126" i="46"/>
  <c r="D126" i="46"/>
  <c r="C126" i="46"/>
  <c r="E125" i="46"/>
  <c r="D125" i="46"/>
  <c r="C125" i="46"/>
  <c r="E123" i="46"/>
  <c r="D123" i="46"/>
  <c r="C123" i="46"/>
  <c r="E122" i="46"/>
  <c r="D122" i="46"/>
  <c r="C122" i="46"/>
  <c r="E121" i="46"/>
  <c r="D121" i="46"/>
  <c r="C121" i="46"/>
  <c r="E120" i="46"/>
  <c r="D120" i="46"/>
  <c r="C120" i="46"/>
  <c r="E119" i="46"/>
  <c r="D119" i="46"/>
  <c r="C119" i="46"/>
  <c r="E117" i="46"/>
  <c r="D117" i="46"/>
  <c r="C117" i="46"/>
  <c r="E116" i="46"/>
  <c r="D116" i="46"/>
  <c r="C116" i="46"/>
  <c r="E115" i="46"/>
  <c r="D115" i="46"/>
  <c r="C115" i="46"/>
  <c r="E114" i="46"/>
  <c r="D114" i="46"/>
  <c r="C114" i="46"/>
  <c r="E113" i="46"/>
  <c r="D113" i="46"/>
  <c r="C113" i="46"/>
  <c r="E111" i="46"/>
  <c r="D111" i="46"/>
  <c r="C111" i="46"/>
  <c r="E110" i="46"/>
  <c r="D110" i="46"/>
  <c r="C110" i="46"/>
  <c r="E109" i="46"/>
  <c r="D109" i="46"/>
  <c r="C109" i="46"/>
  <c r="E108" i="46"/>
  <c r="D108" i="46"/>
  <c r="C108" i="46"/>
  <c r="E107" i="46"/>
  <c r="D107" i="46"/>
  <c r="C107" i="46"/>
  <c r="E101" i="46"/>
  <c r="D101" i="46"/>
  <c r="C101" i="46"/>
  <c r="E100" i="46"/>
  <c r="D100" i="46"/>
  <c r="C100" i="46"/>
  <c r="E99" i="46"/>
  <c r="D99" i="46"/>
  <c r="C99" i="46"/>
  <c r="E98" i="46"/>
  <c r="D98" i="46"/>
  <c r="C98" i="46"/>
  <c r="E97" i="46"/>
  <c r="D97" i="46"/>
  <c r="C97" i="46"/>
  <c r="E91" i="46"/>
  <c r="D91" i="46"/>
  <c r="C91" i="46"/>
  <c r="E90" i="46"/>
  <c r="D90" i="46"/>
  <c r="C90" i="46"/>
  <c r="E89" i="46"/>
  <c r="D89" i="46"/>
  <c r="C89" i="46"/>
  <c r="E88" i="46"/>
  <c r="D88" i="46"/>
  <c r="C88" i="46"/>
  <c r="E87" i="46"/>
  <c r="D87" i="46"/>
  <c r="C87" i="46"/>
  <c r="E81" i="46"/>
  <c r="D81" i="46"/>
  <c r="C81" i="46"/>
  <c r="E80" i="46"/>
  <c r="D80" i="46"/>
  <c r="C80" i="46"/>
  <c r="E79" i="46"/>
  <c r="D79" i="46"/>
  <c r="C79" i="46"/>
  <c r="E78" i="46"/>
  <c r="D78" i="46"/>
  <c r="C78" i="46"/>
  <c r="E77" i="46"/>
  <c r="D77" i="46"/>
  <c r="C77" i="46"/>
  <c r="E71" i="46"/>
  <c r="D71" i="46"/>
  <c r="C71" i="46"/>
  <c r="E70" i="46"/>
  <c r="D70" i="46"/>
  <c r="C70" i="46"/>
  <c r="E69" i="46"/>
  <c r="D69" i="46"/>
  <c r="C69" i="46"/>
  <c r="E68" i="46"/>
  <c r="D68" i="46"/>
  <c r="C68" i="46"/>
  <c r="E67" i="46"/>
  <c r="D67" i="46"/>
  <c r="C67" i="46"/>
  <c r="E65" i="46"/>
  <c r="D65" i="46"/>
  <c r="C65" i="46"/>
  <c r="E64" i="46"/>
  <c r="D64" i="46"/>
  <c r="C64" i="46"/>
  <c r="E63" i="46"/>
  <c r="D63" i="46"/>
  <c r="C63" i="46"/>
  <c r="E62" i="46"/>
  <c r="D62" i="46"/>
  <c r="C62" i="46"/>
  <c r="E61" i="46"/>
  <c r="D61" i="46"/>
  <c r="C61" i="46"/>
  <c r="E47" i="46"/>
  <c r="D47" i="46"/>
  <c r="C47" i="46"/>
  <c r="E46" i="46"/>
  <c r="D46" i="46"/>
  <c r="C46" i="46"/>
  <c r="E45" i="46"/>
  <c r="D45" i="46"/>
  <c r="C45" i="46"/>
  <c r="E44" i="46"/>
  <c r="D44" i="46"/>
  <c r="C44" i="46"/>
  <c r="E43" i="46"/>
  <c r="D43" i="46"/>
  <c r="C43" i="46"/>
  <c r="E41" i="46"/>
  <c r="D41" i="46"/>
  <c r="C41" i="46"/>
  <c r="E40" i="46"/>
  <c r="D40" i="46"/>
  <c r="C40" i="46"/>
  <c r="E39" i="46"/>
  <c r="D39" i="46"/>
  <c r="C39" i="46"/>
  <c r="E38" i="46"/>
  <c r="D38" i="46"/>
  <c r="C38" i="46"/>
  <c r="E37" i="46"/>
  <c r="D37" i="46"/>
  <c r="C37" i="46"/>
  <c r="E35" i="46"/>
  <c r="D35" i="46"/>
  <c r="C35" i="46"/>
  <c r="E34" i="46"/>
  <c r="D34" i="46"/>
  <c r="C34" i="46"/>
  <c r="E33" i="46"/>
  <c r="D33" i="46"/>
  <c r="C33" i="46"/>
  <c r="E32" i="46"/>
  <c r="D32" i="46"/>
  <c r="C32" i="46"/>
  <c r="E31" i="46"/>
  <c r="D31" i="46"/>
  <c r="C31" i="46"/>
  <c r="E25" i="46"/>
  <c r="D25" i="46"/>
  <c r="C25" i="46"/>
  <c r="E24" i="46"/>
  <c r="D24" i="46"/>
  <c r="C24" i="46"/>
  <c r="E23" i="46"/>
  <c r="D23" i="46"/>
  <c r="C23" i="46"/>
  <c r="E22" i="46"/>
  <c r="D22" i="46"/>
  <c r="C22" i="46"/>
  <c r="E21" i="46"/>
  <c r="D21" i="46"/>
  <c r="C21" i="46"/>
  <c r="E19" i="46"/>
  <c r="D19" i="46"/>
  <c r="C19" i="46"/>
  <c r="E18" i="46"/>
  <c r="D18" i="46"/>
  <c r="C18" i="46"/>
  <c r="E17" i="46"/>
  <c r="D17" i="46"/>
  <c r="C17" i="46"/>
  <c r="E16" i="46"/>
  <c r="D16" i="46"/>
  <c r="C16" i="46"/>
  <c r="E15" i="46"/>
  <c r="D15" i="46"/>
  <c r="C15" i="46"/>
  <c r="E13" i="46"/>
  <c r="D13" i="46"/>
  <c r="C13" i="46"/>
  <c r="E12" i="46"/>
  <c r="D12" i="46"/>
  <c r="C12" i="46"/>
  <c r="E11" i="46"/>
  <c r="D11" i="46"/>
  <c r="C11" i="46"/>
  <c r="E10" i="46"/>
  <c r="D10" i="46"/>
  <c r="C10" i="46"/>
  <c r="E9" i="46"/>
  <c r="D9" i="46"/>
  <c r="C9" i="46"/>
  <c r="E219" i="45"/>
  <c r="D219" i="45"/>
  <c r="C219" i="45"/>
  <c r="E218" i="45"/>
  <c r="D218" i="45"/>
  <c r="C218" i="45"/>
  <c r="E217" i="45"/>
  <c r="D217" i="45"/>
  <c r="C217" i="45"/>
  <c r="E216" i="45"/>
  <c r="D216" i="45"/>
  <c r="C216" i="45"/>
  <c r="E215" i="45"/>
  <c r="D215" i="45"/>
  <c r="C215" i="45"/>
  <c r="E213" i="45"/>
  <c r="D213" i="45"/>
  <c r="C213" i="45"/>
  <c r="E212" i="45"/>
  <c r="D212" i="45"/>
  <c r="C212" i="45"/>
  <c r="E211" i="45"/>
  <c r="D211" i="45"/>
  <c r="C211" i="45"/>
  <c r="E210" i="45"/>
  <c r="D210" i="45"/>
  <c r="C210" i="45"/>
  <c r="E209" i="45"/>
  <c r="D209" i="45"/>
  <c r="C209" i="45"/>
  <c r="E207" i="45"/>
  <c r="D207" i="45"/>
  <c r="C207" i="45"/>
  <c r="E206" i="45"/>
  <c r="D206" i="45"/>
  <c r="C206" i="45"/>
  <c r="E205" i="45"/>
  <c r="D205" i="45"/>
  <c r="C205" i="45"/>
  <c r="E204" i="45"/>
  <c r="D204" i="45"/>
  <c r="C204" i="45"/>
  <c r="E203" i="45"/>
  <c r="D203" i="45"/>
  <c r="C203" i="45"/>
  <c r="E201" i="45"/>
  <c r="D201" i="45"/>
  <c r="C201" i="45"/>
  <c r="E200" i="45"/>
  <c r="D200" i="45"/>
  <c r="C200" i="45"/>
  <c r="E199" i="45"/>
  <c r="D199" i="45"/>
  <c r="C199" i="45"/>
  <c r="E198" i="45"/>
  <c r="D198" i="45"/>
  <c r="C198" i="45"/>
  <c r="E197" i="45"/>
  <c r="D197" i="45"/>
  <c r="C197" i="45"/>
  <c r="E195" i="45"/>
  <c r="D195" i="45"/>
  <c r="C195" i="45"/>
  <c r="E194" i="45"/>
  <c r="D194" i="45"/>
  <c r="C194" i="45"/>
  <c r="E193" i="45"/>
  <c r="D193" i="45"/>
  <c r="C193" i="45"/>
  <c r="E192" i="45"/>
  <c r="D192" i="45"/>
  <c r="C192" i="45"/>
  <c r="E191" i="45"/>
  <c r="D191" i="45"/>
  <c r="C191" i="45"/>
  <c r="E189" i="45"/>
  <c r="D189" i="45"/>
  <c r="C189" i="45"/>
  <c r="E188" i="45"/>
  <c r="D188" i="45"/>
  <c r="C188" i="45"/>
  <c r="E187" i="45"/>
  <c r="D187" i="45"/>
  <c r="C187" i="45"/>
  <c r="E186" i="45"/>
  <c r="D186" i="45"/>
  <c r="C186" i="45"/>
  <c r="E185" i="45"/>
  <c r="D185" i="45"/>
  <c r="C185" i="45"/>
  <c r="E179" i="45"/>
  <c r="D179" i="45"/>
  <c r="C179" i="45"/>
  <c r="E178" i="45"/>
  <c r="D178" i="45"/>
  <c r="C178" i="45"/>
  <c r="E177" i="45"/>
  <c r="D177" i="45"/>
  <c r="C177" i="45"/>
  <c r="E176" i="45"/>
  <c r="D176" i="45"/>
  <c r="C176" i="45"/>
  <c r="E175" i="45"/>
  <c r="D175" i="45"/>
  <c r="C175" i="45"/>
  <c r="E173" i="45"/>
  <c r="D173" i="45"/>
  <c r="C173" i="45"/>
  <c r="E172" i="45"/>
  <c r="D172" i="45"/>
  <c r="C172" i="45"/>
  <c r="E171" i="45"/>
  <c r="D171" i="45"/>
  <c r="C171" i="45"/>
  <c r="E170" i="45"/>
  <c r="D170" i="45"/>
  <c r="C170" i="45"/>
  <c r="E169" i="45"/>
  <c r="D169" i="45"/>
  <c r="C169" i="45"/>
  <c r="E167" i="45"/>
  <c r="D167" i="45"/>
  <c r="C167" i="45"/>
  <c r="E166" i="45"/>
  <c r="D166" i="45"/>
  <c r="C166" i="45"/>
  <c r="E165" i="45"/>
  <c r="D165" i="45"/>
  <c r="C165" i="45"/>
  <c r="E164" i="45"/>
  <c r="D164" i="45"/>
  <c r="C164" i="45"/>
  <c r="E163" i="45"/>
  <c r="D163" i="45"/>
  <c r="C163" i="45"/>
  <c r="E161" i="45"/>
  <c r="D161" i="45"/>
  <c r="C161" i="45"/>
  <c r="E160" i="45"/>
  <c r="D160" i="45"/>
  <c r="C160" i="45"/>
  <c r="E159" i="45"/>
  <c r="D159" i="45"/>
  <c r="C159" i="45"/>
  <c r="E158" i="45"/>
  <c r="D158" i="45"/>
  <c r="C158" i="45"/>
  <c r="E157" i="45"/>
  <c r="D157" i="45"/>
  <c r="C157" i="45"/>
  <c r="E151" i="45"/>
  <c r="D151" i="45"/>
  <c r="C151" i="45"/>
  <c r="E150" i="45"/>
  <c r="D150" i="45"/>
  <c r="C150" i="45"/>
  <c r="E149" i="45"/>
  <c r="D149" i="45"/>
  <c r="C149" i="45"/>
  <c r="E148" i="45"/>
  <c r="D148" i="45"/>
  <c r="C148" i="45"/>
  <c r="E147" i="45"/>
  <c r="D147" i="45"/>
  <c r="C147" i="45"/>
  <c r="E145" i="45"/>
  <c r="D145" i="45"/>
  <c r="C145" i="45"/>
  <c r="E144" i="45"/>
  <c r="D144" i="45"/>
  <c r="C144" i="45"/>
  <c r="E143" i="45"/>
  <c r="D143" i="45"/>
  <c r="C143" i="45"/>
  <c r="E142" i="45"/>
  <c r="D142" i="45"/>
  <c r="C142" i="45"/>
  <c r="E141" i="45"/>
  <c r="D141" i="45"/>
  <c r="C141" i="45"/>
  <c r="E139" i="45"/>
  <c r="D139" i="45"/>
  <c r="C139" i="45"/>
  <c r="E138" i="45"/>
  <c r="D138" i="45"/>
  <c r="C138" i="45"/>
  <c r="E137" i="45"/>
  <c r="D137" i="45"/>
  <c r="C137" i="45"/>
  <c r="E136" i="45"/>
  <c r="D136" i="45"/>
  <c r="C136" i="45"/>
  <c r="E135" i="45"/>
  <c r="D135" i="45"/>
  <c r="C135" i="45"/>
  <c r="E129" i="45"/>
  <c r="D129" i="45"/>
  <c r="C129" i="45"/>
  <c r="E128" i="45"/>
  <c r="D128" i="45"/>
  <c r="C128" i="45"/>
  <c r="E127" i="45"/>
  <c r="D127" i="45"/>
  <c r="C127" i="45"/>
  <c r="E126" i="45"/>
  <c r="D126" i="45"/>
  <c r="C126" i="45"/>
  <c r="E125" i="45"/>
  <c r="D125" i="45"/>
  <c r="C125" i="45"/>
  <c r="E123" i="45"/>
  <c r="D123" i="45"/>
  <c r="C123" i="45"/>
  <c r="E122" i="45"/>
  <c r="D122" i="45"/>
  <c r="C122" i="45"/>
  <c r="E121" i="45"/>
  <c r="D121" i="45"/>
  <c r="C121" i="45"/>
  <c r="E120" i="45"/>
  <c r="D120" i="45"/>
  <c r="C120" i="45"/>
  <c r="E119" i="45"/>
  <c r="D119" i="45"/>
  <c r="C119" i="45"/>
  <c r="E117" i="45"/>
  <c r="D117" i="45"/>
  <c r="C117" i="45"/>
  <c r="E116" i="45"/>
  <c r="D116" i="45"/>
  <c r="C116" i="45"/>
  <c r="E115" i="45"/>
  <c r="D115" i="45"/>
  <c r="C115" i="45"/>
  <c r="E114" i="45"/>
  <c r="D114" i="45"/>
  <c r="C114" i="45"/>
  <c r="E113" i="45"/>
  <c r="D113" i="45"/>
  <c r="C113" i="45"/>
  <c r="E111" i="45"/>
  <c r="D111" i="45"/>
  <c r="C111" i="45"/>
  <c r="E110" i="45"/>
  <c r="D110" i="45"/>
  <c r="C110" i="45"/>
  <c r="E109" i="45"/>
  <c r="D109" i="45"/>
  <c r="C109" i="45"/>
  <c r="E108" i="45"/>
  <c r="D108" i="45"/>
  <c r="C108" i="45"/>
  <c r="E107" i="45"/>
  <c r="D107" i="45"/>
  <c r="C107" i="45"/>
  <c r="E101" i="45"/>
  <c r="D101" i="45"/>
  <c r="C101" i="45"/>
  <c r="E100" i="45"/>
  <c r="D100" i="45"/>
  <c r="C100" i="45"/>
  <c r="E99" i="45"/>
  <c r="D99" i="45"/>
  <c r="C99" i="45"/>
  <c r="E98" i="45"/>
  <c r="D98" i="45"/>
  <c r="C98" i="45"/>
  <c r="E97" i="45"/>
  <c r="D97" i="45"/>
  <c r="C97" i="45"/>
  <c r="E91" i="45"/>
  <c r="D91" i="45"/>
  <c r="C91" i="45"/>
  <c r="E90" i="45"/>
  <c r="D90" i="45"/>
  <c r="C90" i="45"/>
  <c r="E89" i="45"/>
  <c r="D89" i="45"/>
  <c r="C89" i="45"/>
  <c r="E88" i="45"/>
  <c r="D88" i="45"/>
  <c r="C88" i="45"/>
  <c r="E87" i="45"/>
  <c r="D87" i="45"/>
  <c r="C87" i="45"/>
  <c r="E81" i="45"/>
  <c r="D81" i="45"/>
  <c r="C81" i="45"/>
  <c r="E80" i="45"/>
  <c r="D80" i="45"/>
  <c r="C80" i="45"/>
  <c r="E79" i="45"/>
  <c r="D79" i="45"/>
  <c r="C79" i="45"/>
  <c r="E78" i="45"/>
  <c r="D78" i="45"/>
  <c r="C78" i="45"/>
  <c r="E77" i="45"/>
  <c r="D77" i="45"/>
  <c r="C77" i="45"/>
  <c r="E71" i="45"/>
  <c r="D71" i="45"/>
  <c r="C71" i="45"/>
  <c r="E70" i="45"/>
  <c r="D70" i="45"/>
  <c r="C70" i="45"/>
  <c r="E69" i="45"/>
  <c r="D69" i="45"/>
  <c r="C69" i="45"/>
  <c r="E68" i="45"/>
  <c r="D68" i="45"/>
  <c r="C68" i="45"/>
  <c r="E67" i="45"/>
  <c r="D67" i="45"/>
  <c r="C67" i="45"/>
  <c r="E65" i="45"/>
  <c r="D65" i="45"/>
  <c r="C65" i="45"/>
  <c r="E64" i="45"/>
  <c r="D64" i="45"/>
  <c r="C64" i="45"/>
  <c r="E63" i="45"/>
  <c r="D63" i="45"/>
  <c r="C63" i="45"/>
  <c r="E62" i="45"/>
  <c r="D62" i="45"/>
  <c r="C62" i="45"/>
  <c r="E61" i="45"/>
  <c r="D61" i="45"/>
  <c r="C61" i="45"/>
  <c r="E47" i="45"/>
  <c r="D47" i="45"/>
  <c r="C47" i="45"/>
  <c r="E46" i="45"/>
  <c r="D46" i="45"/>
  <c r="C46" i="45"/>
  <c r="E45" i="45"/>
  <c r="D45" i="45"/>
  <c r="C45" i="45"/>
  <c r="E44" i="45"/>
  <c r="D44" i="45"/>
  <c r="C44" i="45"/>
  <c r="E43" i="45"/>
  <c r="D43" i="45"/>
  <c r="C43" i="45"/>
  <c r="E41" i="45"/>
  <c r="D41" i="45"/>
  <c r="C41" i="45"/>
  <c r="E40" i="45"/>
  <c r="D40" i="45"/>
  <c r="C40" i="45"/>
  <c r="E39" i="45"/>
  <c r="D39" i="45"/>
  <c r="C39" i="45"/>
  <c r="E38" i="45"/>
  <c r="D38" i="45"/>
  <c r="C38" i="45"/>
  <c r="E37" i="45"/>
  <c r="D37" i="45"/>
  <c r="C37" i="45"/>
  <c r="E35" i="45"/>
  <c r="D35" i="45"/>
  <c r="C35" i="45"/>
  <c r="E34" i="45"/>
  <c r="D34" i="45"/>
  <c r="C34" i="45"/>
  <c r="E33" i="45"/>
  <c r="D33" i="45"/>
  <c r="C33" i="45"/>
  <c r="E32" i="45"/>
  <c r="D32" i="45"/>
  <c r="C32" i="45"/>
  <c r="E31" i="45"/>
  <c r="D31" i="45"/>
  <c r="C31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3" i="45"/>
  <c r="D13" i="45"/>
  <c r="C13" i="45"/>
  <c r="E12" i="45"/>
  <c r="D12" i="45"/>
  <c r="C12" i="45"/>
  <c r="E11" i="45"/>
  <c r="D11" i="45"/>
  <c r="C11" i="45"/>
  <c r="E10" i="45"/>
  <c r="D10" i="45"/>
  <c r="C10" i="45"/>
  <c r="E9" i="45"/>
  <c r="D9" i="45"/>
  <c r="C9" i="45"/>
  <c r="E219" i="44"/>
  <c r="D219" i="44"/>
  <c r="C219" i="44"/>
  <c r="E218" i="44"/>
  <c r="D218" i="44"/>
  <c r="C218" i="44"/>
  <c r="E217" i="44"/>
  <c r="D217" i="44"/>
  <c r="C217" i="44"/>
  <c r="E216" i="44"/>
  <c r="D216" i="44"/>
  <c r="C216" i="44"/>
  <c r="E215" i="44"/>
  <c r="D215" i="44"/>
  <c r="C215" i="44"/>
  <c r="E213" i="44"/>
  <c r="D213" i="44"/>
  <c r="C213" i="44"/>
  <c r="E212" i="44"/>
  <c r="D212" i="44"/>
  <c r="C212" i="44"/>
  <c r="E211" i="44"/>
  <c r="D211" i="44"/>
  <c r="C211" i="44"/>
  <c r="E210" i="44"/>
  <c r="D210" i="44"/>
  <c r="C210" i="44"/>
  <c r="E209" i="44"/>
  <c r="D209" i="44"/>
  <c r="C209" i="44"/>
  <c r="E207" i="44"/>
  <c r="D207" i="44"/>
  <c r="C207" i="44"/>
  <c r="E206" i="44"/>
  <c r="D206" i="44"/>
  <c r="C206" i="44"/>
  <c r="E205" i="44"/>
  <c r="D205" i="44"/>
  <c r="C205" i="44"/>
  <c r="E204" i="44"/>
  <c r="D204" i="44"/>
  <c r="C204" i="44"/>
  <c r="E203" i="44"/>
  <c r="D203" i="44"/>
  <c r="C203" i="44"/>
  <c r="E201" i="44"/>
  <c r="D201" i="44"/>
  <c r="C201" i="44"/>
  <c r="E200" i="44"/>
  <c r="D200" i="44"/>
  <c r="C200" i="44"/>
  <c r="E199" i="44"/>
  <c r="D199" i="44"/>
  <c r="C199" i="44"/>
  <c r="E198" i="44"/>
  <c r="D198" i="44"/>
  <c r="C198" i="44"/>
  <c r="E197" i="44"/>
  <c r="D197" i="44"/>
  <c r="C197" i="44"/>
  <c r="E195" i="44"/>
  <c r="D195" i="44"/>
  <c r="C195" i="44"/>
  <c r="E194" i="44"/>
  <c r="D194" i="44"/>
  <c r="C194" i="44"/>
  <c r="E193" i="44"/>
  <c r="D193" i="44"/>
  <c r="C193" i="44"/>
  <c r="E192" i="44"/>
  <c r="D192" i="44"/>
  <c r="C192" i="44"/>
  <c r="E191" i="44"/>
  <c r="D191" i="44"/>
  <c r="C191" i="44"/>
  <c r="E189" i="44"/>
  <c r="D189" i="44"/>
  <c r="C189" i="44"/>
  <c r="E188" i="44"/>
  <c r="D188" i="44"/>
  <c r="C188" i="44"/>
  <c r="E187" i="44"/>
  <c r="D187" i="44"/>
  <c r="C187" i="44"/>
  <c r="E186" i="44"/>
  <c r="D186" i="44"/>
  <c r="C186" i="44"/>
  <c r="E185" i="44"/>
  <c r="D185" i="44"/>
  <c r="C185" i="44"/>
  <c r="E179" i="44"/>
  <c r="D179" i="44"/>
  <c r="C179" i="44"/>
  <c r="E178" i="44"/>
  <c r="D178" i="44"/>
  <c r="C178" i="44"/>
  <c r="E177" i="44"/>
  <c r="D177" i="44"/>
  <c r="C177" i="44"/>
  <c r="E176" i="44"/>
  <c r="D176" i="44"/>
  <c r="C176" i="44"/>
  <c r="E175" i="44"/>
  <c r="D175" i="44"/>
  <c r="C175" i="44"/>
  <c r="E173" i="44"/>
  <c r="D173" i="44"/>
  <c r="C173" i="44"/>
  <c r="E172" i="44"/>
  <c r="D172" i="44"/>
  <c r="C172" i="44"/>
  <c r="E171" i="44"/>
  <c r="D171" i="44"/>
  <c r="C171" i="44"/>
  <c r="E170" i="44"/>
  <c r="D170" i="44"/>
  <c r="C170" i="44"/>
  <c r="E169" i="44"/>
  <c r="D169" i="44"/>
  <c r="C169" i="44"/>
  <c r="E167" i="44"/>
  <c r="D167" i="44"/>
  <c r="C167" i="44"/>
  <c r="E166" i="44"/>
  <c r="D166" i="44"/>
  <c r="C166" i="44"/>
  <c r="E165" i="44"/>
  <c r="D165" i="44"/>
  <c r="C165" i="44"/>
  <c r="E164" i="44"/>
  <c r="D164" i="44"/>
  <c r="C164" i="44"/>
  <c r="E163" i="44"/>
  <c r="D163" i="44"/>
  <c r="C163" i="44"/>
  <c r="E161" i="44"/>
  <c r="D161" i="44"/>
  <c r="C161" i="44"/>
  <c r="E160" i="44"/>
  <c r="D160" i="44"/>
  <c r="C160" i="44"/>
  <c r="E159" i="44"/>
  <c r="D159" i="44"/>
  <c r="C159" i="44"/>
  <c r="E158" i="44"/>
  <c r="D158" i="44"/>
  <c r="C158" i="44"/>
  <c r="E157" i="44"/>
  <c r="D157" i="44"/>
  <c r="C157" i="44"/>
  <c r="E151" i="44"/>
  <c r="D151" i="44"/>
  <c r="C151" i="44"/>
  <c r="E150" i="44"/>
  <c r="D150" i="44"/>
  <c r="C150" i="44"/>
  <c r="E149" i="44"/>
  <c r="D149" i="44"/>
  <c r="C149" i="44"/>
  <c r="E148" i="44"/>
  <c r="D148" i="44"/>
  <c r="C148" i="44"/>
  <c r="E147" i="44"/>
  <c r="D147" i="44"/>
  <c r="C147" i="44"/>
  <c r="E145" i="44"/>
  <c r="D145" i="44"/>
  <c r="C145" i="44"/>
  <c r="E144" i="44"/>
  <c r="D144" i="44"/>
  <c r="C144" i="44"/>
  <c r="E143" i="44"/>
  <c r="D143" i="44"/>
  <c r="C143" i="44"/>
  <c r="E142" i="44"/>
  <c r="D142" i="44"/>
  <c r="C142" i="44"/>
  <c r="E141" i="44"/>
  <c r="D141" i="44"/>
  <c r="C141" i="44"/>
  <c r="E139" i="44"/>
  <c r="D139" i="44"/>
  <c r="C139" i="44"/>
  <c r="E138" i="44"/>
  <c r="D138" i="44"/>
  <c r="C138" i="44"/>
  <c r="E137" i="44"/>
  <c r="D137" i="44"/>
  <c r="C137" i="44"/>
  <c r="E136" i="44"/>
  <c r="D136" i="44"/>
  <c r="C136" i="44"/>
  <c r="E135" i="44"/>
  <c r="D135" i="44"/>
  <c r="C135" i="44"/>
  <c r="E129" i="44"/>
  <c r="D129" i="44"/>
  <c r="C129" i="44"/>
  <c r="E128" i="44"/>
  <c r="D128" i="44"/>
  <c r="C128" i="44"/>
  <c r="E127" i="44"/>
  <c r="D127" i="44"/>
  <c r="C127" i="44"/>
  <c r="E126" i="44"/>
  <c r="D126" i="44"/>
  <c r="C126" i="44"/>
  <c r="E125" i="44"/>
  <c r="D125" i="44"/>
  <c r="C125" i="44"/>
  <c r="E123" i="44"/>
  <c r="D123" i="44"/>
  <c r="C123" i="44"/>
  <c r="E122" i="44"/>
  <c r="D122" i="44"/>
  <c r="C122" i="44"/>
  <c r="E121" i="44"/>
  <c r="D121" i="44"/>
  <c r="C121" i="44"/>
  <c r="E120" i="44"/>
  <c r="D120" i="44"/>
  <c r="C120" i="44"/>
  <c r="E119" i="44"/>
  <c r="D119" i="44"/>
  <c r="C119" i="44"/>
  <c r="E117" i="44"/>
  <c r="D117" i="44"/>
  <c r="C117" i="44"/>
  <c r="E116" i="44"/>
  <c r="D116" i="44"/>
  <c r="C116" i="44"/>
  <c r="E115" i="44"/>
  <c r="D115" i="44"/>
  <c r="C115" i="44"/>
  <c r="E114" i="44"/>
  <c r="D114" i="44"/>
  <c r="C114" i="44"/>
  <c r="E113" i="44"/>
  <c r="D113" i="44"/>
  <c r="C113" i="44"/>
  <c r="E111" i="44"/>
  <c r="D111" i="44"/>
  <c r="C111" i="44"/>
  <c r="E110" i="44"/>
  <c r="D110" i="44"/>
  <c r="C110" i="44"/>
  <c r="E109" i="44"/>
  <c r="D109" i="44"/>
  <c r="C109" i="44"/>
  <c r="E108" i="44"/>
  <c r="D108" i="44"/>
  <c r="C108" i="44"/>
  <c r="E107" i="44"/>
  <c r="D107" i="44"/>
  <c r="C107" i="44"/>
  <c r="E101" i="44"/>
  <c r="D101" i="44"/>
  <c r="C101" i="44"/>
  <c r="E100" i="44"/>
  <c r="D100" i="44"/>
  <c r="C100" i="44"/>
  <c r="E99" i="44"/>
  <c r="D99" i="44"/>
  <c r="C99" i="44"/>
  <c r="E98" i="44"/>
  <c r="D98" i="44"/>
  <c r="C98" i="44"/>
  <c r="E97" i="44"/>
  <c r="D97" i="44"/>
  <c r="C97" i="44"/>
  <c r="E91" i="44"/>
  <c r="D91" i="44"/>
  <c r="C91" i="44"/>
  <c r="E90" i="44"/>
  <c r="D90" i="44"/>
  <c r="C90" i="44"/>
  <c r="E89" i="44"/>
  <c r="D89" i="44"/>
  <c r="C89" i="44"/>
  <c r="E88" i="44"/>
  <c r="D88" i="44"/>
  <c r="C88" i="44"/>
  <c r="E87" i="44"/>
  <c r="D87" i="44"/>
  <c r="C87" i="44"/>
  <c r="E81" i="44"/>
  <c r="D81" i="44"/>
  <c r="C81" i="44"/>
  <c r="E80" i="44"/>
  <c r="D80" i="44"/>
  <c r="C80" i="44"/>
  <c r="E79" i="44"/>
  <c r="D79" i="44"/>
  <c r="C79" i="44"/>
  <c r="E78" i="44"/>
  <c r="D78" i="44"/>
  <c r="C78" i="44"/>
  <c r="E77" i="44"/>
  <c r="D77" i="44"/>
  <c r="C77" i="44"/>
  <c r="E71" i="44"/>
  <c r="D71" i="44"/>
  <c r="C71" i="44"/>
  <c r="E70" i="44"/>
  <c r="D70" i="44"/>
  <c r="C70" i="44"/>
  <c r="E69" i="44"/>
  <c r="D69" i="44"/>
  <c r="C69" i="44"/>
  <c r="E68" i="44"/>
  <c r="D68" i="44"/>
  <c r="C68" i="44"/>
  <c r="E67" i="44"/>
  <c r="D67" i="44"/>
  <c r="C67" i="44"/>
  <c r="E65" i="44"/>
  <c r="D65" i="44"/>
  <c r="C65" i="44"/>
  <c r="E64" i="44"/>
  <c r="D64" i="44"/>
  <c r="C64" i="44"/>
  <c r="E63" i="44"/>
  <c r="D63" i="44"/>
  <c r="C63" i="44"/>
  <c r="E62" i="44"/>
  <c r="D62" i="44"/>
  <c r="C62" i="44"/>
  <c r="E61" i="44"/>
  <c r="D61" i="44"/>
  <c r="C61" i="44"/>
  <c r="E47" i="44"/>
  <c r="D47" i="44"/>
  <c r="C47" i="44"/>
  <c r="E46" i="44"/>
  <c r="D46" i="44"/>
  <c r="C46" i="44"/>
  <c r="E45" i="44"/>
  <c r="D45" i="44"/>
  <c r="C45" i="44"/>
  <c r="E44" i="44"/>
  <c r="D44" i="44"/>
  <c r="C44" i="44"/>
  <c r="E43" i="44"/>
  <c r="D43" i="44"/>
  <c r="C43" i="44"/>
  <c r="E41" i="44"/>
  <c r="D41" i="44"/>
  <c r="C41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5" i="44"/>
  <c r="D35" i="44"/>
  <c r="C35" i="44"/>
  <c r="E34" i="44"/>
  <c r="D34" i="44"/>
  <c r="C34" i="44"/>
  <c r="E33" i="44"/>
  <c r="D33" i="44"/>
  <c r="C33" i="44"/>
  <c r="E32" i="44"/>
  <c r="D32" i="44"/>
  <c r="C32" i="44"/>
  <c r="E31" i="44"/>
  <c r="D31" i="44"/>
  <c r="C31" i="44"/>
  <c r="E25" i="44"/>
  <c r="D25" i="44"/>
  <c r="C25" i="44"/>
  <c r="E24" i="44"/>
  <c r="D24" i="44"/>
  <c r="C24" i="44"/>
  <c r="E23" i="44"/>
  <c r="D23" i="44"/>
  <c r="C23" i="44"/>
  <c r="E22" i="44"/>
  <c r="D22" i="44"/>
  <c r="C22" i="44"/>
  <c r="E21" i="44"/>
  <c r="D21" i="44"/>
  <c r="C21" i="44"/>
  <c r="E19" i="44"/>
  <c r="D19" i="44"/>
  <c r="C19" i="44"/>
  <c r="E18" i="44"/>
  <c r="D18" i="44"/>
  <c r="C18" i="44"/>
  <c r="E17" i="44"/>
  <c r="D17" i="44"/>
  <c r="C17" i="44"/>
  <c r="E16" i="44"/>
  <c r="D16" i="44"/>
  <c r="C16" i="44"/>
  <c r="E15" i="44"/>
  <c r="D15" i="44"/>
  <c r="C15" i="44"/>
  <c r="E13" i="44"/>
  <c r="D13" i="44"/>
  <c r="C13" i="44"/>
  <c r="E12" i="44"/>
  <c r="D12" i="44"/>
  <c r="C12" i="44"/>
  <c r="E11" i="44"/>
  <c r="D11" i="44"/>
  <c r="C11" i="44"/>
  <c r="E10" i="44"/>
  <c r="D10" i="44"/>
  <c r="C10" i="44"/>
  <c r="E9" i="44"/>
  <c r="D9" i="44"/>
  <c r="C9" i="44"/>
  <c r="E219" i="43"/>
  <c r="D219" i="43"/>
  <c r="C219" i="43"/>
  <c r="E218" i="43"/>
  <c r="D218" i="43"/>
  <c r="C218" i="43"/>
  <c r="E217" i="43"/>
  <c r="AA217" i="43" s="1"/>
  <c r="D217" i="43"/>
  <c r="C217" i="43"/>
  <c r="E216" i="43"/>
  <c r="D216" i="43"/>
  <c r="C216" i="43"/>
  <c r="E215" i="43"/>
  <c r="D215" i="43"/>
  <c r="C215" i="43"/>
  <c r="E213" i="43"/>
  <c r="D213" i="43"/>
  <c r="C213" i="43"/>
  <c r="E212" i="43"/>
  <c r="AA212" i="43" s="1"/>
  <c r="D212" i="43"/>
  <c r="C212" i="43"/>
  <c r="E211" i="43"/>
  <c r="D211" i="43"/>
  <c r="C211" i="43"/>
  <c r="E210" i="43"/>
  <c r="D210" i="43"/>
  <c r="C210" i="43"/>
  <c r="E209" i="43"/>
  <c r="D209" i="43"/>
  <c r="C209" i="43"/>
  <c r="E207" i="43"/>
  <c r="AA207" i="43" s="1"/>
  <c r="D207" i="43"/>
  <c r="C207" i="43"/>
  <c r="E206" i="43"/>
  <c r="D206" i="43"/>
  <c r="C206" i="43"/>
  <c r="E205" i="43"/>
  <c r="D205" i="43"/>
  <c r="C205" i="43"/>
  <c r="E204" i="43"/>
  <c r="D204" i="43"/>
  <c r="C204" i="43"/>
  <c r="E203" i="43"/>
  <c r="AA203" i="43" s="1"/>
  <c r="D203" i="43"/>
  <c r="C203" i="43"/>
  <c r="E201" i="43"/>
  <c r="D201" i="43"/>
  <c r="C201" i="43"/>
  <c r="E200" i="43"/>
  <c r="D200" i="43"/>
  <c r="C200" i="43"/>
  <c r="E199" i="43"/>
  <c r="D199" i="43"/>
  <c r="C199" i="43"/>
  <c r="E198" i="43"/>
  <c r="AA198" i="43" s="1"/>
  <c r="D198" i="43"/>
  <c r="C198" i="43"/>
  <c r="E197" i="43"/>
  <c r="D197" i="43"/>
  <c r="C197" i="43"/>
  <c r="E195" i="43"/>
  <c r="D195" i="43"/>
  <c r="C195" i="43"/>
  <c r="E194" i="43"/>
  <c r="D194" i="43"/>
  <c r="C194" i="43"/>
  <c r="E193" i="43"/>
  <c r="AA193" i="43" s="1"/>
  <c r="D193" i="43"/>
  <c r="C193" i="43"/>
  <c r="E192" i="43"/>
  <c r="D192" i="43"/>
  <c r="C192" i="43"/>
  <c r="E191" i="43"/>
  <c r="D191" i="43"/>
  <c r="C191" i="43"/>
  <c r="E189" i="43"/>
  <c r="D189" i="43"/>
  <c r="C189" i="43"/>
  <c r="E188" i="43"/>
  <c r="AA188" i="43" s="1"/>
  <c r="D188" i="43"/>
  <c r="C188" i="43"/>
  <c r="E187" i="43"/>
  <c r="D187" i="43"/>
  <c r="C187" i="43"/>
  <c r="E186" i="43"/>
  <c r="D186" i="43"/>
  <c r="C186" i="43"/>
  <c r="E185" i="43"/>
  <c r="D185" i="43"/>
  <c r="C185" i="43"/>
  <c r="E179" i="43"/>
  <c r="AA179" i="43" s="1"/>
  <c r="D179" i="43"/>
  <c r="C179" i="43"/>
  <c r="E178" i="43"/>
  <c r="D178" i="43"/>
  <c r="C178" i="43"/>
  <c r="E177" i="43"/>
  <c r="D177" i="43"/>
  <c r="C177" i="43"/>
  <c r="E176" i="43"/>
  <c r="D176" i="43"/>
  <c r="C176" i="43"/>
  <c r="E175" i="43"/>
  <c r="AA175" i="43" s="1"/>
  <c r="D175" i="43"/>
  <c r="C175" i="43"/>
  <c r="E173" i="43"/>
  <c r="D173" i="43"/>
  <c r="C173" i="43"/>
  <c r="E172" i="43"/>
  <c r="D172" i="43"/>
  <c r="C172" i="43"/>
  <c r="E171" i="43"/>
  <c r="D171" i="43"/>
  <c r="C171" i="43"/>
  <c r="E170" i="43"/>
  <c r="AA170" i="43" s="1"/>
  <c r="D170" i="43"/>
  <c r="C170" i="43"/>
  <c r="E169" i="43"/>
  <c r="D169" i="43"/>
  <c r="C169" i="43"/>
  <c r="E167" i="43"/>
  <c r="D167" i="43"/>
  <c r="C167" i="43"/>
  <c r="E166" i="43"/>
  <c r="D166" i="43"/>
  <c r="C166" i="43"/>
  <c r="E165" i="43"/>
  <c r="AA165" i="43" s="1"/>
  <c r="D165" i="43"/>
  <c r="C165" i="43"/>
  <c r="E164" i="43"/>
  <c r="D164" i="43"/>
  <c r="C164" i="43"/>
  <c r="E163" i="43"/>
  <c r="D163" i="43"/>
  <c r="C163" i="43"/>
  <c r="E161" i="43"/>
  <c r="D161" i="43"/>
  <c r="C161" i="43"/>
  <c r="E160" i="43"/>
  <c r="AA160" i="43" s="1"/>
  <c r="D160" i="43"/>
  <c r="C160" i="43"/>
  <c r="E159" i="43"/>
  <c r="D159" i="43"/>
  <c r="C159" i="43"/>
  <c r="E158" i="43"/>
  <c r="D158" i="43"/>
  <c r="C158" i="43"/>
  <c r="E157" i="43"/>
  <c r="D157" i="43"/>
  <c r="C157" i="43"/>
  <c r="E151" i="43"/>
  <c r="AA151" i="43" s="1"/>
  <c r="D151" i="43"/>
  <c r="C151" i="43"/>
  <c r="E150" i="43"/>
  <c r="D150" i="43"/>
  <c r="C150" i="43"/>
  <c r="E149" i="43"/>
  <c r="D149" i="43"/>
  <c r="C149" i="43"/>
  <c r="E148" i="43"/>
  <c r="D148" i="43"/>
  <c r="C148" i="43"/>
  <c r="E147" i="43"/>
  <c r="AA147" i="43" s="1"/>
  <c r="D147" i="43"/>
  <c r="C147" i="43"/>
  <c r="E145" i="43"/>
  <c r="D145" i="43"/>
  <c r="C145" i="43"/>
  <c r="E144" i="43"/>
  <c r="D144" i="43"/>
  <c r="C144" i="43"/>
  <c r="E143" i="43"/>
  <c r="D143" i="43"/>
  <c r="C143" i="43"/>
  <c r="E142" i="43"/>
  <c r="Z142" i="43" s="1"/>
  <c r="D142" i="43"/>
  <c r="C142" i="43"/>
  <c r="E141" i="43"/>
  <c r="D141" i="43"/>
  <c r="C141" i="43"/>
  <c r="E139" i="43"/>
  <c r="D139" i="43"/>
  <c r="C139" i="43"/>
  <c r="E138" i="43"/>
  <c r="D138" i="43"/>
  <c r="C138" i="43"/>
  <c r="E137" i="43"/>
  <c r="AA137" i="43" s="1"/>
  <c r="D137" i="43"/>
  <c r="C137" i="43"/>
  <c r="E136" i="43"/>
  <c r="D136" i="43"/>
  <c r="C136" i="43"/>
  <c r="E135" i="43"/>
  <c r="D135" i="43"/>
  <c r="C135" i="43"/>
  <c r="E129" i="43"/>
  <c r="D129" i="43"/>
  <c r="C129" i="43"/>
  <c r="E128" i="43"/>
  <c r="AA128" i="43" s="1"/>
  <c r="D128" i="43"/>
  <c r="C128" i="43"/>
  <c r="E127" i="43"/>
  <c r="D127" i="43"/>
  <c r="C127" i="43"/>
  <c r="E126" i="43"/>
  <c r="D126" i="43"/>
  <c r="C126" i="43"/>
  <c r="E125" i="43"/>
  <c r="D125" i="43"/>
  <c r="C125" i="43"/>
  <c r="E123" i="43"/>
  <c r="AA123" i="43" s="1"/>
  <c r="D123" i="43"/>
  <c r="C123" i="43"/>
  <c r="E122" i="43"/>
  <c r="D122" i="43"/>
  <c r="C122" i="43"/>
  <c r="E121" i="43"/>
  <c r="D121" i="43"/>
  <c r="C121" i="43"/>
  <c r="E120" i="43"/>
  <c r="D120" i="43"/>
  <c r="C120" i="43"/>
  <c r="E119" i="43"/>
  <c r="AA119" i="43" s="1"/>
  <c r="D119" i="43"/>
  <c r="C119" i="43"/>
  <c r="E117" i="43"/>
  <c r="D117" i="43"/>
  <c r="C117" i="43"/>
  <c r="E116" i="43"/>
  <c r="D116" i="43"/>
  <c r="C116" i="43"/>
  <c r="E115" i="43"/>
  <c r="D115" i="43"/>
  <c r="C115" i="43"/>
  <c r="E114" i="43"/>
  <c r="AA114" i="43" s="1"/>
  <c r="D114" i="43"/>
  <c r="C114" i="43"/>
  <c r="E113" i="43"/>
  <c r="D113" i="43"/>
  <c r="C113" i="43"/>
  <c r="E111" i="43"/>
  <c r="D111" i="43"/>
  <c r="C111" i="43"/>
  <c r="E110" i="43"/>
  <c r="D110" i="43"/>
  <c r="C110" i="43"/>
  <c r="E109" i="43"/>
  <c r="AA109" i="43" s="1"/>
  <c r="D109" i="43"/>
  <c r="C109" i="43"/>
  <c r="E108" i="43"/>
  <c r="D108" i="43"/>
  <c r="C108" i="43"/>
  <c r="E107" i="43"/>
  <c r="D107" i="43"/>
  <c r="C107" i="43"/>
  <c r="E101" i="43"/>
  <c r="D101" i="43"/>
  <c r="C101" i="43"/>
  <c r="E100" i="43"/>
  <c r="AA100" i="43" s="1"/>
  <c r="D100" i="43"/>
  <c r="C100" i="43"/>
  <c r="E99" i="43"/>
  <c r="D99" i="43"/>
  <c r="C99" i="43"/>
  <c r="E98" i="43"/>
  <c r="D98" i="43"/>
  <c r="C98" i="43"/>
  <c r="E97" i="43"/>
  <c r="D97" i="43"/>
  <c r="C97" i="43"/>
  <c r="E91" i="43"/>
  <c r="AA91" i="43" s="1"/>
  <c r="D91" i="43"/>
  <c r="C91" i="43"/>
  <c r="E90" i="43"/>
  <c r="D90" i="43"/>
  <c r="C90" i="43"/>
  <c r="E89" i="43"/>
  <c r="D89" i="43"/>
  <c r="C89" i="43"/>
  <c r="E88" i="43"/>
  <c r="D88" i="43"/>
  <c r="C88" i="43"/>
  <c r="E87" i="43"/>
  <c r="AA87" i="43" s="1"/>
  <c r="D87" i="43"/>
  <c r="C87" i="43"/>
  <c r="E81" i="43"/>
  <c r="D81" i="43"/>
  <c r="C81" i="43"/>
  <c r="E80" i="43"/>
  <c r="D80" i="43"/>
  <c r="C80" i="43"/>
  <c r="E79" i="43"/>
  <c r="D79" i="43"/>
  <c r="C79" i="43"/>
  <c r="E78" i="43"/>
  <c r="AA78" i="43" s="1"/>
  <c r="D78" i="43"/>
  <c r="C78" i="43"/>
  <c r="E77" i="43"/>
  <c r="D77" i="43"/>
  <c r="C77" i="43"/>
  <c r="E71" i="43"/>
  <c r="D71" i="43"/>
  <c r="C71" i="43"/>
  <c r="E70" i="43"/>
  <c r="D70" i="43"/>
  <c r="C70" i="43"/>
  <c r="E69" i="43"/>
  <c r="AA69" i="43" s="1"/>
  <c r="D69" i="43"/>
  <c r="C69" i="43"/>
  <c r="E68" i="43"/>
  <c r="D68" i="43"/>
  <c r="C68" i="43"/>
  <c r="E67" i="43"/>
  <c r="D67" i="43"/>
  <c r="C67" i="43"/>
  <c r="AA47" i="43"/>
  <c r="D47" i="43"/>
  <c r="C47" i="43"/>
  <c r="D46" i="43"/>
  <c r="C46" i="43"/>
  <c r="D45" i="43"/>
  <c r="C45" i="43"/>
  <c r="D44" i="43"/>
  <c r="C44" i="43"/>
  <c r="AA43" i="43"/>
  <c r="D43" i="43"/>
  <c r="C43" i="43"/>
  <c r="D41" i="43"/>
  <c r="C41" i="43"/>
  <c r="D40" i="43"/>
  <c r="C40" i="43"/>
  <c r="D39" i="43"/>
  <c r="C39" i="43"/>
  <c r="D38" i="43"/>
  <c r="C38" i="43"/>
  <c r="D37" i="43"/>
  <c r="C37" i="43"/>
  <c r="D35" i="43"/>
  <c r="C35" i="43"/>
  <c r="D34" i="43"/>
  <c r="C34" i="43"/>
  <c r="Z33" i="43"/>
  <c r="D33" i="43"/>
  <c r="C33" i="43"/>
  <c r="D32" i="43"/>
  <c r="C32" i="43"/>
  <c r="D31" i="43"/>
  <c r="C31" i="43"/>
  <c r="D25" i="43"/>
  <c r="C25" i="43"/>
  <c r="AA24" i="43"/>
  <c r="D24" i="43"/>
  <c r="C24" i="43"/>
  <c r="D23" i="43"/>
  <c r="C23" i="43"/>
  <c r="D22" i="43"/>
  <c r="C22" i="43"/>
  <c r="D21" i="43"/>
  <c r="C21" i="43"/>
  <c r="AA19" i="43"/>
  <c r="D19" i="43"/>
  <c r="C19" i="43"/>
  <c r="D18" i="43"/>
  <c r="C18" i="43"/>
  <c r="D17" i="43"/>
  <c r="C17" i="43"/>
  <c r="D16" i="43"/>
  <c r="C16" i="43"/>
  <c r="AA15" i="43"/>
  <c r="D15" i="43"/>
  <c r="C15" i="43"/>
  <c r="C10" i="43"/>
  <c r="D10" i="43"/>
  <c r="E10" i="43"/>
  <c r="Z10" i="43" s="1"/>
  <c r="C11" i="43"/>
  <c r="D11" i="43"/>
  <c r="E11" i="43"/>
  <c r="AA11" i="43" s="1"/>
  <c r="C12" i="43"/>
  <c r="D12" i="43"/>
  <c r="Z12" i="43"/>
  <c r="C13" i="43"/>
  <c r="D13" i="43"/>
  <c r="AA13" i="43"/>
  <c r="D9" i="43"/>
  <c r="E9" i="43"/>
  <c r="Z9" i="43" s="1"/>
  <c r="C9" i="43"/>
  <c r="Q220" i="48"/>
  <c r="P220" i="48"/>
  <c r="O220" i="48"/>
  <c r="N220" i="48"/>
  <c r="M220" i="48"/>
  <c r="L220" i="48"/>
  <c r="K220" i="48"/>
  <c r="J220" i="48"/>
  <c r="I220" i="48"/>
  <c r="H220" i="48"/>
  <c r="G220" i="48"/>
  <c r="F220" i="48"/>
  <c r="R219" i="48"/>
  <c r="X219" i="48" s="1"/>
  <c r="R218" i="48"/>
  <c r="X218" i="48" s="1"/>
  <c r="R217" i="48"/>
  <c r="X217" i="48" s="1"/>
  <c r="R216" i="48"/>
  <c r="X216" i="48" s="1"/>
  <c r="R215" i="48"/>
  <c r="Q214" i="48"/>
  <c r="P214" i="48"/>
  <c r="O214" i="48"/>
  <c r="N214" i="48"/>
  <c r="M214" i="48"/>
  <c r="L214" i="48"/>
  <c r="K214" i="48"/>
  <c r="J214" i="48"/>
  <c r="I214" i="48"/>
  <c r="H214" i="48"/>
  <c r="G214" i="48"/>
  <c r="F214" i="48"/>
  <c r="R213" i="48"/>
  <c r="X213" i="48" s="1"/>
  <c r="R212" i="48"/>
  <c r="X212" i="48" s="1"/>
  <c r="R211" i="48"/>
  <c r="X211" i="48" s="1"/>
  <c r="R210" i="48"/>
  <c r="X210" i="48" s="1"/>
  <c r="R209" i="48"/>
  <c r="X209" i="48" s="1"/>
  <c r="Q208" i="48"/>
  <c r="P208" i="48"/>
  <c r="O208" i="48"/>
  <c r="N208" i="48"/>
  <c r="M208" i="48"/>
  <c r="L208" i="48"/>
  <c r="K208" i="48"/>
  <c r="J208" i="48"/>
  <c r="I208" i="48"/>
  <c r="H208" i="48"/>
  <c r="G208" i="48"/>
  <c r="F208" i="48"/>
  <c r="R207" i="48"/>
  <c r="X207" i="48" s="1"/>
  <c r="R206" i="48"/>
  <c r="X206" i="48" s="1"/>
  <c r="R205" i="48"/>
  <c r="X205" i="48" s="1"/>
  <c r="R204" i="48"/>
  <c r="X204" i="48" s="1"/>
  <c r="R203" i="48"/>
  <c r="X203" i="48" s="1"/>
  <c r="Q202" i="48"/>
  <c r="P202" i="48"/>
  <c r="O202" i="48"/>
  <c r="N202" i="48"/>
  <c r="M202" i="48"/>
  <c r="L202" i="48"/>
  <c r="K202" i="48"/>
  <c r="J202" i="48"/>
  <c r="I202" i="48"/>
  <c r="H202" i="48"/>
  <c r="G202" i="48"/>
  <c r="F202" i="48"/>
  <c r="R201" i="48"/>
  <c r="X201" i="48" s="1"/>
  <c r="R200" i="48"/>
  <c r="X200" i="48" s="1"/>
  <c r="R199" i="48"/>
  <c r="X199" i="48" s="1"/>
  <c r="R198" i="48"/>
  <c r="X198" i="48" s="1"/>
  <c r="R197" i="48"/>
  <c r="X197" i="48" s="1"/>
  <c r="Q196" i="48"/>
  <c r="P196" i="48"/>
  <c r="O196" i="48"/>
  <c r="N196" i="48"/>
  <c r="M196" i="48"/>
  <c r="L196" i="48"/>
  <c r="K196" i="48"/>
  <c r="J196" i="48"/>
  <c r="I196" i="48"/>
  <c r="H196" i="48"/>
  <c r="G196" i="48"/>
  <c r="F196" i="48"/>
  <c r="R195" i="48"/>
  <c r="X195" i="48" s="1"/>
  <c r="R194" i="48"/>
  <c r="X194" i="48" s="1"/>
  <c r="R193" i="48"/>
  <c r="X193" i="48" s="1"/>
  <c r="R192" i="48"/>
  <c r="X192" i="48" s="1"/>
  <c r="R191" i="48"/>
  <c r="X191" i="48" s="1"/>
  <c r="Q190" i="48"/>
  <c r="P190" i="48"/>
  <c r="O190" i="48"/>
  <c r="N190" i="48"/>
  <c r="M190" i="48"/>
  <c r="L190" i="48"/>
  <c r="K190" i="48"/>
  <c r="J190" i="48"/>
  <c r="I190" i="48"/>
  <c r="H190" i="48"/>
  <c r="G190" i="48"/>
  <c r="F190" i="48"/>
  <c r="R189" i="48"/>
  <c r="X189" i="48" s="1"/>
  <c r="R188" i="48"/>
  <c r="X188" i="48" s="1"/>
  <c r="R187" i="48"/>
  <c r="X187" i="48" s="1"/>
  <c r="R186" i="48"/>
  <c r="X186" i="48" s="1"/>
  <c r="R185" i="48"/>
  <c r="X185" i="48" s="1"/>
  <c r="Q180" i="48"/>
  <c r="P180" i="48"/>
  <c r="O180" i="48"/>
  <c r="N180" i="48"/>
  <c r="M180" i="48"/>
  <c r="L180" i="48"/>
  <c r="K180" i="48"/>
  <c r="J180" i="48"/>
  <c r="I180" i="48"/>
  <c r="H180" i="48"/>
  <c r="G180" i="48"/>
  <c r="F180" i="48"/>
  <c r="R179" i="48"/>
  <c r="X179" i="48" s="1"/>
  <c r="R178" i="48"/>
  <c r="X178" i="48" s="1"/>
  <c r="R177" i="48"/>
  <c r="X177" i="48" s="1"/>
  <c r="R176" i="48"/>
  <c r="X176" i="48" s="1"/>
  <c r="R175" i="48"/>
  <c r="X175" i="48" s="1"/>
  <c r="Q174" i="48"/>
  <c r="P174" i="48"/>
  <c r="O174" i="48"/>
  <c r="N174" i="48"/>
  <c r="M174" i="48"/>
  <c r="L174" i="48"/>
  <c r="K174" i="48"/>
  <c r="J174" i="48"/>
  <c r="I174" i="48"/>
  <c r="H174" i="48"/>
  <c r="G174" i="48"/>
  <c r="F174" i="48"/>
  <c r="R173" i="48"/>
  <c r="X173" i="48" s="1"/>
  <c r="R172" i="48"/>
  <c r="X172" i="48" s="1"/>
  <c r="R171" i="48"/>
  <c r="X171" i="48" s="1"/>
  <c r="R170" i="48"/>
  <c r="X170" i="48" s="1"/>
  <c r="R169" i="48"/>
  <c r="X169" i="48" s="1"/>
  <c r="Q168" i="48"/>
  <c r="P168" i="48"/>
  <c r="O168" i="48"/>
  <c r="N168" i="48"/>
  <c r="M168" i="48"/>
  <c r="L168" i="48"/>
  <c r="K168" i="48"/>
  <c r="J168" i="48"/>
  <c r="I168" i="48"/>
  <c r="H168" i="48"/>
  <c r="G168" i="48"/>
  <c r="F168" i="48"/>
  <c r="R167" i="48"/>
  <c r="X167" i="48" s="1"/>
  <c r="R166" i="48"/>
  <c r="X166" i="48" s="1"/>
  <c r="R165" i="48"/>
  <c r="X165" i="48" s="1"/>
  <c r="R164" i="48"/>
  <c r="X164" i="48" s="1"/>
  <c r="R163" i="48"/>
  <c r="X163" i="48" s="1"/>
  <c r="Q162" i="48"/>
  <c r="Q182" i="48" s="1"/>
  <c r="P162" i="48"/>
  <c r="O162" i="48"/>
  <c r="N162" i="48"/>
  <c r="M162" i="48"/>
  <c r="L162" i="48"/>
  <c r="K162" i="48"/>
  <c r="J162" i="48"/>
  <c r="I162" i="48"/>
  <c r="I182" i="48" s="1"/>
  <c r="H162" i="48"/>
  <c r="G162" i="48"/>
  <c r="F162" i="48"/>
  <c r="R161" i="48"/>
  <c r="X161" i="48" s="1"/>
  <c r="R160" i="48"/>
  <c r="X160" i="48" s="1"/>
  <c r="R159" i="48"/>
  <c r="X159" i="48" s="1"/>
  <c r="R158" i="48"/>
  <c r="X158" i="48" s="1"/>
  <c r="R157" i="48"/>
  <c r="X157" i="48" s="1"/>
  <c r="X162" i="48" s="1"/>
  <c r="Q152" i="48"/>
  <c r="P152" i="48"/>
  <c r="O152" i="48"/>
  <c r="N152" i="48"/>
  <c r="M152" i="48"/>
  <c r="L152" i="48"/>
  <c r="K152" i="48"/>
  <c r="J152" i="48"/>
  <c r="I152" i="48"/>
  <c r="H152" i="48"/>
  <c r="G152" i="48"/>
  <c r="F152" i="48"/>
  <c r="R151" i="48"/>
  <c r="X151" i="48" s="1"/>
  <c r="R150" i="48"/>
  <c r="X150" i="48" s="1"/>
  <c r="R149" i="48"/>
  <c r="X149" i="48" s="1"/>
  <c r="R148" i="48"/>
  <c r="X148" i="48" s="1"/>
  <c r="R147" i="48"/>
  <c r="X147" i="48" s="1"/>
  <c r="Q146" i="48"/>
  <c r="P146" i="48"/>
  <c r="O146" i="48"/>
  <c r="N146" i="48"/>
  <c r="M146" i="48"/>
  <c r="L146" i="48"/>
  <c r="K146" i="48"/>
  <c r="J146" i="48"/>
  <c r="I146" i="48"/>
  <c r="H146" i="48"/>
  <c r="G146" i="48"/>
  <c r="F146" i="48"/>
  <c r="R145" i="48"/>
  <c r="X145" i="48" s="1"/>
  <c r="R144" i="48"/>
  <c r="X144" i="48" s="1"/>
  <c r="R143" i="48"/>
  <c r="X143" i="48" s="1"/>
  <c r="R142" i="48"/>
  <c r="X142" i="48" s="1"/>
  <c r="R141" i="48"/>
  <c r="X141" i="48" s="1"/>
  <c r="Q140" i="48"/>
  <c r="P140" i="48"/>
  <c r="O140" i="48"/>
  <c r="N140" i="48"/>
  <c r="N154" i="48" s="1"/>
  <c r="M140" i="48"/>
  <c r="L140" i="48"/>
  <c r="K140" i="48"/>
  <c r="J140" i="48"/>
  <c r="I140" i="48"/>
  <c r="H140" i="48"/>
  <c r="G140" i="48"/>
  <c r="F140" i="48"/>
  <c r="F154" i="48" s="1"/>
  <c r="R139" i="48"/>
  <c r="X139" i="48" s="1"/>
  <c r="R138" i="48"/>
  <c r="X138" i="48" s="1"/>
  <c r="R137" i="48"/>
  <c r="X137" i="48" s="1"/>
  <c r="R136" i="48"/>
  <c r="X136" i="48" s="1"/>
  <c r="R135" i="48"/>
  <c r="X135" i="48" s="1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R129" i="48"/>
  <c r="X129" i="48" s="1"/>
  <c r="R128" i="48"/>
  <c r="X128" i="48" s="1"/>
  <c r="R127" i="48"/>
  <c r="X127" i="48" s="1"/>
  <c r="R126" i="48"/>
  <c r="X126" i="48" s="1"/>
  <c r="R125" i="48"/>
  <c r="X125" i="48" s="1"/>
  <c r="Q124" i="48"/>
  <c r="P124" i="48"/>
  <c r="O124" i="48"/>
  <c r="N124" i="48"/>
  <c r="M124" i="48"/>
  <c r="L124" i="48"/>
  <c r="K124" i="48"/>
  <c r="J124" i="48"/>
  <c r="I124" i="48"/>
  <c r="H124" i="48"/>
  <c r="G124" i="48"/>
  <c r="F124" i="48"/>
  <c r="R123" i="48"/>
  <c r="X123" i="48" s="1"/>
  <c r="R122" i="48"/>
  <c r="X122" i="48" s="1"/>
  <c r="R121" i="48"/>
  <c r="X121" i="48" s="1"/>
  <c r="R120" i="48"/>
  <c r="X120" i="48" s="1"/>
  <c r="R119" i="48"/>
  <c r="Q118" i="48"/>
  <c r="P118" i="48"/>
  <c r="O118" i="48"/>
  <c r="N118" i="48"/>
  <c r="M118" i="48"/>
  <c r="L118" i="48"/>
  <c r="K118" i="48"/>
  <c r="J118" i="48"/>
  <c r="I118" i="48"/>
  <c r="H118" i="48"/>
  <c r="G118" i="48"/>
  <c r="F118" i="48"/>
  <c r="R117" i="48"/>
  <c r="X117" i="48" s="1"/>
  <c r="R116" i="48"/>
  <c r="X116" i="48" s="1"/>
  <c r="R115" i="48"/>
  <c r="X115" i="48" s="1"/>
  <c r="R114" i="48"/>
  <c r="X114" i="48" s="1"/>
  <c r="R113" i="48"/>
  <c r="X113" i="48" s="1"/>
  <c r="Q112" i="48"/>
  <c r="P112" i="48"/>
  <c r="O112" i="48"/>
  <c r="N112" i="48"/>
  <c r="M112" i="48"/>
  <c r="L112" i="48"/>
  <c r="K112" i="48"/>
  <c r="J112" i="48"/>
  <c r="I112" i="48"/>
  <c r="H112" i="48"/>
  <c r="G112" i="48"/>
  <c r="F112" i="48"/>
  <c r="R111" i="48"/>
  <c r="X111" i="48" s="1"/>
  <c r="R110" i="48"/>
  <c r="X110" i="48" s="1"/>
  <c r="R109" i="48"/>
  <c r="X109" i="48" s="1"/>
  <c r="R108" i="48"/>
  <c r="X108" i="48" s="1"/>
  <c r="R107" i="48"/>
  <c r="X107" i="48" s="1"/>
  <c r="Q102" i="48"/>
  <c r="Q104" i="48" s="1"/>
  <c r="P102" i="48"/>
  <c r="P104" i="48" s="1"/>
  <c r="O102" i="48"/>
  <c r="O104" i="48" s="1"/>
  <c r="N102" i="48"/>
  <c r="N104" i="48" s="1"/>
  <c r="M102" i="48"/>
  <c r="M104" i="48" s="1"/>
  <c r="L102" i="48"/>
  <c r="L104" i="48" s="1"/>
  <c r="K102" i="48"/>
  <c r="K104" i="48" s="1"/>
  <c r="J102" i="48"/>
  <c r="J104" i="48" s="1"/>
  <c r="I102" i="48"/>
  <c r="I104" i="48" s="1"/>
  <c r="H102" i="48"/>
  <c r="H104" i="48" s="1"/>
  <c r="G102" i="48"/>
  <c r="G104" i="48" s="1"/>
  <c r="F102" i="48"/>
  <c r="F104" i="48" s="1"/>
  <c r="R101" i="48"/>
  <c r="X101" i="48" s="1"/>
  <c r="R100" i="48"/>
  <c r="X100" i="48" s="1"/>
  <c r="R99" i="48"/>
  <c r="X99" i="48" s="1"/>
  <c r="R98" i="48"/>
  <c r="X98" i="48" s="1"/>
  <c r="R97" i="48"/>
  <c r="X97" i="48" s="1"/>
  <c r="Q92" i="48"/>
  <c r="Q94" i="48" s="1"/>
  <c r="P92" i="48"/>
  <c r="P94" i="48" s="1"/>
  <c r="O92" i="48"/>
  <c r="O94" i="48" s="1"/>
  <c r="N92" i="48"/>
  <c r="N94" i="48" s="1"/>
  <c r="M92" i="48"/>
  <c r="M94" i="48" s="1"/>
  <c r="L92" i="48"/>
  <c r="L94" i="48" s="1"/>
  <c r="K92" i="48"/>
  <c r="K94" i="48" s="1"/>
  <c r="J92" i="48"/>
  <c r="J94" i="48" s="1"/>
  <c r="I92" i="48"/>
  <c r="I94" i="48" s="1"/>
  <c r="H92" i="48"/>
  <c r="H94" i="48" s="1"/>
  <c r="G92" i="48"/>
  <c r="G94" i="48" s="1"/>
  <c r="F92" i="48"/>
  <c r="F94" i="48" s="1"/>
  <c r="R91" i="48"/>
  <c r="X91" i="48" s="1"/>
  <c r="R90" i="48"/>
  <c r="X90" i="48" s="1"/>
  <c r="R89" i="48"/>
  <c r="X89" i="48" s="1"/>
  <c r="R88" i="48"/>
  <c r="X88" i="48" s="1"/>
  <c r="R87" i="48"/>
  <c r="X87" i="48" s="1"/>
  <c r="Q82" i="48"/>
  <c r="Q84" i="48" s="1"/>
  <c r="P82" i="48"/>
  <c r="P84" i="48" s="1"/>
  <c r="O82" i="48"/>
  <c r="O84" i="48" s="1"/>
  <c r="N82" i="48"/>
  <c r="N84" i="48" s="1"/>
  <c r="M82" i="48"/>
  <c r="M84" i="48" s="1"/>
  <c r="L82" i="48"/>
  <c r="L84" i="48" s="1"/>
  <c r="K82" i="48"/>
  <c r="K84" i="48" s="1"/>
  <c r="J82" i="48"/>
  <c r="J84" i="48" s="1"/>
  <c r="I82" i="48"/>
  <c r="I84" i="48" s="1"/>
  <c r="H82" i="48"/>
  <c r="H84" i="48" s="1"/>
  <c r="G82" i="48"/>
  <c r="G84" i="48" s="1"/>
  <c r="F82" i="48"/>
  <c r="F84" i="48" s="1"/>
  <c r="R81" i="48"/>
  <c r="X81" i="48" s="1"/>
  <c r="R80" i="48"/>
  <c r="X80" i="48" s="1"/>
  <c r="R79" i="48"/>
  <c r="R78" i="48"/>
  <c r="X78" i="48" s="1"/>
  <c r="R77" i="48"/>
  <c r="X77" i="48" s="1"/>
  <c r="Q48" i="48"/>
  <c r="P48" i="48"/>
  <c r="O48" i="48"/>
  <c r="N48" i="48"/>
  <c r="M48" i="48"/>
  <c r="L48" i="48"/>
  <c r="K48" i="48"/>
  <c r="J48" i="48"/>
  <c r="I48" i="48"/>
  <c r="H48" i="48"/>
  <c r="G48" i="48"/>
  <c r="F48" i="48"/>
  <c r="R47" i="48"/>
  <c r="X47" i="48" s="1"/>
  <c r="R46" i="48"/>
  <c r="X46" i="48" s="1"/>
  <c r="R45" i="48"/>
  <c r="X45" i="48" s="1"/>
  <c r="R44" i="48"/>
  <c r="X44" i="48" s="1"/>
  <c r="R43" i="48"/>
  <c r="X43" i="48" s="1"/>
  <c r="Q42" i="48"/>
  <c r="P42" i="48"/>
  <c r="O42" i="48"/>
  <c r="N42" i="48"/>
  <c r="M42" i="48"/>
  <c r="L42" i="48"/>
  <c r="K42" i="48"/>
  <c r="J42" i="48"/>
  <c r="I42" i="48"/>
  <c r="H42" i="48"/>
  <c r="G42" i="48"/>
  <c r="F42" i="48"/>
  <c r="R41" i="48"/>
  <c r="X41" i="48" s="1"/>
  <c r="R40" i="48"/>
  <c r="X40" i="48" s="1"/>
  <c r="R39" i="48"/>
  <c r="X39" i="48" s="1"/>
  <c r="R38" i="48"/>
  <c r="X38" i="48" s="1"/>
  <c r="R37" i="48"/>
  <c r="X37" i="48" s="1"/>
  <c r="Q36" i="48"/>
  <c r="P36" i="48"/>
  <c r="O36" i="48"/>
  <c r="N36" i="48"/>
  <c r="M36" i="48"/>
  <c r="L36" i="48"/>
  <c r="K36" i="48"/>
  <c r="J36" i="48"/>
  <c r="I36" i="48"/>
  <c r="H36" i="48"/>
  <c r="G36" i="48"/>
  <c r="F36" i="48"/>
  <c r="F74" i="48" s="1"/>
  <c r="R35" i="48"/>
  <c r="X35" i="48" s="1"/>
  <c r="R34" i="48"/>
  <c r="X34" i="48" s="1"/>
  <c r="R33" i="48"/>
  <c r="X33" i="48" s="1"/>
  <c r="R32" i="48"/>
  <c r="X32" i="48" s="1"/>
  <c r="R31" i="48"/>
  <c r="X31" i="48" s="1"/>
  <c r="Q26" i="48"/>
  <c r="P26" i="48"/>
  <c r="O26" i="48"/>
  <c r="N26" i="48"/>
  <c r="M26" i="48"/>
  <c r="L26" i="48"/>
  <c r="K26" i="48"/>
  <c r="J26" i="48"/>
  <c r="I26" i="48"/>
  <c r="H26" i="48"/>
  <c r="G26" i="48"/>
  <c r="F26" i="48"/>
  <c r="R25" i="48"/>
  <c r="X25" i="48" s="1"/>
  <c r="R24" i="48"/>
  <c r="X24" i="48" s="1"/>
  <c r="R23" i="48"/>
  <c r="X23" i="48" s="1"/>
  <c r="R22" i="48"/>
  <c r="X22" i="48" s="1"/>
  <c r="R21" i="48"/>
  <c r="X21" i="48" s="1"/>
  <c r="Q20" i="48"/>
  <c r="P20" i="48"/>
  <c r="O20" i="48"/>
  <c r="N20" i="48"/>
  <c r="M20" i="48"/>
  <c r="L20" i="48"/>
  <c r="K20" i="48"/>
  <c r="J20" i="48"/>
  <c r="I20" i="48"/>
  <c r="H20" i="48"/>
  <c r="G20" i="48"/>
  <c r="F20" i="48"/>
  <c r="R19" i="48"/>
  <c r="X19" i="48" s="1"/>
  <c r="R18" i="48"/>
  <c r="X18" i="48" s="1"/>
  <c r="R17" i="48"/>
  <c r="X17" i="48" s="1"/>
  <c r="R16" i="48"/>
  <c r="X16" i="48" s="1"/>
  <c r="R15" i="48"/>
  <c r="X15" i="48" s="1"/>
  <c r="Q14" i="48"/>
  <c r="P14" i="48"/>
  <c r="O14" i="48"/>
  <c r="N14" i="48"/>
  <c r="M14" i="48"/>
  <c r="L14" i="48"/>
  <c r="L28" i="48" s="1"/>
  <c r="K14" i="48"/>
  <c r="J14" i="48"/>
  <c r="I14" i="48"/>
  <c r="H14" i="48"/>
  <c r="G14" i="48"/>
  <c r="F14" i="48"/>
  <c r="R13" i="48"/>
  <c r="X13" i="48" s="1"/>
  <c r="R12" i="48"/>
  <c r="X12" i="48" s="1"/>
  <c r="R11" i="48"/>
  <c r="X11" i="48" s="1"/>
  <c r="R10" i="48"/>
  <c r="X10" i="48" s="1"/>
  <c r="R9" i="48"/>
  <c r="X9" i="48" s="1"/>
  <c r="U7" i="48"/>
  <c r="R7" i="48"/>
  <c r="Q220" i="47"/>
  <c r="P220" i="47"/>
  <c r="O220" i="47"/>
  <c r="N220" i="47"/>
  <c r="M220" i="47"/>
  <c r="L220" i="47"/>
  <c r="K220" i="47"/>
  <c r="J220" i="47"/>
  <c r="I220" i="47"/>
  <c r="H220" i="47"/>
  <c r="G220" i="47"/>
  <c r="F220" i="47"/>
  <c r="R219" i="47"/>
  <c r="X219" i="47" s="1"/>
  <c r="R218" i="47"/>
  <c r="X218" i="47" s="1"/>
  <c r="R217" i="47"/>
  <c r="X217" i="47" s="1"/>
  <c r="R216" i="47"/>
  <c r="X216" i="47" s="1"/>
  <c r="R215" i="47"/>
  <c r="Q214" i="47"/>
  <c r="P214" i="47"/>
  <c r="O214" i="47"/>
  <c r="N214" i="47"/>
  <c r="M214" i="47"/>
  <c r="L214" i="47"/>
  <c r="K214" i="47"/>
  <c r="J214" i="47"/>
  <c r="I214" i="47"/>
  <c r="H214" i="47"/>
  <c r="G214" i="47"/>
  <c r="F214" i="47"/>
  <c r="R213" i="47"/>
  <c r="X213" i="47" s="1"/>
  <c r="R212" i="47"/>
  <c r="X212" i="47" s="1"/>
  <c r="R211" i="47"/>
  <c r="X211" i="47" s="1"/>
  <c r="R210" i="47"/>
  <c r="X210" i="47" s="1"/>
  <c r="R209" i="47"/>
  <c r="X209" i="47" s="1"/>
  <c r="Q208" i="47"/>
  <c r="P208" i="47"/>
  <c r="O208" i="47"/>
  <c r="N208" i="47"/>
  <c r="M208" i="47"/>
  <c r="L208" i="47"/>
  <c r="K208" i="47"/>
  <c r="J208" i="47"/>
  <c r="I208" i="47"/>
  <c r="H208" i="47"/>
  <c r="G208" i="47"/>
  <c r="F208" i="47"/>
  <c r="R207" i="47"/>
  <c r="X207" i="47" s="1"/>
  <c r="R206" i="47"/>
  <c r="X206" i="47" s="1"/>
  <c r="R205" i="47"/>
  <c r="X205" i="47" s="1"/>
  <c r="R204" i="47"/>
  <c r="X204" i="47" s="1"/>
  <c r="R203" i="47"/>
  <c r="X203" i="47" s="1"/>
  <c r="Q202" i="47"/>
  <c r="P202" i="47"/>
  <c r="O202" i="47"/>
  <c r="N202" i="47"/>
  <c r="M202" i="47"/>
  <c r="L202" i="47"/>
  <c r="K202" i="47"/>
  <c r="J202" i="47"/>
  <c r="I202" i="47"/>
  <c r="H202" i="47"/>
  <c r="G202" i="47"/>
  <c r="F202" i="47"/>
  <c r="R201" i="47"/>
  <c r="X201" i="47" s="1"/>
  <c r="R200" i="47"/>
  <c r="X200" i="47" s="1"/>
  <c r="R199" i="47"/>
  <c r="X199" i="47" s="1"/>
  <c r="R198" i="47"/>
  <c r="X198" i="47" s="1"/>
  <c r="R197" i="47"/>
  <c r="X197" i="47" s="1"/>
  <c r="Q196" i="47"/>
  <c r="P196" i="47"/>
  <c r="O196" i="47"/>
  <c r="N196" i="47"/>
  <c r="M196" i="47"/>
  <c r="L196" i="47"/>
  <c r="K196" i="47"/>
  <c r="J196" i="47"/>
  <c r="I196" i="47"/>
  <c r="H196" i="47"/>
  <c r="G196" i="47"/>
  <c r="F196" i="47"/>
  <c r="R195" i="47"/>
  <c r="X195" i="47" s="1"/>
  <c r="R194" i="47"/>
  <c r="X194" i="47" s="1"/>
  <c r="R193" i="47"/>
  <c r="X193" i="47" s="1"/>
  <c r="R192" i="47"/>
  <c r="X192" i="47" s="1"/>
  <c r="R191" i="47"/>
  <c r="Q190" i="47"/>
  <c r="P190" i="47"/>
  <c r="O190" i="47"/>
  <c r="N190" i="47"/>
  <c r="M190" i="47"/>
  <c r="L190" i="47"/>
  <c r="K190" i="47"/>
  <c r="J190" i="47"/>
  <c r="I190" i="47"/>
  <c r="H190" i="47"/>
  <c r="G190" i="47"/>
  <c r="F190" i="47"/>
  <c r="R189" i="47"/>
  <c r="X189" i="47" s="1"/>
  <c r="R188" i="47"/>
  <c r="X188" i="47" s="1"/>
  <c r="R187" i="47"/>
  <c r="X187" i="47" s="1"/>
  <c r="R186" i="47"/>
  <c r="X186" i="47" s="1"/>
  <c r="R185" i="47"/>
  <c r="X185" i="47" s="1"/>
  <c r="Q180" i="47"/>
  <c r="P180" i="47"/>
  <c r="O180" i="47"/>
  <c r="N180" i="47"/>
  <c r="M180" i="47"/>
  <c r="L180" i="47"/>
  <c r="K180" i="47"/>
  <c r="J180" i="47"/>
  <c r="I180" i="47"/>
  <c r="H180" i="47"/>
  <c r="G180" i="47"/>
  <c r="F180" i="47"/>
  <c r="R179" i="47"/>
  <c r="X179" i="47" s="1"/>
  <c r="R178" i="47"/>
  <c r="X178" i="47" s="1"/>
  <c r="R177" i="47"/>
  <c r="X177" i="47" s="1"/>
  <c r="R176" i="47"/>
  <c r="X176" i="47" s="1"/>
  <c r="R175" i="47"/>
  <c r="X175" i="47" s="1"/>
  <c r="Q174" i="47"/>
  <c r="P174" i="47"/>
  <c r="O174" i="47"/>
  <c r="N174" i="47"/>
  <c r="M174" i="47"/>
  <c r="L174" i="47"/>
  <c r="K174" i="47"/>
  <c r="J174" i="47"/>
  <c r="I174" i="47"/>
  <c r="H174" i="47"/>
  <c r="G174" i="47"/>
  <c r="F174" i="47"/>
  <c r="R173" i="47"/>
  <c r="X173" i="47" s="1"/>
  <c r="R172" i="47"/>
  <c r="X172" i="47" s="1"/>
  <c r="R171" i="47"/>
  <c r="X171" i="47" s="1"/>
  <c r="R170" i="47"/>
  <c r="X170" i="47" s="1"/>
  <c r="R169" i="47"/>
  <c r="X169" i="47" s="1"/>
  <c r="Q168" i="47"/>
  <c r="P168" i="47"/>
  <c r="O168" i="47"/>
  <c r="N168" i="47"/>
  <c r="M168" i="47"/>
  <c r="L168" i="47"/>
  <c r="K168" i="47"/>
  <c r="J168" i="47"/>
  <c r="I168" i="47"/>
  <c r="H168" i="47"/>
  <c r="G168" i="47"/>
  <c r="F168" i="47"/>
  <c r="R167" i="47"/>
  <c r="X167" i="47" s="1"/>
  <c r="R166" i="47"/>
  <c r="X166" i="47" s="1"/>
  <c r="R165" i="47"/>
  <c r="X165" i="47" s="1"/>
  <c r="R164" i="47"/>
  <c r="X164" i="47" s="1"/>
  <c r="R163" i="47"/>
  <c r="X163" i="47" s="1"/>
  <c r="Q162" i="47"/>
  <c r="P162" i="47"/>
  <c r="P182" i="47" s="1"/>
  <c r="O162" i="47"/>
  <c r="N162" i="47"/>
  <c r="M162" i="47"/>
  <c r="L162" i="47"/>
  <c r="K162" i="47"/>
  <c r="J162" i="47"/>
  <c r="I162" i="47"/>
  <c r="H162" i="47"/>
  <c r="G162" i="47"/>
  <c r="F162" i="47"/>
  <c r="R161" i="47"/>
  <c r="X161" i="47" s="1"/>
  <c r="R160" i="47"/>
  <c r="X160" i="47" s="1"/>
  <c r="R159" i="47"/>
  <c r="X159" i="47" s="1"/>
  <c r="R158" i="47"/>
  <c r="X158" i="47" s="1"/>
  <c r="R157" i="47"/>
  <c r="X157" i="47" s="1"/>
  <c r="Q152" i="47"/>
  <c r="P152" i="47"/>
  <c r="O152" i="47"/>
  <c r="N152" i="47"/>
  <c r="M152" i="47"/>
  <c r="L152" i="47"/>
  <c r="K152" i="47"/>
  <c r="J152" i="47"/>
  <c r="I152" i="47"/>
  <c r="H152" i="47"/>
  <c r="G152" i="47"/>
  <c r="F152" i="47"/>
  <c r="R151" i="47"/>
  <c r="X151" i="47" s="1"/>
  <c r="R150" i="47"/>
  <c r="X150" i="47" s="1"/>
  <c r="R149" i="47"/>
  <c r="X149" i="47" s="1"/>
  <c r="R148" i="47"/>
  <c r="X148" i="47" s="1"/>
  <c r="R147" i="47"/>
  <c r="X147" i="47" s="1"/>
  <c r="Q146" i="47"/>
  <c r="P146" i="47"/>
  <c r="O146" i="47"/>
  <c r="N146" i="47"/>
  <c r="M146" i="47"/>
  <c r="L146" i="47"/>
  <c r="K146" i="47"/>
  <c r="J146" i="47"/>
  <c r="I146" i="47"/>
  <c r="H146" i="47"/>
  <c r="G146" i="47"/>
  <c r="F146" i="47"/>
  <c r="R145" i="47"/>
  <c r="X145" i="47" s="1"/>
  <c r="R144" i="47"/>
  <c r="X144" i="47" s="1"/>
  <c r="R143" i="47"/>
  <c r="X143" i="47" s="1"/>
  <c r="R142" i="47"/>
  <c r="X142" i="47" s="1"/>
  <c r="R141" i="47"/>
  <c r="Q140" i="47"/>
  <c r="P140" i="47"/>
  <c r="O140" i="47"/>
  <c r="O154" i="47" s="1"/>
  <c r="N140" i="47"/>
  <c r="M140" i="47"/>
  <c r="M154" i="47" s="1"/>
  <c r="L140" i="47"/>
  <c r="K140" i="47"/>
  <c r="J140" i="47"/>
  <c r="I140" i="47"/>
  <c r="H140" i="47"/>
  <c r="G140" i="47"/>
  <c r="F140" i="47"/>
  <c r="R139" i="47"/>
  <c r="X139" i="47" s="1"/>
  <c r="R138" i="47"/>
  <c r="X138" i="47" s="1"/>
  <c r="R137" i="47"/>
  <c r="X137" i="47" s="1"/>
  <c r="R136" i="47"/>
  <c r="X136" i="47" s="1"/>
  <c r="R135" i="47"/>
  <c r="X135" i="47" s="1"/>
  <c r="Q130" i="47"/>
  <c r="P130" i="47"/>
  <c r="O130" i="47"/>
  <c r="N130" i="47"/>
  <c r="M130" i="47"/>
  <c r="L130" i="47"/>
  <c r="K130" i="47"/>
  <c r="J130" i="47"/>
  <c r="I130" i="47"/>
  <c r="H130" i="47"/>
  <c r="G130" i="47"/>
  <c r="F130" i="47"/>
  <c r="R129" i="47"/>
  <c r="X129" i="47" s="1"/>
  <c r="R128" i="47"/>
  <c r="X128" i="47" s="1"/>
  <c r="R127" i="47"/>
  <c r="X127" i="47" s="1"/>
  <c r="R126" i="47"/>
  <c r="X126" i="47" s="1"/>
  <c r="R125" i="47"/>
  <c r="Q124" i="47"/>
  <c r="P124" i="47"/>
  <c r="O124" i="47"/>
  <c r="N124" i="47"/>
  <c r="M124" i="47"/>
  <c r="L124" i="47"/>
  <c r="K124" i="47"/>
  <c r="J124" i="47"/>
  <c r="I124" i="47"/>
  <c r="H124" i="47"/>
  <c r="G124" i="47"/>
  <c r="F124" i="47"/>
  <c r="R123" i="47"/>
  <c r="X123" i="47" s="1"/>
  <c r="R122" i="47"/>
  <c r="X122" i="47" s="1"/>
  <c r="R121" i="47"/>
  <c r="X121" i="47" s="1"/>
  <c r="R120" i="47"/>
  <c r="X120" i="47" s="1"/>
  <c r="R119" i="47"/>
  <c r="X119" i="47" s="1"/>
  <c r="Q118" i="47"/>
  <c r="P118" i="47"/>
  <c r="O118" i="47"/>
  <c r="N118" i="47"/>
  <c r="M118" i="47"/>
  <c r="L118" i="47"/>
  <c r="K118" i="47"/>
  <c r="J118" i="47"/>
  <c r="I118" i="47"/>
  <c r="H118" i="47"/>
  <c r="G118" i="47"/>
  <c r="F118" i="47"/>
  <c r="R117" i="47"/>
  <c r="X117" i="47" s="1"/>
  <c r="R116" i="47"/>
  <c r="X116" i="47" s="1"/>
  <c r="R115" i="47"/>
  <c r="X115" i="47" s="1"/>
  <c r="R114" i="47"/>
  <c r="X114" i="47" s="1"/>
  <c r="R113" i="47"/>
  <c r="X113" i="47" s="1"/>
  <c r="Q112" i="47"/>
  <c r="P112" i="47"/>
  <c r="O112" i="47"/>
  <c r="N112" i="47"/>
  <c r="M112" i="47"/>
  <c r="L112" i="47"/>
  <c r="K112" i="47"/>
  <c r="J112" i="47"/>
  <c r="I112" i="47"/>
  <c r="H112" i="47"/>
  <c r="G112" i="47"/>
  <c r="F112" i="47"/>
  <c r="R111" i="47"/>
  <c r="X111" i="47" s="1"/>
  <c r="R110" i="47"/>
  <c r="X110" i="47" s="1"/>
  <c r="R109" i="47"/>
  <c r="X109" i="47" s="1"/>
  <c r="R108" i="47"/>
  <c r="X108" i="47" s="1"/>
  <c r="R107" i="47"/>
  <c r="Q102" i="47"/>
  <c r="Q104" i="47" s="1"/>
  <c r="P102" i="47"/>
  <c r="P104" i="47" s="1"/>
  <c r="O102" i="47"/>
  <c r="O104" i="47" s="1"/>
  <c r="N102" i="47"/>
  <c r="N104" i="47" s="1"/>
  <c r="M102" i="47"/>
  <c r="M104" i="47" s="1"/>
  <c r="L102" i="47"/>
  <c r="L104" i="47" s="1"/>
  <c r="K102" i="47"/>
  <c r="K104" i="47" s="1"/>
  <c r="J102" i="47"/>
  <c r="J104" i="47" s="1"/>
  <c r="I102" i="47"/>
  <c r="I104" i="47" s="1"/>
  <c r="H102" i="47"/>
  <c r="H104" i="47" s="1"/>
  <c r="G102" i="47"/>
  <c r="G104" i="47" s="1"/>
  <c r="F102" i="47"/>
  <c r="F104" i="47" s="1"/>
  <c r="R101" i="47"/>
  <c r="X101" i="47" s="1"/>
  <c r="R100" i="47"/>
  <c r="X100" i="47" s="1"/>
  <c r="R99" i="47"/>
  <c r="X99" i="47" s="1"/>
  <c r="R98" i="47"/>
  <c r="X98" i="47" s="1"/>
  <c r="R97" i="47"/>
  <c r="X97" i="47" s="1"/>
  <c r="Q92" i="47"/>
  <c r="Q94" i="47" s="1"/>
  <c r="P92" i="47"/>
  <c r="P94" i="47" s="1"/>
  <c r="O92" i="47"/>
  <c r="O94" i="47" s="1"/>
  <c r="N92" i="47"/>
  <c r="N94" i="47" s="1"/>
  <c r="M92" i="47"/>
  <c r="M94" i="47" s="1"/>
  <c r="L92" i="47"/>
  <c r="L94" i="47" s="1"/>
  <c r="K92" i="47"/>
  <c r="K94" i="47" s="1"/>
  <c r="J92" i="47"/>
  <c r="J94" i="47" s="1"/>
  <c r="I92" i="47"/>
  <c r="I94" i="47" s="1"/>
  <c r="H92" i="47"/>
  <c r="H94" i="47" s="1"/>
  <c r="G92" i="47"/>
  <c r="G94" i="47" s="1"/>
  <c r="F92" i="47"/>
  <c r="F94" i="47" s="1"/>
  <c r="R91" i="47"/>
  <c r="X91" i="47" s="1"/>
  <c r="R90" i="47"/>
  <c r="X90" i="47" s="1"/>
  <c r="R89" i="47"/>
  <c r="X89" i="47" s="1"/>
  <c r="R88" i="47"/>
  <c r="X88" i="47" s="1"/>
  <c r="R87" i="47"/>
  <c r="X87" i="47" s="1"/>
  <c r="Q82" i="47"/>
  <c r="Q84" i="47" s="1"/>
  <c r="P82" i="47"/>
  <c r="P84" i="47" s="1"/>
  <c r="O82" i="47"/>
  <c r="O84" i="47" s="1"/>
  <c r="N82" i="47"/>
  <c r="N84" i="47" s="1"/>
  <c r="M82" i="47"/>
  <c r="M84" i="47" s="1"/>
  <c r="L82" i="47"/>
  <c r="L84" i="47" s="1"/>
  <c r="K82" i="47"/>
  <c r="K84" i="47" s="1"/>
  <c r="J82" i="47"/>
  <c r="J84" i="47" s="1"/>
  <c r="I82" i="47"/>
  <c r="I84" i="47" s="1"/>
  <c r="H82" i="47"/>
  <c r="H84" i="47" s="1"/>
  <c r="G82" i="47"/>
  <c r="G84" i="47" s="1"/>
  <c r="F82" i="47"/>
  <c r="F84" i="47" s="1"/>
  <c r="R81" i="47"/>
  <c r="X81" i="47" s="1"/>
  <c r="R80" i="47"/>
  <c r="X80" i="47" s="1"/>
  <c r="R79" i="47"/>
  <c r="X79" i="47" s="1"/>
  <c r="R78" i="47"/>
  <c r="X78" i="47" s="1"/>
  <c r="R77" i="47"/>
  <c r="X77" i="47" s="1"/>
  <c r="Q72" i="47"/>
  <c r="P72" i="47"/>
  <c r="O72" i="47"/>
  <c r="N72" i="47"/>
  <c r="M72" i="47"/>
  <c r="L72" i="47"/>
  <c r="K72" i="47"/>
  <c r="J72" i="47"/>
  <c r="I72" i="47"/>
  <c r="H72" i="47"/>
  <c r="G72" i="47"/>
  <c r="F72" i="47"/>
  <c r="R71" i="47"/>
  <c r="X71" i="47" s="1"/>
  <c r="R70" i="47"/>
  <c r="X70" i="47" s="1"/>
  <c r="R69" i="47"/>
  <c r="X69" i="47" s="1"/>
  <c r="R68" i="47"/>
  <c r="X68" i="47" s="1"/>
  <c r="R67" i="47"/>
  <c r="X67" i="47" s="1"/>
  <c r="Q66" i="47"/>
  <c r="P66" i="47"/>
  <c r="O66" i="47"/>
  <c r="N66" i="47"/>
  <c r="M66" i="47"/>
  <c r="L66" i="47"/>
  <c r="K66" i="47"/>
  <c r="J66" i="47"/>
  <c r="I66" i="47"/>
  <c r="H66" i="47"/>
  <c r="G66" i="47"/>
  <c r="F66" i="47"/>
  <c r="R65" i="47"/>
  <c r="X65" i="47" s="1"/>
  <c r="R64" i="47"/>
  <c r="X64" i="47" s="1"/>
  <c r="R63" i="47"/>
  <c r="X63" i="47" s="1"/>
  <c r="R62" i="47"/>
  <c r="X62" i="47" s="1"/>
  <c r="R61" i="47"/>
  <c r="X61" i="47" s="1"/>
  <c r="Q48" i="47"/>
  <c r="P48" i="47"/>
  <c r="O48" i="47"/>
  <c r="N48" i="47"/>
  <c r="M48" i="47"/>
  <c r="L48" i="47"/>
  <c r="K48" i="47"/>
  <c r="J48" i="47"/>
  <c r="I48" i="47"/>
  <c r="H48" i="47"/>
  <c r="G48" i="47"/>
  <c r="F48" i="47"/>
  <c r="R47" i="47"/>
  <c r="X47" i="47" s="1"/>
  <c r="R46" i="47"/>
  <c r="X46" i="47" s="1"/>
  <c r="R45" i="47"/>
  <c r="X45" i="47" s="1"/>
  <c r="R44" i="47"/>
  <c r="X44" i="47" s="1"/>
  <c r="R43" i="47"/>
  <c r="X43" i="47" s="1"/>
  <c r="Q42" i="47"/>
  <c r="P42" i="47"/>
  <c r="O42" i="47"/>
  <c r="N42" i="47"/>
  <c r="M42" i="47"/>
  <c r="L42" i="47"/>
  <c r="K42" i="47"/>
  <c r="J42" i="47"/>
  <c r="I42" i="47"/>
  <c r="H42" i="47"/>
  <c r="G42" i="47"/>
  <c r="F42" i="47"/>
  <c r="R41" i="47"/>
  <c r="X41" i="47" s="1"/>
  <c r="R40" i="47"/>
  <c r="X40" i="47" s="1"/>
  <c r="R39" i="47"/>
  <c r="X39" i="47" s="1"/>
  <c r="R38" i="47"/>
  <c r="X38" i="47" s="1"/>
  <c r="R37" i="47"/>
  <c r="Q36" i="47"/>
  <c r="Q74" i="47" s="1"/>
  <c r="P36" i="47"/>
  <c r="P74" i="47" s="1"/>
  <c r="O36" i="47"/>
  <c r="O74" i="47" s="1"/>
  <c r="N36" i="47"/>
  <c r="M36" i="47"/>
  <c r="L36" i="47"/>
  <c r="K36" i="47"/>
  <c r="J36" i="47"/>
  <c r="J74" i="47" s="1"/>
  <c r="I36" i="47"/>
  <c r="I74" i="47" s="1"/>
  <c r="H36" i="47"/>
  <c r="H74" i="47" s="1"/>
  <c r="G36" i="47"/>
  <c r="G74" i="47" s="1"/>
  <c r="F36" i="47"/>
  <c r="R35" i="47"/>
  <c r="X35" i="47" s="1"/>
  <c r="R34" i="47"/>
  <c r="X34" i="47" s="1"/>
  <c r="R33" i="47"/>
  <c r="X33" i="47" s="1"/>
  <c r="R32" i="47"/>
  <c r="X32" i="47" s="1"/>
  <c r="R31" i="47"/>
  <c r="X31" i="47" s="1"/>
  <c r="Q26" i="47"/>
  <c r="P26" i="47"/>
  <c r="O26" i="47"/>
  <c r="N26" i="47"/>
  <c r="M26" i="47"/>
  <c r="L26" i="47"/>
  <c r="K26" i="47"/>
  <c r="J26" i="47"/>
  <c r="I26" i="47"/>
  <c r="H26" i="47"/>
  <c r="G26" i="47"/>
  <c r="F26" i="47"/>
  <c r="R25" i="47"/>
  <c r="X25" i="47" s="1"/>
  <c r="R24" i="47"/>
  <c r="X24" i="47" s="1"/>
  <c r="R23" i="47"/>
  <c r="X23" i="47" s="1"/>
  <c r="R22" i="47"/>
  <c r="X22" i="47" s="1"/>
  <c r="R21" i="47"/>
  <c r="X21" i="47" s="1"/>
  <c r="Q20" i="47"/>
  <c r="P20" i="47"/>
  <c r="O20" i="47"/>
  <c r="N20" i="47"/>
  <c r="M20" i="47"/>
  <c r="L20" i="47"/>
  <c r="K20" i="47"/>
  <c r="J20" i="47"/>
  <c r="I20" i="47"/>
  <c r="H20" i="47"/>
  <c r="G20" i="47"/>
  <c r="F20" i="47"/>
  <c r="R19" i="47"/>
  <c r="X19" i="47" s="1"/>
  <c r="R18" i="47"/>
  <c r="X18" i="47" s="1"/>
  <c r="R17" i="47"/>
  <c r="X17" i="47" s="1"/>
  <c r="R16" i="47"/>
  <c r="X16" i="47" s="1"/>
  <c r="R15" i="47"/>
  <c r="Q14" i="47"/>
  <c r="P14" i="47"/>
  <c r="O14" i="47"/>
  <c r="O28" i="47" s="1"/>
  <c r="N14" i="47"/>
  <c r="M14" i="47"/>
  <c r="L14" i="47"/>
  <c r="K14" i="47"/>
  <c r="J14" i="47"/>
  <c r="I14" i="47"/>
  <c r="H14" i="47"/>
  <c r="G14" i="47"/>
  <c r="G28" i="47" s="1"/>
  <c r="F14" i="47"/>
  <c r="R13" i="47"/>
  <c r="X13" i="47" s="1"/>
  <c r="R12" i="47"/>
  <c r="X12" i="47" s="1"/>
  <c r="R11" i="47"/>
  <c r="X11" i="47" s="1"/>
  <c r="R10" i="47"/>
  <c r="X10" i="47" s="1"/>
  <c r="R9" i="47"/>
  <c r="U7" i="47"/>
  <c r="R7" i="47"/>
  <c r="Q220" i="46"/>
  <c r="P220" i="46"/>
  <c r="O220" i="46"/>
  <c r="N220" i="46"/>
  <c r="M220" i="46"/>
  <c r="L220" i="46"/>
  <c r="K220" i="46"/>
  <c r="J220" i="46"/>
  <c r="I220" i="46"/>
  <c r="H220" i="46"/>
  <c r="G220" i="46"/>
  <c r="F220" i="46"/>
  <c r="R219" i="46"/>
  <c r="X219" i="46" s="1"/>
  <c r="R218" i="46"/>
  <c r="X218" i="46" s="1"/>
  <c r="R217" i="46"/>
  <c r="X217" i="46" s="1"/>
  <c r="R216" i="46"/>
  <c r="X216" i="46" s="1"/>
  <c r="R215" i="46"/>
  <c r="X215" i="46" s="1"/>
  <c r="Q214" i="46"/>
  <c r="P214" i="46"/>
  <c r="O214" i="46"/>
  <c r="N214" i="46"/>
  <c r="M214" i="46"/>
  <c r="L214" i="46"/>
  <c r="K214" i="46"/>
  <c r="J214" i="46"/>
  <c r="I214" i="46"/>
  <c r="H214" i="46"/>
  <c r="G214" i="46"/>
  <c r="F214" i="46"/>
  <c r="R213" i="46"/>
  <c r="X213" i="46" s="1"/>
  <c r="R212" i="46"/>
  <c r="X212" i="46" s="1"/>
  <c r="R211" i="46"/>
  <c r="X211" i="46" s="1"/>
  <c r="R210" i="46"/>
  <c r="X210" i="46" s="1"/>
  <c r="R209" i="46"/>
  <c r="X209" i="46" s="1"/>
  <c r="Q208" i="46"/>
  <c r="P208" i="46"/>
  <c r="O208" i="46"/>
  <c r="N208" i="46"/>
  <c r="M208" i="46"/>
  <c r="L208" i="46"/>
  <c r="K208" i="46"/>
  <c r="J208" i="46"/>
  <c r="I208" i="46"/>
  <c r="H208" i="46"/>
  <c r="G208" i="46"/>
  <c r="F208" i="46"/>
  <c r="R207" i="46"/>
  <c r="X207" i="46" s="1"/>
  <c r="R206" i="46"/>
  <c r="X206" i="46" s="1"/>
  <c r="R205" i="46"/>
  <c r="X205" i="46" s="1"/>
  <c r="R204" i="46"/>
  <c r="X204" i="46" s="1"/>
  <c r="R203" i="46"/>
  <c r="X203" i="46" s="1"/>
  <c r="Q202" i="46"/>
  <c r="P202" i="46"/>
  <c r="O202" i="46"/>
  <c r="N202" i="46"/>
  <c r="M202" i="46"/>
  <c r="L202" i="46"/>
  <c r="K202" i="46"/>
  <c r="J202" i="46"/>
  <c r="I202" i="46"/>
  <c r="H202" i="46"/>
  <c r="G202" i="46"/>
  <c r="F202" i="46"/>
  <c r="R201" i="46"/>
  <c r="R200" i="46"/>
  <c r="X200" i="46" s="1"/>
  <c r="R199" i="46"/>
  <c r="X199" i="46" s="1"/>
  <c r="R198" i="46"/>
  <c r="X198" i="46" s="1"/>
  <c r="R197" i="46"/>
  <c r="X197" i="46" s="1"/>
  <c r="Q196" i="46"/>
  <c r="P196" i="46"/>
  <c r="O196" i="46"/>
  <c r="N196" i="46"/>
  <c r="M196" i="46"/>
  <c r="L196" i="46"/>
  <c r="K196" i="46"/>
  <c r="J196" i="46"/>
  <c r="I196" i="46"/>
  <c r="H196" i="46"/>
  <c r="G196" i="46"/>
  <c r="F196" i="46"/>
  <c r="R195" i="46"/>
  <c r="X195" i="46" s="1"/>
  <c r="R194" i="46"/>
  <c r="X194" i="46" s="1"/>
  <c r="R193" i="46"/>
  <c r="X193" i="46" s="1"/>
  <c r="R192" i="46"/>
  <c r="X192" i="46" s="1"/>
  <c r="R191" i="46"/>
  <c r="X191" i="46" s="1"/>
  <c r="Q190" i="46"/>
  <c r="P190" i="46"/>
  <c r="O190" i="46"/>
  <c r="N190" i="46"/>
  <c r="M190" i="46"/>
  <c r="L190" i="46"/>
  <c r="K190" i="46"/>
  <c r="J190" i="46"/>
  <c r="I190" i="46"/>
  <c r="H190" i="46"/>
  <c r="G190" i="46"/>
  <c r="F190" i="46"/>
  <c r="R189" i="46"/>
  <c r="X189" i="46" s="1"/>
  <c r="R188" i="46"/>
  <c r="X188" i="46" s="1"/>
  <c r="R187" i="46"/>
  <c r="X187" i="46" s="1"/>
  <c r="R186" i="46"/>
  <c r="X186" i="46" s="1"/>
  <c r="R185" i="46"/>
  <c r="X185" i="46" s="1"/>
  <c r="Q180" i="46"/>
  <c r="P180" i="46"/>
  <c r="O180" i="46"/>
  <c r="N180" i="46"/>
  <c r="M180" i="46"/>
  <c r="L180" i="46"/>
  <c r="K180" i="46"/>
  <c r="J180" i="46"/>
  <c r="I180" i="46"/>
  <c r="H180" i="46"/>
  <c r="G180" i="46"/>
  <c r="F180" i="46"/>
  <c r="R179" i="46"/>
  <c r="X179" i="46" s="1"/>
  <c r="R178" i="46"/>
  <c r="X178" i="46" s="1"/>
  <c r="R177" i="46"/>
  <c r="X177" i="46" s="1"/>
  <c r="R176" i="46"/>
  <c r="X176" i="46" s="1"/>
  <c r="R175" i="46"/>
  <c r="X175" i="46" s="1"/>
  <c r="Q174" i="46"/>
  <c r="P174" i="46"/>
  <c r="O174" i="46"/>
  <c r="N174" i="46"/>
  <c r="M174" i="46"/>
  <c r="L174" i="46"/>
  <c r="K174" i="46"/>
  <c r="J174" i="46"/>
  <c r="I174" i="46"/>
  <c r="H174" i="46"/>
  <c r="G174" i="46"/>
  <c r="F174" i="46"/>
  <c r="R173" i="46"/>
  <c r="X173" i="46" s="1"/>
  <c r="R172" i="46"/>
  <c r="X172" i="46" s="1"/>
  <c r="R171" i="46"/>
  <c r="X171" i="46" s="1"/>
  <c r="R170" i="46"/>
  <c r="X170" i="46" s="1"/>
  <c r="R169" i="46"/>
  <c r="X169" i="46" s="1"/>
  <c r="Q168" i="46"/>
  <c r="P168" i="46"/>
  <c r="O168" i="46"/>
  <c r="N168" i="46"/>
  <c r="M168" i="46"/>
  <c r="L168" i="46"/>
  <c r="K168" i="46"/>
  <c r="J168" i="46"/>
  <c r="I168" i="46"/>
  <c r="H168" i="46"/>
  <c r="G168" i="46"/>
  <c r="F168" i="46"/>
  <c r="R167" i="46"/>
  <c r="X167" i="46" s="1"/>
  <c r="R166" i="46"/>
  <c r="X166" i="46" s="1"/>
  <c r="R165" i="46"/>
  <c r="X165" i="46" s="1"/>
  <c r="R164" i="46"/>
  <c r="X164" i="46" s="1"/>
  <c r="R163" i="46"/>
  <c r="X163" i="46" s="1"/>
  <c r="Q162" i="46"/>
  <c r="P162" i="46"/>
  <c r="O162" i="46"/>
  <c r="N162" i="46"/>
  <c r="N182" i="46" s="1"/>
  <c r="M162" i="46"/>
  <c r="L162" i="46"/>
  <c r="K162" i="46"/>
  <c r="J162" i="46"/>
  <c r="I162" i="46"/>
  <c r="H162" i="46"/>
  <c r="G162" i="46"/>
  <c r="F162" i="46"/>
  <c r="F182" i="46" s="1"/>
  <c r="R161" i="46"/>
  <c r="X161" i="46" s="1"/>
  <c r="R160" i="46"/>
  <c r="X160" i="46" s="1"/>
  <c r="R159" i="46"/>
  <c r="X159" i="46" s="1"/>
  <c r="R158" i="46"/>
  <c r="X158" i="46" s="1"/>
  <c r="R157" i="46"/>
  <c r="X157" i="46" s="1"/>
  <c r="Q152" i="46"/>
  <c r="P152" i="46"/>
  <c r="O152" i="46"/>
  <c r="N152" i="46"/>
  <c r="M152" i="46"/>
  <c r="L152" i="46"/>
  <c r="K152" i="46"/>
  <c r="J152" i="46"/>
  <c r="I152" i="46"/>
  <c r="H152" i="46"/>
  <c r="G152" i="46"/>
  <c r="F152" i="46"/>
  <c r="R151" i="46"/>
  <c r="X151" i="46" s="1"/>
  <c r="R150" i="46"/>
  <c r="X150" i="46" s="1"/>
  <c r="R149" i="46"/>
  <c r="X149" i="46" s="1"/>
  <c r="R148" i="46"/>
  <c r="X148" i="46" s="1"/>
  <c r="R147" i="46"/>
  <c r="X147" i="46" s="1"/>
  <c r="Q146" i="46"/>
  <c r="P146" i="46"/>
  <c r="O146" i="46"/>
  <c r="N146" i="46"/>
  <c r="M146" i="46"/>
  <c r="L146" i="46"/>
  <c r="K146" i="46"/>
  <c r="J146" i="46"/>
  <c r="I146" i="46"/>
  <c r="H146" i="46"/>
  <c r="G146" i="46"/>
  <c r="F146" i="46"/>
  <c r="R145" i="46"/>
  <c r="X145" i="46" s="1"/>
  <c r="R144" i="46"/>
  <c r="X144" i="46" s="1"/>
  <c r="R143" i="46"/>
  <c r="X143" i="46" s="1"/>
  <c r="R142" i="46"/>
  <c r="X142" i="46" s="1"/>
  <c r="R141" i="46"/>
  <c r="X141" i="46" s="1"/>
  <c r="Q140" i="46"/>
  <c r="P140" i="46"/>
  <c r="O140" i="46"/>
  <c r="N140" i="46"/>
  <c r="M140" i="46"/>
  <c r="M154" i="46" s="1"/>
  <c r="L140" i="46"/>
  <c r="L154" i="46" s="1"/>
  <c r="K140" i="46"/>
  <c r="J140" i="46"/>
  <c r="I140" i="46"/>
  <c r="H140" i="46"/>
  <c r="G140" i="46"/>
  <c r="F140" i="46"/>
  <c r="R139" i="46"/>
  <c r="X139" i="46" s="1"/>
  <c r="R138" i="46"/>
  <c r="X138" i="46" s="1"/>
  <c r="R137" i="46"/>
  <c r="X137" i="46" s="1"/>
  <c r="R136" i="46"/>
  <c r="X136" i="46" s="1"/>
  <c r="R135" i="46"/>
  <c r="X135" i="46" s="1"/>
  <c r="Q130" i="46"/>
  <c r="P130" i="46"/>
  <c r="O130" i="46"/>
  <c r="N130" i="46"/>
  <c r="M130" i="46"/>
  <c r="L130" i="46"/>
  <c r="K130" i="46"/>
  <c r="J130" i="46"/>
  <c r="I130" i="46"/>
  <c r="H130" i="46"/>
  <c r="G130" i="46"/>
  <c r="F130" i="46"/>
  <c r="R129" i="46"/>
  <c r="X129" i="46" s="1"/>
  <c r="R128" i="46"/>
  <c r="X128" i="46" s="1"/>
  <c r="R127" i="46"/>
  <c r="X127" i="46" s="1"/>
  <c r="R126" i="46"/>
  <c r="X126" i="46" s="1"/>
  <c r="R125" i="46"/>
  <c r="X125" i="46" s="1"/>
  <c r="Q124" i="46"/>
  <c r="P124" i="46"/>
  <c r="O124" i="46"/>
  <c r="N124" i="46"/>
  <c r="M124" i="46"/>
  <c r="L124" i="46"/>
  <c r="K124" i="46"/>
  <c r="J124" i="46"/>
  <c r="I124" i="46"/>
  <c r="H124" i="46"/>
  <c r="G124" i="46"/>
  <c r="F124" i="46"/>
  <c r="R123" i="46"/>
  <c r="X123" i="46" s="1"/>
  <c r="R122" i="46"/>
  <c r="X122" i="46" s="1"/>
  <c r="R121" i="46"/>
  <c r="X121" i="46" s="1"/>
  <c r="R120" i="46"/>
  <c r="X120" i="46" s="1"/>
  <c r="R119" i="46"/>
  <c r="X119" i="46" s="1"/>
  <c r="Q118" i="46"/>
  <c r="P118" i="46"/>
  <c r="O118" i="46"/>
  <c r="N118" i="46"/>
  <c r="M118" i="46"/>
  <c r="L118" i="46"/>
  <c r="K118" i="46"/>
  <c r="J118" i="46"/>
  <c r="I118" i="46"/>
  <c r="H118" i="46"/>
  <c r="G118" i="46"/>
  <c r="F118" i="46"/>
  <c r="R117" i="46"/>
  <c r="X117" i="46" s="1"/>
  <c r="R116" i="46"/>
  <c r="X116" i="46" s="1"/>
  <c r="R115" i="46"/>
  <c r="X115" i="46" s="1"/>
  <c r="R114" i="46"/>
  <c r="X114" i="46" s="1"/>
  <c r="R113" i="46"/>
  <c r="X113" i="46" s="1"/>
  <c r="Q112" i="46"/>
  <c r="P112" i="46"/>
  <c r="O112" i="46"/>
  <c r="N112" i="46"/>
  <c r="M112" i="46"/>
  <c r="L112" i="46"/>
  <c r="K112" i="46"/>
  <c r="J112" i="46"/>
  <c r="I112" i="46"/>
  <c r="H112" i="46"/>
  <c r="G112" i="46"/>
  <c r="F112" i="46"/>
  <c r="R111" i="46"/>
  <c r="X111" i="46" s="1"/>
  <c r="R110" i="46"/>
  <c r="X110" i="46" s="1"/>
  <c r="R109" i="46"/>
  <c r="X109" i="46" s="1"/>
  <c r="R108" i="46"/>
  <c r="X108" i="46" s="1"/>
  <c r="R107" i="46"/>
  <c r="X107" i="46" s="1"/>
  <c r="Q102" i="46"/>
  <c r="Q104" i="46" s="1"/>
  <c r="P102" i="46"/>
  <c r="P104" i="46" s="1"/>
  <c r="O102" i="46"/>
  <c r="O104" i="46" s="1"/>
  <c r="N102" i="46"/>
  <c r="N104" i="46" s="1"/>
  <c r="M102" i="46"/>
  <c r="M104" i="46" s="1"/>
  <c r="L102" i="46"/>
  <c r="L104" i="46" s="1"/>
  <c r="K102" i="46"/>
  <c r="K104" i="46" s="1"/>
  <c r="J102" i="46"/>
  <c r="J104" i="46" s="1"/>
  <c r="I102" i="46"/>
  <c r="I104" i="46" s="1"/>
  <c r="H102" i="46"/>
  <c r="H104" i="46" s="1"/>
  <c r="G102" i="46"/>
  <c r="G104" i="46" s="1"/>
  <c r="F102" i="46"/>
  <c r="F104" i="46" s="1"/>
  <c r="R101" i="46"/>
  <c r="X101" i="46" s="1"/>
  <c r="R100" i="46"/>
  <c r="X100" i="46" s="1"/>
  <c r="R99" i="46"/>
  <c r="X99" i="46" s="1"/>
  <c r="R98" i="46"/>
  <c r="X98" i="46" s="1"/>
  <c r="R97" i="46"/>
  <c r="X97" i="46" s="1"/>
  <c r="Q92" i="46"/>
  <c r="Q94" i="46" s="1"/>
  <c r="P92" i="46"/>
  <c r="P94" i="46" s="1"/>
  <c r="O92" i="46"/>
  <c r="O94" i="46" s="1"/>
  <c r="N92" i="46"/>
  <c r="N94" i="46" s="1"/>
  <c r="M92" i="46"/>
  <c r="M94" i="46" s="1"/>
  <c r="L92" i="46"/>
  <c r="L94" i="46" s="1"/>
  <c r="K92" i="46"/>
  <c r="K94" i="46" s="1"/>
  <c r="J92" i="46"/>
  <c r="J94" i="46" s="1"/>
  <c r="I92" i="46"/>
  <c r="I94" i="46" s="1"/>
  <c r="H92" i="46"/>
  <c r="H94" i="46" s="1"/>
  <c r="G92" i="46"/>
  <c r="G94" i="46" s="1"/>
  <c r="F92" i="46"/>
  <c r="F94" i="46" s="1"/>
  <c r="R91" i="46"/>
  <c r="X91" i="46" s="1"/>
  <c r="R90" i="46"/>
  <c r="X90" i="46" s="1"/>
  <c r="R89" i="46"/>
  <c r="X89" i="46" s="1"/>
  <c r="R88" i="46"/>
  <c r="X88" i="46" s="1"/>
  <c r="R87" i="46"/>
  <c r="X87" i="46" s="1"/>
  <c r="Q82" i="46"/>
  <c r="Q84" i="46" s="1"/>
  <c r="P82" i="46"/>
  <c r="P84" i="46" s="1"/>
  <c r="O82" i="46"/>
  <c r="O84" i="46" s="1"/>
  <c r="N82" i="46"/>
  <c r="N84" i="46" s="1"/>
  <c r="M82" i="46"/>
  <c r="M84" i="46" s="1"/>
  <c r="L82" i="46"/>
  <c r="L84" i="46" s="1"/>
  <c r="K82" i="46"/>
  <c r="K84" i="46" s="1"/>
  <c r="J82" i="46"/>
  <c r="J84" i="46" s="1"/>
  <c r="I82" i="46"/>
  <c r="I84" i="46" s="1"/>
  <c r="H82" i="46"/>
  <c r="H84" i="46" s="1"/>
  <c r="G82" i="46"/>
  <c r="G84" i="46" s="1"/>
  <c r="F82" i="46"/>
  <c r="F84" i="46" s="1"/>
  <c r="R81" i="46"/>
  <c r="X81" i="46" s="1"/>
  <c r="R80" i="46"/>
  <c r="X80" i="46" s="1"/>
  <c r="R79" i="46"/>
  <c r="X79" i="46" s="1"/>
  <c r="R78" i="46"/>
  <c r="X78" i="46" s="1"/>
  <c r="R77" i="46"/>
  <c r="X77" i="46" s="1"/>
  <c r="Q72" i="46"/>
  <c r="P72" i="46"/>
  <c r="O72" i="46"/>
  <c r="N72" i="46"/>
  <c r="M72" i="46"/>
  <c r="L72" i="46"/>
  <c r="K72" i="46"/>
  <c r="J72" i="46"/>
  <c r="I72" i="46"/>
  <c r="H72" i="46"/>
  <c r="G72" i="46"/>
  <c r="F72" i="46"/>
  <c r="R71" i="46"/>
  <c r="X71" i="46" s="1"/>
  <c r="R70" i="46"/>
  <c r="X70" i="46" s="1"/>
  <c r="R69" i="46"/>
  <c r="X69" i="46" s="1"/>
  <c r="R68" i="46"/>
  <c r="X68" i="46" s="1"/>
  <c r="R67" i="46"/>
  <c r="X67" i="46" s="1"/>
  <c r="Q66" i="46"/>
  <c r="P66" i="46"/>
  <c r="O66" i="46"/>
  <c r="N66" i="46"/>
  <c r="M66" i="46"/>
  <c r="L66" i="46"/>
  <c r="K66" i="46"/>
  <c r="J66" i="46"/>
  <c r="I66" i="46"/>
  <c r="H66" i="46"/>
  <c r="G66" i="46"/>
  <c r="F66" i="46"/>
  <c r="R65" i="46"/>
  <c r="X65" i="46" s="1"/>
  <c r="R64" i="46"/>
  <c r="X64" i="46" s="1"/>
  <c r="R63" i="46"/>
  <c r="X63" i="46" s="1"/>
  <c r="R62" i="46"/>
  <c r="X62" i="46" s="1"/>
  <c r="R61" i="46"/>
  <c r="X61" i="46" s="1"/>
  <c r="Q48" i="46"/>
  <c r="P48" i="46"/>
  <c r="O48" i="46"/>
  <c r="N48" i="46"/>
  <c r="M48" i="46"/>
  <c r="L48" i="46"/>
  <c r="K48" i="46"/>
  <c r="J48" i="46"/>
  <c r="I48" i="46"/>
  <c r="H48" i="46"/>
  <c r="G48" i="46"/>
  <c r="F48" i="46"/>
  <c r="R47" i="46"/>
  <c r="X47" i="46" s="1"/>
  <c r="R46" i="46"/>
  <c r="X46" i="46" s="1"/>
  <c r="R45" i="46"/>
  <c r="X45" i="46" s="1"/>
  <c r="R44" i="46"/>
  <c r="X44" i="46" s="1"/>
  <c r="R43" i="46"/>
  <c r="X43" i="46" s="1"/>
  <c r="Q42" i="46"/>
  <c r="P42" i="46"/>
  <c r="O42" i="46"/>
  <c r="N42" i="46"/>
  <c r="M42" i="46"/>
  <c r="L42" i="46"/>
  <c r="K42" i="46"/>
  <c r="J42" i="46"/>
  <c r="I42" i="46"/>
  <c r="H42" i="46"/>
  <c r="G42" i="46"/>
  <c r="F42" i="46"/>
  <c r="R41" i="46"/>
  <c r="X41" i="46" s="1"/>
  <c r="R40" i="46"/>
  <c r="X40" i="46" s="1"/>
  <c r="R39" i="46"/>
  <c r="X39" i="46" s="1"/>
  <c r="R38" i="46"/>
  <c r="X38" i="46" s="1"/>
  <c r="R37" i="46"/>
  <c r="X37" i="46" s="1"/>
  <c r="Q36" i="46"/>
  <c r="Q74" i="46" s="1"/>
  <c r="P36" i="46"/>
  <c r="P74" i="46" s="1"/>
  <c r="O36" i="46"/>
  <c r="O74" i="46" s="1"/>
  <c r="N36" i="46"/>
  <c r="N74" i="46" s="1"/>
  <c r="M36" i="46"/>
  <c r="L36" i="46"/>
  <c r="K36" i="46"/>
  <c r="J36" i="46"/>
  <c r="I36" i="46"/>
  <c r="I74" i="46" s="1"/>
  <c r="H36" i="46"/>
  <c r="H74" i="46" s="1"/>
  <c r="G36" i="46"/>
  <c r="G74" i="46" s="1"/>
  <c r="F36" i="46"/>
  <c r="F74" i="46" s="1"/>
  <c r="R35" i="46"/>
  <c r="X35" i="46" s="1"/>
  <c r="R34" i="46"/>
  <c r="X34" i="46" s="1"/>
  <c r="R33" i="46"/>
  <c r="X33" i="46" s="1"/>
  <c r="R32" i="46"/>
  <c r="X32" i="46" s="1"/>
  <c r="R31" i="46"/>
  <c r="X31" i="46" s="1"/>
  <c r="Q26" i="46"/>
  <c r="P26" i="46"/>
  <c r="O26" i="46"/>
  <c r="N26" i="46"/>
  <c r="M26" i="46"/>
  <c r="L26" i="46"/>
  <c r="K26" i="46"/>
  <c r="J26" i="46"/>
  <c r="I26" i="46"/>
  <c r="H26" i="46"/>
  <c r="G26" i="46"/>
  <c r="F26" i="46"/>
  <c r="R25" i="46"/>
  <c r="X25" i="46" s="1"/>
  <c r="R24" i="46"/>
  <c r="X24" i="46" s="1"/>
  <c r="R23" i="46"/>
  <c r="X23" i="46" s="1"/>
  <c r="R22" i="46"/>
  <c r="X22" i="46" s="1"/>
  <c r="R21" i="46"/>
  <c r="X21" i="46" s="1"/>
  <c r="Q20" i="46"/>
  <c r="P20" i="46"/>
  <c r="O20" i="46"/>
  <c r="N20" i="46"/>
  <c r="M20" i="46"/>
  <c r="L20" i="46"/>
  <c r="K20" i="46"/>
  <c r="J20" i="46"/>
  <c r="I20" i="46"/>
  <c r="H20" i="46"/>
  <c r="G20" i="46"/>
  <c r="F20" i="46"/>
  <c r="R19" i="46"/>
  <c r="X19" i="46" s="1"/>
  <c r="R18" i="46"/>
  <c r="X18" i="46" s="1"/>
  <c r="R17" i="46"/>
  <c r="X17" i="46" s="1"/>
  <c r="R16" i="46"/>
  <c r="X16" i="46" s="1"/>
  <c r="R15" i="46"/>
  <c r="X15" i="46" s="1"/>
  <c r="Q14" i="46"/>
  <c r="P14" i="46"/>
  <c r="O14" i="46"/>
  <c r="O28" i="46" s="1"/>
  <c r="N14" i="46"/>
  <c r="N28" i="46" s="1"/>
  <c r="M14" i="46"/>
  <c r="M28" i="46" s="1"/>
  <c r="L14" i="46"/>
  <c r="K14" i="46"/>
  <c r="J14" i="46"/>
  <c r="I14" i="46"/>
  <c r="H14" i="46"/>
  <c r="G14" i="46"/>
  <c r="G28" i="46" s="1"/>
  <c r="F14" i="46"/>
  <c r="F28" i="46" s="1"/>
  <c r="R13" i="46"/>
  <c r="X13" i="46" s="1"/>
  <c r="R12" i="46"/>
  <c r="X12" i="46" s="1"/>
  <c r="R11" i="46"/>
  <c r="X11" i="46" s="1"/>
  <c r="R10" i="46"/>
  <c r="X10" i="46" s="1"/>
  <c r="R9" i="46"/>
  <c r="X9" i="46" s="1"/>
  <c r="U7" i="46"/>
  <c r="R7" i="46"/>
  <c r="Q220" i="45"/>
  <c r="P220" i="45"/>
  <c r="O220" i="45"/>
  <c r="N220" i="45"/>
  <c r="M220" i="45"/>
  <c r="L220" i="45"/>
  <c r="K220" i="45"/>
  <c r="J220" i="45"/>
  <c r="I220" i="45"/>
  <c r="H220" i="45"/>
  <c r="G220" i="45"/>
  <c r="F220" i="45"/>
  <c r="R219" i="45"/>
  <c r="X219" i="45" s="1"/>
  <c r="R218" i="45"/>
  <c r="X218" i="45" s="1"/>
  <c r="R217" i="45"/>
  <c r="X217" i="45" s="1"/>
  <c r="R216" i="45"/>
  <c r="X216" i="45" s="1"/>
  <c r="R215" i="45"/>
  <c r="X215" i="45" s="1"/>
  <c r="Q214" i="45"/>
  <c r="P214" i="45"/>
  <c r="O214" i="45"/>
  <c r="N214" i="45"/>
  <c r="M214" i="45"/>
  <c r="L214" i="45"/>
  <c r="K214" i="45"/>
  <c r="J214" i="45"/>
  <c r="I214" i="45"/>
  <c r="H214" i="45"/>
  <c r="G214" i="45"/>
  <c r="F214" i="45"/>
  <c r="R213" i="45"/>
  <c r="X213" i="45" s="1"/>
  <c r="R212" i="45"/>
  <c r="X212" i="45" s="1"/>
  <c r="R211" i="45"/>
  <c r="X211" i="45" s="1"/>
  <c r="R210" i="45"/>
  <c r="X210" i="45" s="1"/>
  <c r="R209" i="45"/>
  <c r="X209" i="45" s="1"/>
  <c r="Q208" i="45"/>
  <c r="P208" i="45"/>
  <c r="O208" i="45"/>
  <c r="N208" i="45"/>
  <c r="M208" i="45"/>
  <c r="L208" i="45"/>
  <c r="K208" i="45"/>
  <c r="J208" i="45"/>
  <c r="I208" i="45"/>
  <c r="H208" i="45"/>
  <c r="G208" i="45"/>
  <c r="F208" i="45"/>
  <c r="R207" i="45"/>
  <c r="X207" i="45" s="1"/>
  <c r="R206" i="45"/>
  <c r="X206" i="45" s="1"/>
  <c r="R205" i="45"/>
  <c r="X205" i="45" s="1"/>
  <c r="R204" i="45"/>
  <c r="X204" i="45" s="1"/>
  <c r="R203" i="45"/>
  <c r="X203" i="45" s="1"/>
  <c r="Q202" i="45"/>
  <c r="P202" i="45"/>
  <c r="O202" i="45"/>
  <c r="N202" i="45"/>
  <c r="M202" i="45"/>
  <c r="L202" i="45"/>
  <c r="K202" i="45"/>
  <c r="J202" i="45"/>
  <c r="I202" i="45"/>
  <c r="H202" i="45"/>
  <c r="G202" i="45"/>
  <c r="F202" i="45"/>
  <c r="R201" i="45"/>
  <c r="X201" i="45" s="1"/>
  <c r="R200" i="45"/>
  <c r="X200" i="45" s="1"/>
  <c r="R199" i="45"/>
  <c r="X199" i="45" s="1"/>
  <c r="R198" i="45"/>
  <c r="X198" i="45" s="1"/>
  <c r="R197" i="45"/>
  <c r="X197" i="45" s="1"/>
  <c r="Q196" i="45"/>
  <c r="P196" i="45"/>
  <c r="O196" i="45"/>
  <c r="N196" i="45"/>
  <c r="M196" i="45"/>
  <c r="L196" i="45"/>
  <c r="K196" i="45"/>
  <c r="J196" i="45"/>
  <c r="I196" i="45"/>
  <c r="H196" i="45"/>
  <c r="G196" i="45"/>
  <c r="F196" i="45"/>
  <c r="R195" i="45"/>
  <c r="X195" i="45" s="1"/>
  <c r="R194" i="45"/>
  <c r="X194" i="45" s="1"/>
  <c r="R193" i="45"/>
  <c r="X193" i="45" s="1"/>
  <c r="R192" i="45"/>
  <c r="X192" i="45" s="1"/>
  <c r="R191" i="45"/>
  <c r="X191" i="45" s="1"/>
  <c r="Q190" i="45"/>
  <c r="P190" i="45"/>
  <c r="O190" i="45"/>
  <c r="N190" i="45"/>
  <c r="M190" i="45"/>
  <c r="L190" i="45"/>
  <c r="K190" i="45"/>
  <c r="J190" i="45"/>
  <c r="I190" i="45"/>
  <c r="H190" i="45"/>
  <c r="G190" i="45"/>
  <c r="F190" i="45"/>
  <c r="R189" i="45"/>
  <c r="X189" i="45" s="1"/>
  <c r="R188" i="45"/>
  <c r="X188" i="45" s="1"/>
  <c r="R187" i="45"/>
  <c r="X187" i="45" s="1"/>
  <c r="R186" i="45"/>
  <c r="X186" i="45" s="1"/>
  <c r="R185" i="45"/>
  <c r="X185" i="45" s="1"/>
  <c r="Q180" i="45"/>
  <c r="P180" i="45"/>
  <c r="O180" i="45"/>
  <c r="N180" i="45"/>
  <c r="M180" i="45"/>
  <c r="L180" i="45"/>
  <c r="K180" i="45"/>
  <c r="J180" i="45"/>
  <c r="I180" i="45"/>
  <c r="H180" i="45"/>
  <c r="G180" i="45"/>
  <c r="F180" i="45"/>
  <c r="R179" i="45"/>
  <c r="X179" i="45" s="1"/>
  <c r="R178" i="45"/>
  <c r="X178" i="45" s="1"/>
  <c r="R177" i="45"/>
  <c r="X177" i="45" s="1"/>
  <c r="R176" i="45"/>
  <c r="X176" i="45" s="1"/>
  <c r="R175" i="45"/>
  <c r="X175" i="45" s="1"/>
  <c r="Q174" i="45"/>
  <c r="P174" i="45"/>
  <c r="O174" i="45"/>
  <c r="N174" i="45"/>
  <c r="M174" i="45"/>
  <c r="L174" i="45"/>
  <c r="K174" i="45"/>
  <c r="J174" i="45"/>
  <c r="I174" i="45"/>
  <c r="H174" i="45"/>
  <c r="G174" i="45"/>
  <c r="F174" i="45"/>
  <c r="R173" i="45"/>
  <c r="X173" i="45" s="1"/>
  <c r="R172" i="45"/>
  <c r="X172" i="45" s="1"/>
  <c r="R171" i="45"/>
  <c r="X171" i="45" s="1"/>
  <c r="R170" i="45"/>
  <c r="X170" i="45" s="1"/>
  <c r="R169" i="45"/>
  <c r="X169" i="45" s="1"/>
  <c r="Q168" i="45"/>
  <c r="P168" i="45"/>
  <c r="O168" i="45"/>
  <c r="N168" i="45"/>
  <c r="M168" i="45"/>
  <c r="L168" i="45"/>
  <c r="K168" i="45"/>
  <c r="J168" i="45"/>
  <c r="I168" i="45"/>
  <c r="H168" i="45"/>
  <c r="G168" i="45"/>
  <c r="F168" i="45"/>
  <c r="R167" i="45"/>
  <c r="X167" i="45" s="1"/>
  <c r="R166" i="45"/>
  <c r="X166" i="45" s="1"/>
  <c r="R165" i="45"/>
  <c r="X165" i="45" s="1"/>
  <c r="R164" i="45"/>
  <c r="X164" i="45" s="1"/>
  <c r="R163" i="45"/>
  <c r="X163" i="45" s="1"/>
  <c r="Q162" i="45"/>
  <c r="P162" i="45"/>
  <c r="O162" i="45"/>
  <c r="N162" i="45"/>
  <c r="M162" i="45"/>
  <c r="L162" i="45"/>
  <c r="K162" i="45"/>
  <c r="J162" i="45"/>
  <c r="I162" i="45"/>
  <c r="H162" i="45"/>
  <c r="G162" i="45"/>
  <c r="F162" i="45"/>
  <c r="R161" i="45"/>
  <c r="X161" i="45" s="1"/>
  <c r="R160" i="45"/>
  <c r="X160" i="45" s="1"/>
  <c r="R159" i="45"/>
  <c r="X159" i="45" s="1"/>
  <c r="R158" i="45"/>
  <c r="X158" i="45" s="1"/>
  <c r="R157" i="45"/>
  <c r="X157" i="45" s="1"/>
  <c r="Q152" i="45"/>
  <c r="P152" i="45"/>
  <c r="O152" i="45"/>
  <c r="N152" i="45"/>
  <c r="M152" i="45"/>
  <c r="L152" i="45"/>
  <c r="K152" i="45"/>
  <c r="J152" i="45"/>
  <c r="I152" i="45"/>
  <c r="H152" i="45"/>
  <c r="G152" i="45"/>
  <c r="F152" i="45"/>
  <c r="R151" i="45"/>
  <c r="X151" i="45" s="1"/>
  <c r="R150" i="45"/>
  <c r="X150" i="45" s="1"/>
  <c r="R149" i="45"/>
  <c r="X149" i="45" s="1"/>
  <c r="R148" i="45"/>
  <c r="X148" i="45" s="1"/>
  <c r="R147" i="45"/>
  <c r="X147" i="45" s="1"/>
  <c r="Q146" i="45"/>
  <c r="P146" i="45"/>
  <c r="O146" i="45"/>
  <c r="N146" i="45"/>
  <c r="M146" i="45"/>
  <c r="L146" i="45"/>
  <c r="K146" i="45"/>
  <c r="J146" i="45"/>
  <c r="I146" i="45"/>
  <c r="H146" i="45"/>
  <c r="G146" i="45"/>
  <c r="F146" i="45"/>
  <c r="R145" i="45"/>
  <c r="X145" i="45" s="1"/>
  <c r="R144" i="45"/>
  <c r="X144" i="45" s="1"/>
  <c r="R143" i="45"/>
  <c r="X143" i="45" s="1"/>
  <c r="R142" i="45"/>
  <c r="X142" i="45" s="1"/>
  <c r="R141" i="45"/>
  <c r="X141" i="45" s="1"/>
  <c r="Q140" i="45"/>
  <c r="P140" i="45"/>
  <c r="O140" i="45"/>
  <c r="N140" i="45"/>
  <c r="M140" i="45"/>
  <c r="L140" i="45"/>
  <c r="K140" i="45"/>
  <c r="J140" i="45"/>
  <c r="I140" i="45"/>
  <c r="H140" i="45"/>
  <c r="G140" i="45"/>
  <c r="F140" i="45"/>
  <c r="R139" i="45"/>
  <c r="X139" i="45" s="1"/>
  <c r="R138" i="45"/>
  <c r="X138" i="45" s="1"/>
  <c r="R137" i="45"/>
  <c r="X137" i="45" s="1"/>
  <c r="R136" i="45"/>
  <c r="X136" i="45" s="1"/>
  <c r="R135" i="45"/>
  <c r="X135" i="45" s="1"/>
  <c r="Q130" i="45"/>
  <c r="P130" i="45"/>
  <c r="O130" i="45"/>
  <c r="N130" i="45"/>
  <c r="M130" i="45"/>
  <c r="L130" i="45"/>
  <c r="K130" i="45"/>
  <c r="J130" i="45"/>
  <c r="I130" i="45"/>
  <c r="H130" i="45"/>
  <c r="G130" i="45"/>
  <c r="F130" i="45"/>
  <c r="R129" i="45"/>
  <c r="X129" i="45" s="1"/>
  <c r="R128" i="45"/>
  <c r="X128" i="45" s="1"/>
  <c r="R127" i="45"/>
  <c r="X127" i="45" s="1"/>
  <c r="R126" i="45"/>
  <c r="X126" i="45" s="1"/>
  <c r="R125" i="45"/>
  <c r="X125" i="45" s="1"/>
  <c r="Q124" i="45"/>
  <c r="P124" i="45"/>
  <c r="O124" i="45"/>
  <c r="N124" i="45"/>
  <c r="M124" i="45"/>
  <c r="L124" i="45"/>
  <c r="K124" i="45"/>
  <c r="J124" i="45"/>
  <c r="I124" i="45"/>
  <c r="H124" i="45"/>
  <c r="G124" i="45"/>
  <c r="F124" i="45"/>
  <c r="R123" i="45"/>
  <c r="X123" i="45" s="1"/>
  <c r="R122" i="45"/>
  <c r="X122" i="45" s="1"/>
  <c r="R121" i="45"/>
  <c r="X121" i="45" s="1"/>
  <c r="R120" i="45"/>
  <c r="X120" i="45" s="1"/>
  <c r="R119" i="45"/>
  <c r="X119" i="45" s="1"/>
  <c r="Q118" i="45"/>
  <c r="P118" i="45"/>
  <c r="O118" i="45"/>
  <c r="N118" i="45"/>
  <c r="M118" i="45"/>
  <c r="L118" i="45"/>
  <c r="K118" i="45"/>
  <c r="J118" i="45"/>
  <c r="I118" i="45"/>
  <c r="H118" i="45"/>
  <c r="G118" i="45"/>
  <c r="F118" i="45"/>
  <c r="R117" i="45"/>
  <c r="X117" i="45" s="1"/>
  <c r="R116" i="45"/>
  <c r="X116" i="45" s="1"/>
  <c r="R115" i="45"/>
  <c r="X115" i="45" s="1"/>
  <c r="R114" i="45"/>
  <c r="X114" i="45" s="1"/>
  <c r="R113" i="45"/>
  <c r="X113" i="45" s="1"/>
  <c r="Q112" i="45"/>
  <c r="P112" i="45"/>
  <c r="O112" i="45"/>
  <c r="N112" i="45"/>
  <c r="M112" i="45"/>
  <c r="L112" i="45"/>
  <c r="K112" i="45"/>
  <c r="J112" i="45"/>
  <c r="I112" i="45"/>
  <c r="H112" i="45"/>
  <c r="G112" i="45"/>
  <c r="F112" i="45"/>
  <c r="R111" i="45"/>
  <c r="X111" i="45" s="1"/>
  <c r="R110" i="45"/>
  <c r="X110" i="45" s="1"/>
  <c r="R109" i="45"/>
  <c r="X109" i="45" s="1"/>
  <c r="R108" i="45"/>
  <c r="X108" i="45" s="1"/>
  <c r="R107" i="45"/>
  <c r="X107" i="45" s="1"/>
  <c r="Q102" i="45"/>
  <c r="Q104" i="45" s="1"/>
  <c r="P102" i="45"/>
  <c r="P104" i="45" s="1"/>
  <c r="O102" i="45"/>
  <c r="O104" i="45" s="1"/>
  <c r="N102" i="45"/>
  <c r="N104" i="45" s="1"/>
  <c r="M102" i="45"/>
  <c r="M104" i="45" s="1"/>
  <c r="L102" i="45"/>
  <c r="L104" i="45" s="1"/>
  <c r="K102" i="45"/>
  <c r="K104" i="45" s="1"/>
  <c r="J102" i="45"/>
  <c r="J104" i="45" s="1"/>
  <c r="I102" i="45"/>
  <c r="I104" i="45" s="1"/>
  <c r="H102" i="45"/>
  <c r="H104" i="45" s="1"/>
  <c r="G102" i="45"/>
  <c r="G104" i="45" s="1"/>
  <c r="F102" i="45"/>
  <c r="F104" i="45" s="1"/>
  <c r="R101" i="45"/>
  <c r="X101" i="45" s="1"/>
  <c r="R100" i="45"/>
  <c r="X100" i="45" s="1"/>
  <c r="R99" i="45"/>
  <c r="X99" i="45" s="1"/>
  <c r="R98" i="45"/>
  <c r="X98" i="45" s="1"/>
  <c r="R97" i="45"/>
  <c r="X97" i="45" s="1"/>
  <c r="Q92" i="45"/>
  <c r="Q94" i="45" s="1"/>
  <c r="P92" i="45"/>
  <c r="P94" i="45" s="1"/>
  <c r="O92" i="45"/>
  <c r="O94" i="45" s="1"/>
  <c r="N92" i="45"/>
  <c r="N94" i="45" s="1"/>
  <c r="M92" i="45"/>
  <c r="M94" i="45" s="1"/>
  <c r="L92" i="45"/>
  <c r="L94" i="45" s="1"/>
  <c r="K92" i="45"/>
  <c r="K94" i="45" s="1"/>
  <c r="J92" i="45"/>
  <c r="J94" i="45" s="1"/>
  <c r="I92" i="45"/>
  <c r="I94" i="45" s="1"/>
  <c r="H92" i="45"/>
  <c r="H94" i="45" s="1"/>
  <c r="G92" i="45"/>
  <c r="G94" i="45" s="1"/>
  <c r="F92" i="45"/>
  <c r="F94" i="45" s="1"/>
  <c r="R91" i="45"/>
  <c r="X91" i="45" s="1"/>
  <c r="R90" i="45"/>
  <c r="X90" i="45" s="1"/>
  <c r="R89" i="45"/>
  <c r="X89" i="45" s="1"/>
  <c r="R88" i="45"/>
  <c r="X88" i="45" s="1"/>
  <c r="R87" i="45"/>
  <c r="X87" i="45" s="1"/>
  <c r="Q82" i="45"/>
  <c r="Q84" i="45" s="1"/>
  <c r="P82" i="45"/>
  <c r="P84" i="45" s="1"/>
  <c r="O82" i="45"/>
  <c r="O84" i="45" s="1"/>
  <c r="N82" i="45"/>
  <c r="N84" i="45" s="1"/>
  <c r="M82" i="45"/>
  <c r="M84" i="45" s="1"/>
  <c r="L82" i="45"/>
  <c r="L84" i="45" s="1"/>
  <c r="K82" i="45"/>
  <c r="K84" i="45" s="1"/>
  <c r="J82" i="45"/>
  <c r="J84" i="45" s="1"/>
  <c r="I82" i="45"/>
  <c r="I84" i="45" s="1"/>
  <c r="H82" i="45"/>
  <c r="H84" i="45" s="1"/>
  <c r="G82" i="45"/>
  <c r="G84" i="45" s="1"/>
  <c r="F82" i="45"/>
  <c r="F84" i="45" s="1"/>
  <c r="R81" i="45"/>
  <c r="X81" i="45" s="1"/>
  <c r="R80" i="45"/>
  <c r="X80" i="45" s="1"/>
  <c r="R79" i="45"/>
  <c r="X79" i="45" s="1"/>
  <c r="R78" i="45"/>
  <c r="X78" i="45" s="1"/>
  <c r="R77" i="45"/>
  <c r="X77" i="45" s="1"/>
  <c r="Q72" i="45"/>
  <c r="P72" i="45"/>
  <c r="O72" i="45"/>
  <c r="N72" i="45"/>
  <c r="M72" i="45"/>
  <c r="L72" i="45"/>
  <c r="K72" i="45"/>
  <c r="J72" i="45"/>
  <c r="I72" i="45"/>
  <c r="H72" i="45"/>
  <c r="G72" i="45"/>
  <c r="F72" i="45"/>
  <c r="R71" i="45"/>
  <c r="X71" i="45" s="1"/>
  <c r="R70" i="45"/>
  <c r="X70" i="45" s="1"/>
  <c r="R69" i="45"/>
  <c r="X69" i="45" s="1"/>
  <c r="R68" i="45"/>
  <c r="X68" i="45" s="1"/>
  <c r="R67" i="45"/>
  <c r="X67" i="45" s="1"/>
  <c r="Q66" i="45"/>
  <c r="P66" i="45"/>
  <c r="O66" i="45"/>
  <c r="N66" i="45"/>
  <c r="M66" i="45"/>
  <c r="L66" i="45"/>
  <c r="K66" i="45"/>
  <c r="J66" i="45"/>
  <c r="I66" i="45"/>
  <c r="H66" i="45"/>
  <c r="G66" i="45"/>
  <c r="F66" i="45"/>
  <c r="R65" i="45"/>
  <c r="X65" i="45" s="1"/>
  <c r="R64" i="45"/>
  <c r="X64" i="45" s="1"/>
  <c r="R63" i="45"/>
  <c r="X63" i="45" s="1"/>
  <c r="R62" i="45"/>
  <c r="X62" i="45" s="1"/>
  <c r="R61" i="45"/>
  <c r="X61" i="45" s="1"/>
  <c r="Q48" i="45"/>
  <c r="P48" i="45"/>
  <c r="O48" i="45"/>
  <c r="N48" i="45"/>
  <c r="M48" i="45"/>
  <c r="L48" i="45"/>
  <c r="K48" i="45"/>
  <c r="J48" i="45"/>
  <c r="I48" i="45"/>
  <c r="H48" i="45"/>
  <c r="G48" i="45"/>
  <c r="F48" i="45"/>
  <c r="R47" i="45"/>
  <c r="X47" i="45" s="1"/>
  <c r="R46" i="45"/>
  <c r="X46" i="45" s="1"/>
  <c r="R45" i="45"/>
  <c r="X45" i="45" s="1"/>
  <c r="R44" i="45"/>
  <c r="X44" i="45" s="1"/>
  <c r="R43" i="45"/>
  <c r="X43" i="45" s="1"/>
  <c r="Q42" i="45"/>
  <c r="P42" i="45"/>
  <c r="O42" i="45"/>
  <c r="N42" i="45"/>
  <c r="M42" i="45"/>
  <c r="L42" i="45"/>
  <c r="K42" i="45"/>
  <c r="J42" i="45"/>
  <c r="I42" i="45"/>
  <c r="H42" i="45"/>
  <c r="G42" i="45"/>
  <c r="F42" i="45"/>
  <c r="R41" i="45"/>
  <c r="X41" i="45" s="1"/>
  <c r="R40" i="45"/>
  <c r="X40" i="45" s="1"/>
  <c r="R39" i="45"/>
  <c r="X39" i="45" s="1"/>
  <c r="R38" i="45"/>
  <c r="X38" i="45" s="1"/>
  <c r="R37" i="45"/>
  <c r="X37" i="45" s="1"/>
  <c r="Q36" i="45"/>
  <c r="Q74" i="45" s="1"/>
  <c r="P36" i="45"/>
  <c r="P74" i="45" s="1"/>
  <c r="O36" i="45"/>
  <c r="O74" i="45" s="1"/>
  <c r="N36" i="45"/>
  <c r="N74" i="45" s="1"/>
  <c r="M36" i="45"/>
  <c r="L36" i="45"/>
  <c r="K36" i="45"/>
  <c r="J36" i="45"/>
  <c r="I36" i="45"/>
  <c r="I74" i="45" s="1"/>
  <c r="H36" i="45"/>
  <c r="H74" i="45" s="1"/>
  <c r="G36" i="45"/>
  <c r="G74" i="45" s="1"/>
  <c r="F36" i="45"/>
  <c r="F74" i="45" s="1"/>
  <c r="R35" i="45"/>
  <c r="X35" i="45" s="1"/>
  <c r="R34" i="45"/>
  <c r="X34" i="45" s="1"/>
  <c r="R33" i="45"/>
  <c r="X33" i="45" s="1"/>
  <c r="R32" i="45"/>
  <c r="X32" i="45" s="1"/>
  <c r="R31" i="45"/>
  <c r="X31" i="45" s="1"/>
  <c r="Q26" i="45"/>
  <c r="P26" i="45"/>
  <c r="O26" i="45"/>
  <c r="N26" i="45"/>
  <c r="M26" i="45"/>
  <c r="L26" i="45"/>
  <c r="K26" i="45"/>
  <c r="J26" i="45"/>
  <c r="I26" i="45"/>
  <c r="H26" i="45"/>
  <c r="G26" i="45"/>
  <c r="F26" i="45"/>
  <c r="R25" i="45"/>
  <c r="X25" i="45" s="1"/>
  <c r="R24" i="45"/>
  <c r="X24" i="45" s="1"/>
  <c r="R23" i="45"/>
  <c r="X23" i="45" s="1"/>
  <c r="R22" i="45"/>
  <c r="X22" i="45" s="1"/>
  <c r="R21" i="45"/>
  <c r="X21" i="45" s="1"/>
  <c r="Q20" i="45"/>
  <c r="P20" i="45"/>
  <c r="O20" i="45"/>
  <c r="N20" i="45"/>
  <c r="M20" i="45"/>
  <c r="L20" i="45"/>
  <c r="K20" i="45"/>
  <c r="J20" i="45"/>
  <c r="I20" i="45"/>
  <c r="H20" i="45"/>
  <c r="G20" i="45"/>
  <c r="F20" i="45"/>
  <c r="R19" i="45"/>
  <c r="X19" i="45" s="1"/>
  <c r="R18" i="45"/>
  <c r="X18" i="45" s="1"/>
  <c r="R17" i="45"/>
  <c r="X17" i="45" s="1"/>
  <c r="R16" i="45"/>
  <c r="X16" i="45" s="1"/>
  <c r="R15" i="45"/>
  <c r="X15" i="45" s="1"/>
  <c r="Q14" i="45"/>
  <c r="P14" i="45"/>
  <c r="O14" i="45"/>
  <c r="N14" i="45"/>
  <c r="M14" i="45"/>
  <c r="M28" i="45" s="1"/>
  <c r="L14" i="45"/>
  <c r="K14" i="45"/>
  <c r="J14" i="45"/>
  <c r="I14" i="45"/>
  <c r="H14" i="45"/>
  <c r="G14" i="45"/>
  <c r="F14" i="45"/>
  <c r="R13" i="45"/>
  <c r="X13" i="45" s="1"/>
  <c r="R12" i="45"/>
  <c r="X12" i="45" s="1"/>
  <c r="R11" i="45"/>
  <c r="X11" i="45" s="1"/>
  <c r="R10" i="45"/>
  <c r="R9" i="45"/>
  <c r="U7" i="45"/>
  <c r="R7" i="45"/>
  <c r="Q220" i="44"/>
  <c r="P220" i="44"/>
  <c r="O220" i="44"/>
  <c r="N220" i="44"/>
  <c r="M220" i="44"/>
  <c r="L220" i="44"/>
  <c r="K220" i="44"/>
  <c r="J220" i="44"/>
  <c r="I220" i="44"/>
  <c r="H220" i="44"/>
  <c r="G220" i="44"/>
  <c r="F220" i="44"/>
  <c r="R219" i="44"/>
  <c r="X219" i="44" s="1"/>
  <c r="R218" i="44"/>
  <c r="X218" i="44" s="1"/>
  <c r="R217" i="44"/>
  <c r="X217" i="44" s="1"/>
  <c r="R216" i="44"/>
  <c r="X216" i="44" s="1"/>
  <c r="R215" i="44"/>
  <c r="X215" i="44" s="1"/>
  <c r="Q214" i="44"/>
  <c r="P214" i="44"/>
  <c r="O214" i="44"/>
  <c r="N214" i="44"/>
  <c r="M214" i="44"/>
  <c r="L214" i="44"/>
  <c r="K214" i="44"/>
  <c r="J214" i="44"/>
  <c r="I214" i="44"/>
  <c r="H214" i="44"/>
  <c r="G214" i="44"/>
  <c r="F214" i="44"/>
  <c r="R213" i="44"/>
  <c r="X213" i="44" s="1"/>
  <c r="R212" i="44"/>
  <c r="X212" i="44" s="1"/>
  <c r="R211" i="44"/>
  <c r="X211" i="44" s="1"/>
  <c r="R210" i="44"/>
  <c r="X210" i="44" s="1"/>
  <c r="R209" i="44"/>
  <c r="X209" i="44" s="1"/>
  <c r="Q208" i="44"/>
  <c r="P208" i="44"/>
  <c r="O208" i="44"/>
  <c r="N208" i="44"/>
  <c r="M208" i="44"/>
  <c r="L208" i="44"/>
  <c r="K208" i="44"/>
  <c r="J208" i="44"/>
  <c r="I208" i="44"/>
  <c r="H208" i="44"/>
  <c r="G208" i="44"/>
  <c r="F208" i="44"/>
  <c r="R207" i="44"/>
  <c r="X207" i="44" s="1"/>
  <c r="R206" i="44"/>
  <c r="X206" i="44" s="1"/>
  <c r="R205" i="44"/>
  <c r="X205" i="44" s="1"/>
  <c r="R204" i="44"/>
  <c r="X204" i="44" s="1"/>
  <c r="R203" i="44"/>
  <c r="X203" i="44" s="1"/>
  <c r="Q202" i="44"/>
  <c r="P202" i="44"/>
  <c r="O202" i="44"/>
  <c r="N202" i="44"/>
  <c r="M202" i="44"/>
  <c r="L202" i="44"/>
  <c r="K202" i="44"/>
  <c r="J202" i="44"/>
  <c r="I202" i="44"/>
  <c r="H202" i="44"/>
  <c r="G202" i="44"/>
  <c r="F202" i="44"/>
  <c r="R201" i="44"/>
  <c r="X201" i="44" s="1"/>
  <c r="R200" i="44"/>
  <c r="X200" i="44" s="1"/>
  <c r="R199" i="44"/>
  <c r="X199" i="44" s="1"/>
  <c r="R198" i="44"/>
  <c r="X198" i="44" s="1"/>
  <c r="R197" i="44"/>
  <c r="X197" i="44" s="1"/>
  <c r="Q196" i="44"/>
  <c r="P196" i="44"/>
  <c r="O196" i="44"/>
  <c r="N196" i="44"/>
  <c r="M196" i="44"/>
  <c r="L196" i="44"/>
  <c r="K196" i="44"/>
  <c r="J196" i="44"/>
  <c r="I196" i="44"/>
  <c r="H196" i="44"/>
  <c r="G196" i="44"/>
  <c r="F196" i="44"/>
  <c r="R195" i="44"/>
  <c r="X195" i="44" s="1"/>
  <c r="R194" i="44"/>
  <c r="X194" i="44" s="1"/>
  <c r="R193" i="44"/>
  <c r="X193" i="44" s="1"/>
  <c r="R192" i="44"/>
  <c r="X192" i="44" s="1"/>
  <c r="R191" i="44"/>
  <c r="X191" i="44" s="1"/>
  <c r="Q190" i="44"/>
  <c r="P190" i="44"/>
  <c r="O190" i="44"/>
  <c r="N190" i="44"/>
  <c r="M190" i="44"/>
  <c r="L190" i="44"/>
  <c r="K190" i="44"/>
  <c r="J190" i="44"/>
  <c r="I190" i="44"/>
  <c r="H190" i="44"/>
  <c r="G190" i="44"/>
  <c r="F190" i="44"/>
  <c r="R189" i="44"/>
  <c r="X189" i="44" s="1"/>
  <c r="R188" i="44"/>
  <c r="X188" i="44" s="1"/>
  <c r="R187" i="44"/>
  <c r="X187" i="44" s="1"/>
  <c r="R186" i="44"/>
  <c r="X186" i="44" s="1"/>
  <c r="R185" i="44"/>
  <c r="X185" i="44" s="1"/>
  <c r="Q180" i="44"/>
  <c r="P180" i="44"/>
  <c r="O180" i="44"/>
  <c r="N180" i="44"/>
  <c r="M180" i="44"/>
  <c r="L180" i="44"/>
  <c r="K180" i="44"/>
  <c r="J180" i="44"/>
  <c r="I180" i="44"/>
  <c r="H180" i="44"/>
  <c r="G180" i="44"/>
  <c r="F180" i="44"/>
  <c r="R179" i="44"/>
  <c r="X179" i="44" s="1"/>
  <c r="R178" i="44"/>
  <c r="X178" i="44" s="1"/>
  <c r="R177" i="44"/>
  <c r="X177" i="44" s="1"/>
  <c r="R176" i="44"/>
  <c r="X176" i="44" s="1"/>
  <c r="R175" i="44"/>
  <c r="X175" i="44" s="1"/>
  <c r="Q174" i="44"/>
  <c r="P174" i="44"/>
  <c r="O174" i="44"/>
  <c r="N174" i="44"/>
  <c r="M174" i="44"/>
  <c r="L174" i="44"/>
  <c r="K174" i="44"/>
  <c r="J174" i="44"/>
  <c r="I174" i="44"/>
  <c r="H174" i="44"/>
  <c r="G174" i="44"/>
  <c r="F174" i="44"/>
  <c r="R173" i="44"/>
  <c r="X173" i="44" s="1"/>
  <c r="R172" i="44"/>
  <c r="X172" i="44" s="1"/>
  <c r="R171" i="44"/>
  <c r="X171" i="44" s="1"/>
  <c r="R170" i="44"/>
  <c r="X170" i="44" s="1"/>
  <c r="R169" i="44"/>
  <c r="X169" i="44" s="1"/>
  <c r="Q168" i="44"/>
  <c r="P168" i="44"/>
  <c r="O168" i="44"/>
  <c r="N168" i="44"/>
  <c r="M168" i="44"/>
  <c r="L168" i="44"/>
  <c r="K168" i="44"/>
  <c r="J168" i="44"/>
  <c r="I168" i="44"/>
  <c r="H168" i="44"/>
  <c r="G168" i="44"/>
  <c r="F168" i="44"/>
  <c r="R167" i="44"/>
  <c r="X167" i="44" s="1"/>
  <c r="R166" i="44"/>
  <c r="X166" i="44" s="1"/>
  <c r="R165" i="44"/>
  <c r="X165" i="44" s="1"/>
  <c r="R164" i="44"/>
  <c r="X164" i="44" s="1"/>
  <c r="R163" i="44"/>
  <c r="X163" i="44" s="1"/>
  <c r="Q162" i="44"/>
  <c r="P162" i="44"/>
  <c r="O162" i="44"/>
  <c r="N162" i="44"/>
  <c r="M162" i="44"/>
  <c r="L162" i="44"/>
  <c r="K162" i="44"/>
  <c r="J162" i="44"/>
  <c r="I162" i="44"/>
  <c r="H162" i="44"/>
  <c r="G162" i="44"/>
  <c r="F162" i="44"/>
  <c r="R161" i="44"/>
  <c r="X161" i="44" s="1"/>
  <c r="R160" i="44"/>
  <c r="X160" i="44" s="1"/>
  <c r="R159" i="44"/>
  <c r="X159" i="44" s="1"/>
  <c r="R158" i="44"/>
  <c r="X158" i="44" s="1"/>
  <c r="R157" i="44"/>
  <c r="X157" i="44" s="1"/>
  <c r="Q152" i="44"/>
  <c r="P152" i="44"/>
  <c r="O152" i="44"/>
  <c r="N152" i="44"/>
  <c r="M152" i="44"/>
  <c r="L152" i="44"/>
  <c r="K152" i="44"/>
  <c r="J152" i="44"/>
  <c r="I152" i="44"/>
  <c r="H152" i="44"/>
  <c r="G152" i="44"/>
  <c r="F152" i="44"/>
  <c r="R151" i="44"/>
  <c r="X151" i="44" s="1"/>
  <c r="R150" i="44"/>
  <c r="X150" i="44" s="1"/>
  <c r="R149" i="44"/>
  <c r="X149" i="44" s="1"/>
  <c r="R148" i="44"/>
  <c r="X148" i="44" s="1"/>
  <c r="R147" i="44"/>
  <c r="X147" i="44" s="1"/>
  <c r="Q146" i="44"/>
  <c r="P146" i="44"/>
  <c r="O146" i="44"/>
  <c r="N146" i="44"/>
  <c r="M146" i="44"/>
  <c r="L146" i="44"/>
  <c r="K146" i="44"/>
  <c r="J146" i="44"/>
  <c r="I146" i="44"/>
  <c r="H146" i="44"/>
  <c r="G146" i="44"/>
  <c r="F146" i="44"/>
  <c r="R145" i="44"/>
  <c r="X145" i="44" s="1"/>
  <c r="R144" i="44"/>
  <c r="X144" i="44" s="1"/>
  <c r="R143" i="44"/>
  <c r="X143" i="44" s="1"/>
  <c r="R142" i="44"/>
  <c r="X142" i="44" s="1"/>
  <c r="R141" i="44"/>
  <c r="X141" i="44" s="1"/>
  <c r="Q140" i="44"/>
  <c r="P140" i="44"/>
  <c r="O140" i="44"/>
  <c r="N140" i="44"/>
  <c r="M140" i="44"/>
  <c r="L140" i="44"/>
  <c r="K140" i="44"/>
  <c r="K154" i="44" s="1"/>
  <c r="J140" i="44"/>
  <c r="I140" i="44"/>
  <c r="H140" i="44"/>
  <c r="G140" i="44"/>
  <c r="F140" i="44"/>
  <c r="R139" i="44"/>
  <c r="X139" i="44" s="1"/>
  <c r="R138" i="44"/>
  <c r="X138" i="44" s="1"/>
  <c r="R137" i="44"/>
  <c r="X137" i="44" s="1"/>
  <c r="R136" i="44"/>
  <c r="X136" i="44" s="1"/>
  <c r="R135" i="44"/>
  <c r="X135" i="44" s="1"/>
  <c r="Q130" i="44"/>
  <c r="P130" i="44"/>
  <c r="O130" i="44"/>
  <c r="N130" i="44"/>
  <c r="M130" i="44"/>
  <c r="L130" i="44"/>
  <c r="K130" i="44"/>
  <c r="J130" i="44"/>
  <c r="I130" i="44"/>
  <c r="H130" i="44"/>
  <c r="G130" i="44"/>
  <c r="F130" i="44"/>
  <c r="R129" i="44"/>
  <c r="X129" i="44" s="1"/>
  <c r="R128" i="44"/>
  <c r="X128" i="44" s="1"/>
  <c r="R127" i="44"/>
  <c r="X127" i="44" s="1"/>
  <c r="R126" i="44"/>
  <c r="X126" i="44" s="1"/>
  <c r="R125" i="44"/>
  <c r="X125" i="44" s="1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R123" i="44"/>
  <c r="X123" i="44" s="1"/>
  <c r="R122" i="44"/>
  <c r="X122" i="44" s="1"/>
  <c r="R121" i="44"/>
  <c r="X121" i="44" s="1"/>
  <c r="R120" i="44"/>
  <c r="X120" i="44" s="1"/>
  <c r="R119" i="44"/>
  <c r="X119" i="44" s="1"/>
  <c r="Q118" i="44"/>
  <c r="P118" i="44"/>
  <c r="O118" i="44"/>
  <c r="N118" i="44"/>
  <c r="M118" i="44"/>
  <c r="L118" i="44"/>
  <c r="K118" i="44"/>
  <c r="J118" i="44"/>
  <c r="I118" i="44"/>
  <c r="H118" i="44"/>
  <c r="G118" i="44"/>
  <c r="F118" i="44"/>
  <c r="R117" i="44"/>
  <c r="X117" i="44" s="1"/>
  <c r="R116" i="44"/>
  <c r="X116" i="44" s="1"/>
  <c r="R115" i="44"/>
  <c r="X115" i="44" s="1"/>
  <c r="R114" i="44"/>
  <c r="X114" i="44" s="1"/>
  <c r="R113" i="44"/>
  <c r="X113" i="44" s="1"/>
  <c r="Q112" i="44"/>
  <c r="P112" i="44"/>
  <c r="O112" i="44"/>
  <c r="O132" i="44" s="1"/>
  <c r="N112" i="44"/>
  <c r="M112" i="44"/>
  <c r="L112" i="44"/>
  <c r="K112" i="44"/>
  <c r="J112" i="44"/>
  <c r="I112" i="44"/>
  <c r="H112" i="44"/>
  <c r="G112" i="44"/>
  <c r="G132" i="44" s="1"/>
  <c r="F112" i="44"/>
  <c r="R111" i="44"/>
  <c r="X111" i="44" s="1"/>
  <c r="R110" i="44"/>
  <c r="X110" i="44" s="1"/>
  <c r="R109" i="44"/>
  <c r="X109" i="44" s="1"/>
  <c r="R108" i="44"/>
  <c r="X108" i="44" s="1"/>
  <c r="R107" i="44"/>
  <c r="X107" i="44" s="1"/>
  <c r="Q102" i="44"/>
  <c r="Q104" i="44" s="1"/>
  <c r="P102" i="44"/>
  <c r="P104" i="44" s="1"/>
  <c r="O102" i="44"/>
  <c r="O104" i="44" s="1"/>
  <c r="N102" i="44"/>
  <c r="N104" i="44" s="1"/>
  <c r="M102" i="44"/>
  <c r="M104" i="44" s="1"/>
  <c r="L102" i="44"/>
  <c r="L104" i="44" s="1"/>
  <c r="K102" i="44"/>
  <c r="K104" i="44" s="1"/>
  <c r="J102" i="44"/>
  <c r="J104" i="44" s="1"/>
  <c r="I102" i="44"/>
  <c r="I104" i="44" s="1"/>
  <c r="H102" i="44"/>
  <c r="H104" i="44" s="1"/>
  <c r="G102" i="44"/>
  <c r="G104" i="44" s="1"/>
  <c r="F102" i="44"/>
  <c r="F104" i="44" s="1"/>
  <c r="R101" i="44"/>
  <c r="X101" i="44" s="1"/>
  <c r="R100" i="44"/>
  <c r="X100" i="44" s="1"/>
  <c r="R99" i="44"/>
  <c r="X99" i="44" s="1"/>
  <c r="R98" i="44"/>
  <c r="X98" i="44" s="1"/>
  <c r="R97" i="44"/>
  <c r="X97" i="44" s="1"/>
  <c r="Q92" i="44"/>
  <c r="Q94" i="44" s="1"/>
  <c r="P92" i="44"/>
  <c r="P94" i="44" s="1"/>
  <c r="O92" i="44"/>
  <c r="O94" i="44" s="1"/>
  <c r="N92" i="44"/>
  <c r="N94" i="44" s="1"/>
  <c r="M92" i="44"/>
  <c r="M94" i="44" s="1"/>
  <c r="L92" i="44"/>
  <c r="L94" i="44" s="1"/>
  <c r="K92" i="44"/>
  <c r="K94" i="44" s="1"/>
  <c r="J92" i="44"/>
  <c r="J94" i="44" s="1"/>
  <c r="I92" i="44"/>
  <c r="I94" i="44" s="1"/>
  <c r="H92" i="44"/>
  <c r="H94" i="44" s="1"/>
  <c r="G92" i="44"/>
  <c r="G94" i="44" s="1"/>
  <c r="F92" i="44"/>
  <c r="F94" i="44" s="1"/>
  <c r="R91" i="44"/>
  <c r="X91" i="44" s="1"/>
  <c r="R90" i="44"/>
  <c r="X90" i="44" s="1"/>
  <c r="R89" i="44"/>
  <c r="X89" i="44" s="1"/>
  <c r="R88" i="44"/>
  <c r="X88" i="44" s="1"/>
  <c r="R87" i="44"/>
  <c r="X87" i="44" s="1"/>
  <c r="Q82" i="44"/>
  <c r="Q84" i="44" s="1"/>
  <c r="P82" i="44"/>
  <c r="P84" i="44" s="1"/>
  <c r="O82" i="44"/>
  <c r="O84" i="44" s="1"/>
  <c r="N82" i="44"/>
  <c r="N84" i="44" s="1"/>
  <c r="M82" i="44"/>
  <c r="M84" i="44" s="1"/>
  <c r="L82" i="44"/>
  <c r="L84" i="44" s="1"/>
  <c r="K82" i="44"/>
  <c r="K84" i="44" s="1"/>
  <c r="J82" i="44"/>
  <c r="J84" i="44" s="1"/>
  <c r="I82" i="44"/>
  <c r="I84" i="44" s="1"/>
  <c r="H82" i="44"/>
  <c r="H84" i="44" s="1"/>
  <c r="G82" i="44"/>
  <c r="G84" i="44" s="1"/>
  <c r="F82" i="44"/>
  <c r="F84" i="44" s="1"/>
  <c r="R81" i="44"/>
  <c r="X81" i="44" s="1"/>
  <c r="R80" i="44"/>
  <c r="X80" i="44" s="1"/>
  <c r="R79" i="44"/>
  <c r="X79" i="44" s="1"/>
  <c r="R78" i="44"/>
  <c r="X78" i="44" s="1"/>
  <c r="R77" i="44"/>
  <c r="X77" i="44" s="1"/>
  <c r="Q72" i="44"/>
  <c r="P72" i="44"/>
  <c r="O72" i="44"/>
  <c r="N72" i="44"/>
  <c r="M72" i="44"/>
  <c r="L72" i="44"/>
  <c r="K72" i="44"/>
  <c r="J72" i="44"/>
  <c r="I72" i="44"/>
  <c r="H72" i="44"/>
  <c r="G72" i="44"/>
  <c r="F72" i="44"/>
  <c r="R71" i="44"/>
  <c r="X71" i="44" s="1"/>
  <c r="R70" i="44"/>
  <c r="X70" i="44" s="1"/>
  <c r="R69" i="44"/>
  <c r="X69" i="44" s="1"/>
  <c r="R68" i="44"/>
  <c r="X68" i="44" s="1"/>
  <c r="R67" i="44"/>
  <c r="X67" i="44" s="1"/>
  <c r="Q66" i="44"/>
  <c r="P66" i="44"/>
  <c r="O66" i="44"/>
  <c r="N66" i="44"/>
  <c r="M66" i="44"/>
  <c r="L66" i="44"/>
  <c r="K66" i="44"/>
  <c r="J66" i="44"/>
  <c r="I66" i="44"/>
  <c r="H66" i="44"/>
  <c r="G66" i="44"/>
  <c r="F66" i="44"/>
  <c r="R65" i="44"/>
  <c r="R64" i="44"/>
  <c r="R63" i="44"/>
  <c r="R62" i="44"/>
  <c r="R61" i="44"/>
  <c r="Q48" i="44"/>
  <c r="P48" i="44"/>
  <c r="O48" i="44"/>
  <c r="N48" i="44"/>
  <c r="M48" i="44"/>
  <c r="L48" i="44"/>
  <c r="K48" i="44"/>
  <c r="J48" i="44"/>
  <c r="I48" i="44"/>
  <c r="H48" i="44"/>
  <c r="G48" i="44"/>
  <c r="F48" i="44"/>
  <c r="R47" i="44"/>
  <c r="X47" i="44" s="1"/>
  <c r="R46" i="44"/>
  <c r="X46" i="44" s="1"/>
  <c r="R45" i="44"/>
  <c r="X45" i="44" s="1"/>
  <c r="R44" i="44"/>
  <c r="X44" i="44" s="1"/>
  <c r="R43" i="44"/>
  <c r="X43" i="44" s="1"/>
  <c r="Q42" i="44"/>
  <c r="P42" i="44"/>
  <c r="O42" i="44"/>
  <c r="N42" i="44"/>
  <c r="M42" i="44"/>
  <c r="L42" i="44"/>
  <c r="K42" i="44"/>
  <c r="J42" i="44"/>
  <c r="I42" i="44"/>
  <c r="H42" i="44"/>
  <c r="G42" i="44"/>
  <c r="F42" i="44"/>
  <c r="R41" i="44"/>
  <c r="X41" i="44" s="1"/>
  <c r="R40" i="44"/>
  <c r="X40" i="44" s="1"/>
  <c r="R39" i="44"/>
  <c r="X39" i="44" s="1"/>
  <c r="R38" i="44"/>
  <c r="X38" i="44" s="1"/>
  <c r="R37" i="44"/>
  <c r="X37" i="44" s="1"/>
  <c r="Q36" i="44"/>
  <c r="P36" i="44"/>
  <c r="O36" i="44"/>
  <c r="N36" i="44"/>
  <c r="M36" i="44"/>
  <c r="L36" i="44"/>
  <c r="K36" i="44"/>
  <c r="J36" i="44"/>
  <c r="I36" i="44"/>
  <c r="H36" i="44"/>
  <c r="G36" i="44"/>
  <c r="F36" i="44"/>
  <c r="R35" i="44"/>
  <c r="X35" i="44" s="1"/>
  <c r="R34" i="44"/>
  <c r="X34" i="44" s="1"/>
  <c r="R33" i="44"/>
  <c r="X33" i="44" s="1"/>
  <c r="R32" i="44"/>
  <c r="X32" i="44" s="1"/>
  <c r="R31" i="44"/>
  <c r="X31" i="44" s="1"/>
  <c r="Q26" i="44"/>
  <c r="P26" i="44"/>
  <c r="O26" i="44"/>
  <c r="N26" i="44"/>
  <c r="M26" i="44"/>
  <c r="L26" i="44"/>
  <c r="K26" i="44"/>
  <c r="J26" i="44"/>
  <c r="I26" i="44"/>
  <c r="H26" i="44"/>
  <c r="G26" i="44"/>
  <c r="F26" i="44"/>
  <c r="R25" i="44"/>
  <c r="X25" i="44" s="1"/>
  <c r="R24" i="44"/>
  <c r="X24" i="44" s="1"/>
  <c r="R23" i="44"/>
  <c r="X23" i="44" s="1"/>
  <c r="R22" i="44"/>
  <c r="X22" i="44" s="1"/>
  <c r="R21" i="44"/>
  <c r="X21" i="44" s="1"/>
  <c r="Q20" i="44"/>
  <c r="P20" i="44"/>
  <c r="O20" i="44"/>
  <c r="N20" i="44"/>
  <c r="M20" i="44"/>
  <c r="L20" i="44"/>
  <c r="K20" i="44"/>
  <c r="J20" i="44"/>
  <c r="I20" i="44"/>
  <c r="H20" i="44"/>
  <c r="G20" i="44"/>
  <c r="F20" i="44"/>
  <c r="R19" i="44"/>
  <c r="X19" i="44" s="1"/>
  <c r="R18" i="44"/>
  <c r="X18" i="44" s="1"/>
  <c r="R17" i="44"/>
  <c r="X17" i="44" s="1"/>
  <c r="R16" i="44"/>
  <c r="X16" i="44" s="1"/>
  <c r="R15" i="44"/>
  <c r="Q14" i="44"/>
  <c r="P14" i="44"/>
  <c r="O14" i="44"/>
  <c r="N14" i="44"/>
  <c r="M14" i="44"/>
  <c r="L14" i="44"/>
  <c r="K14" i="44"/>
  <c r="J14" i="44"/>
  <c r="I14" i="44"/>
  <c r="H14" i="44"/>
  <c r="G14" i="44"/>
  <c r="F14" i="44"/>
  <c r="R13" i="44"/>
  <c r="X13" i="44" s="1"/>
  <c r="R12" i="44"/>
  <c r="X12" i="44" s="1"/>
  <c r="R11" i="44"/>
  <c r="X11" i="44" s="1"/>
  <c r="R10" i="44"/>
  <c r="X10" i="44" s="1"/>
  <c r="R9" i="44"/>
  <c r="U7" i="44"/>
  <c r="R7" i="44"/>
  <c r="Q220" i="43"/>
  <c r="P220" i="43"/>
  <c r="O220" i="43"/>
  <c r="N220" i="43"/>
  <c r="M220" i="43"/>
  <c r="L220" i="43"/>
  <c r="K220" i="43"/>
  <c r="J220" i="43"/>
  <c r="I220" i="43"/>
  <c r="H220" i="43"/>
  <c r="G220" i="43"/>
  <c r="F220" i="43"/>
  <c r="R219" i="43"/>
  <c r="X219" i="43" s="1"/>
  <c r="R218" i="43"/>
  <c r="X218" i="43" s="1"/>
  <c r="R217" i="43"/>
  <c r="R216" i="43"/>
  <c r="X216" i="43" s="1"/>
  <c r="R215" i="43"/>
  <c r="Q214" i="43"/>
  <c r="P214" i="43"/>
  <c r="O214" i="43"/>
  <c r="N214" i="43"/>
  <c r="M214" i="43"/>
  <c r="L214" i="43"/>
  <c r="K214" i="43"/>
  <c r="J214" i="43"/>
  <c r="I214" i="43"/>
  <c r="H214" i="43"/>
  <c r="G214" i="43"/>
  <c r="F214" i="43"/>
  <c r="R213" i="43"/>
  <c r="R212" i="43"/>
  <c r="X212" i="43" s="1"/>
  <c r="R211" i="43"/>
  <c r="X211" i="43" s="1"/>
  <c r="R210" i="43"/>
  <c r="R209" i="43"/>
  <c r="X209" i="43" s="1"/>
  <c r="Q208" i="43"/>
  <c r="P208" i="43"/>
  <c r="O208" i="43"/>
  <c r="N208" i="43"/>
  <c r="M208" i="43"/>
  <c r="L208" i="43"/>
  <c r="K208" i="43"/>
  <c r="J208" i="43"/>
  <c r="I208" i="43"/>
  <c r="H208" i="43"/>
  <c r="G208" i="43"/>
  <c r="F208" i="43"/>
  <c r="R207" i="43"/>
  <c r="R206" i="43"/>
  <c r="X206" i="43" s="1"/>
  <c r="R205" i="43"/>
  <c r="R204" i="43"/>
  <c r="X204" i="43" s="1"/>
  <c r="R203" i="43"/>
  <c r="Q202" i="43"/>
  <c r="P202" i="43"/>
  <c r="O202" i="43"/>
  <c r="N202" i="43"/>
  <c r="M202" i="43"/>
  <c r="L202" i="43"/>
  <c r="K202" i="43"/>
  <c r="J202" i="43"/>
  <c r="I202" i="43"/>
  <c r="H202" i="43"/>
  <c r="G202" i="43"/>
  <c r="F202" i="43"/>
  <c r="R201" i="43"/>
  <c r="R200" i="43"/>
  <c r="X200" i="43" s="1"/>
  <c r="R199" i="43"/>
  <c r="X199" i="43" s="1"/>
  <c r="R198" i="43"/>
  <c r="R197" i="43"/>
  <c r="X197" i="43" s="1"/>
  <c r="Q196" i="43"/>
  <c r="P196" i="43"/>
  <c r="O196" i="43"/>
  <c r="N196" i="43"/>
  <c r="M196" i="43"/>
  <c r="L196" i="43"/>
  <c r="K196" i="43"/>
  <c r="J196" i="43"/>
  <c r="I196" i="43"/>
  <c r="H196" i="43"/>
  <c r="G196" i="43"/>
  <c r="F196" i="43"/>
  <c r="R195" i="43"/>
  <c r="X195" i="43" s="1"/>
  <c r="R194" i="43"/>
  <c r="X194" i="43" s="1"/>
  <c r="R193" i="43"/>
  <c r="R192" i="43"/>
  <c r="X192" i="43" s="1"/>
  <c r="R191" i="43"/>
  <c r="Q190" i="43"/>
  <c r="P190" i="43"/>
  <c r="O190" i="43"/>
  <c r="N190" i="43"/>
  <c r="M190" i="43"/>
  <c r="L190" i="43"/>
  <c r="K190" i="43"/>
  <c r="J190" i="43"/>
  <c r="I190" i="43"/>
  <c r="H190" i="43"/>
  <c r="G190" i="43"/>
  <c r="F190" i="43"/>
  <c r="R189" i="43"/>
  <c r="R188" i="43"/>
  <c r="X188" i="43" s="1"/>
  <c r="R187" i="43"/>
  <c r="X187" i="43" s="1"/>
  <c r="R186" i="43"/>
  <c r="R185" i="43"/>
  <c r="X185" i="43" s="1"/>
  <c r="Q180" i="43"/>
  <c r="P180" i="43"/>
  <c r="O180" i="43"/>
  <c r="N180" i="43"/>
  <c r="M180" i="43"/>
  <c r="L180" i="43"/>
  <c r="K180" i="43"/>
  <c r="J180" i="43"/>
  <c r="I180" i="43"/>
  <c r="H180" i="43"/>
  <c r="G180" i="43"/>
  <c r="F180" i="43"/>
  <c r="R179" i="43"/>
  <c r="R178" i="43"/>
  <c r="X178" i="43" s="1"/>
  <c r="R177" i="43"/>
  <c r="X177" i="43" s="1"/>
  <c r="R176" i="43"/>
  <c r="X176" i="43" s="1"/>
  <c r="R175" i="43"/>
  <c r="Q174" i="43"/>
  <c r="P174" i="43"/>
  <c r="O174" i="43"/>
  <c r="N174" i="43"/>
  <c r="M174" i="43"/>
  <c r="L174" i="43"/>
  <c r="K174" i="43"/>
  <c r="J174" i="43"/>
  <c r="I174" i="43"/>
  <c r="H174" i="43"/>
  <c r="G174" i="43"/>
  <c r="F174" i="43"/>
  <c r="R173" i="43"/>
  <c r="X173" i="43" s="1"/>
  <c r="R172" i="43"/>
  <c r="X172" i="43" s="1"/>
  <c r="R171" i="43"/>
  <c r="X171" i="43" s="1"/>
  <c r="R170" i="43"/>
  <c r="X170" i="43" s="1"/>
  <c r="R169" i="43"/>
  <c r="X169" i="43" s="1"/>
  <c r="Q168" i="43"/>
  <c r="P168" i="43"/>
  <c r="O168" i="43"/>
  <c r="N168" i="43"/>
  <c r="M168" i="43"/>
  <c r="L168" i="43"/>
  <c r="K168" i="43"/>
  <c r="J168" i="43"/>
  <c r="I168" i="43"/>
  <c r="H168" i="43"/>
  <c r="G168" i="43"/>
  <c r="F168" i="43"/>
  <c r="R167" i="43"/>
  <c r="X167" i="43" s="1"/>
  <c r="R166" i="43"/>
  <c r="R165" i="43"/>
  <c r="X165" i="43" s="1"/>
  <c r="R164" i="43"/>
  <c r="R163" i="43"/>
  <c r="X163" i="43" s="1"/>
  <c r="Q162" i="43"/>
  <c r="P162" i="43"/>
  <c r="O162" i="43"/>
  <c r="N162" i="43"/>
  <c r="M162" i="43"/>
  <c r="L162" i="43"/>
  <c r="L182" i="43" s="1"/>
  <c r="K162" i="43"/>
  <c r="J162" i="43"/>
  <c r="I162" i="43"/>
  <c r="H162" i="43"/>
  <c r="G162" i="43"/>
  <c r="F162" i="43"/>
  <c r="R161" i="43"/>
  <c r="X161" i="43" s="1"/>
  <c r="R160" i="43"/>
  <c r="X160" i="43" s="1"/>
  <c r="R159" i="43"/>
  <c r="X159" i="43" s="1"/>
  <c r="R158" i="43"/>
  <c r="R157" i="43"/>
  <c r="X157" i="43" s="1"/>
  <c r="Q152" i="43"/>
  <c r="P152" i="43"/>
  <c r="O152" i="43"/>
  <c r="N152" i="43"/>
  <c r="M152" i="43"/>
  <c r="L152" i="43"/>
  <c r="K152" i="43"/>
  <c r="J152" i="43"/>
  <c r="I152" i="43"/>
  <c r="H152" i="43"/>
  <c r="G152" i="43"/>
  <c r="F152" i="43"/>
  <c r="R151" i="43"/>
  <c r="X151" i="43" s="1"/>
  <c r="R150" i="43"/>
  <c r="X150" i="43" s="1"/>
  <c r="R149" i="43"/>
  <c r="R148" i="43"/>
  <c r="X148" i="43" s="1"/>
  <c r="R147" i="43"/>
  <c r="X147" i="43" s="1"/>
  <c r="Q146" i="43"/>
  <c r="P146" i="43"/>
  <c r="O146" i="43"/>
  <c r="N146" i="43"/>
  <c r="M146" i="43"/>
  <c r="L146" i="43"/>
  <c r="K146" i="43"/>
  <c r="J146" i="43"/>
  <c r="I146" i="43"/>
  <c r="H146" i="43"/>
  <c r="G146" i="43"/>
  <c r="F146" i="43"/>
  <c r="R145" i="43"/>
  <c r="X145" i="43" s="1"/>
  <c r="R144" i="43"/>
  <c r="R143" i="43"/>
  <c r="X143" i="43" s="1"/>
  <c r="R142" i="43"/>
  <c r="X142" i="43" s="1"/>
  <c r="R141" i="43"/>
  <c r="Q140" i="43"/>
  <c r="P140" i="43"/>
  <c r="O140" i="43"/>
  <c r="N140" i="43"/>
  <c r="M140" i="43"/>
  <c r="L140" i="43"/>
  <c r="K140" i="43"/>
  <c r="J140" i="43"/>
  <c r="I140" i="43"/>
  <c r="H140" i="43"/>
  <c r="G140" i="43"/>
  <c r="F140" i="43"/>
  <c r="R139" i="43"/>
  <c r="X139" i="43" s="1"/>
  <c r="R138" i="43"/>
  <c r="X138" i="43" s="1"/>
  <c r="R137" i="43"/>
  <c r="X137" i="43" s="1"/>
  <c r="R136" i="43"/>
  <c r="X136" i="43" s="1"/>
  <c r="R135" i="43"/>
  <c r="X135" i="43" s="1"/>
  <c r="Q130" i="43"/>
  <c r="P130" i="43"/>
  <c r="O130" i="43"/>
  <c r="N130" i="43"/>
  <c r="M130" i="43"/>
  <c r="L130" i="43"/>
  <c r="K130" i="43"/>
  <c r="J130" i="43"/>
  <c r="I130" i="43"/>
  <c r="H130" i="43"/>
  <c r="G130" i="43"/>
  <c r="F130" i="43"/>
  <c r="R129" i="43"/>
  <c r="R128" i="43"/>
  <c r="X128" i="43" s="1"/>
  <c r="R127" i="43"/>
  <c r="X127" i="43" s="1"/>
  <c r="R126" i="43"/>
  <c r="X126" i="43" s="1"/>
  <c r="R125" i="43"/>
  <c r="Q124" i="43"/>
  <c r="P124" i="43"/>
  <c r="O124" i="43"/>
  <c r="N124" i="43"/>
  <c r="M124" i="43"/>
  <c r="L124" i="43"/>
  <c r="K124" i="43"/>
  <c r="J124" i="43"/>
  <c r="I124" i="43"/>
  <c r="H124" i="43"/>
  <c r="G124" i="43"/>
  <c r="F124" i="43"/>
  <c r="R123" i="43"/>
  <c r="X123" i="43" s="1"/>
  <c r="R122" i="43"/>
  <c r="X122" i="43" s="1"/>
  <c r="R121" i="43"/>
  <c r="R120" i="43"/>
  <c r="X120" i="43" s="1"/>
  <c r="R119" i="43"/>
  <c r="Q118" i="43"/>
  <c r="P118" i="43"/>
  <c r="O118" i="43"/>
  <c r="N118" i="43"/>
  <c r="M118" i="43"/>
  <c r="L118" i="43"/>
  <c r="K118" i="43"/>
  <c r="J118" i="43"/>
  <c r="I118" i="43"/>
  <c r="H118" i="43"/>
  <c r="G118" i="43"/>
  <c r="F118" i="43"/>
  <c r="R117" i="43"/>
  <c r="R116" i="43"/>
  <c r="X116" i="43" s="1"/>
  <c r="R115" i="43"/>
  <c r="X115" i="43" s="1"/>
  <c r="R114" i="43"/>
  <c r="X114" i="43" s="1"/>
  <c r="R113" i="43"/>
  <c r="Q112" i="43"/>
  <c r="P112" i="43"/>
  <c r="O112" i="43"/>
  <c r="N112" i="43"/>
  <c r="M112" i="43"/>
  <c r="L112" i="43"/>
  <c r="K112" i="43"/>
  <c r="J112" i="43"/>
  <c r="I112" i="43"/>
  <c r="H112" i="43"/>
  <c r="G112" i="43"/>
  <c r="F112" i="43"/>
  <c r="R111" i="43"/>
  <c r="X111" i="43" s="1"/>
  <c r="R110" i="43"/>
  <c r="X110" i="43" s="1"/>
  <c r="R109" i="43"/>
  <c r="R108" i="43"/>
  <c r="X108" i="43" s="1"/>
  <c r="R107" i="43"/>
  <c r="Q102" i="43"/>
  <c r="Q104" i="43" s="1"/>
  <c r="P102" i="43"/>
  <c r="P104" i="43" s="1"/>
  <c r="O102" i="43"/>
  <c r="O104" i="43" s="1"/>
  <c r="N102" i="43"/>
  <c r="N104" i="43" s="1"/>
  <c r="M102" i="43"/>
  <c r="M104" i="43" s="1"/>
  <c r="L102" i="43"/>
  <c r="L104" i="43" s="1"/>
  <c r="K102" i="43"/>
  <c r="K104" i="43" s="1"/>
  <c r="J102" i="43"/>
  <c r="J104" i="43" s="1"/>
  <c r="I102" i="43"/>
  <c r="I104" i="43" s="1"/>
  <c r="H102" i="43"/>
  <c r="H104" i="43" s="1"/>
  <c r="G102" i="43"/>
  <c r="G104" i="43" s="1"/>
  <c r="F102" i="43"/>
  <c r="F104" i="43" s="1"/>
  <c r="R101" i="43"/>
  <c r="X101" i="43" s="1"/>
  <c r="R100" i="43"/>
  <c r="X100" i="43" s="1"/>
  <c r="R99" i="43"/>
  <c r="X99" i="43" s="1"/>
  <c r="R98" i="43"/>
  <c r="R97" i="43"/>
  <c r="X97" i="43" s="1"/>
  <c r="Q92" i="43"/>
  <c r="Q94" i="43" s="1"/>
  <c r="P92" i="43"/>
  <c r="P94" i="43" s="1"/>
  <c r="O92" i="43"/>
  <c r="O94" i="43" s="1"/>
  <c r="N92" i="43"/>
  <c r="N94" i="43" s="1"/>
  <c r="M92" i="43"/>
  <c r="M94" i="43" s="1"/>
  <c r="L92" i="43"/>
  <c r="L94" i="43" s="1"/>
  <c r="K92" i="43"/>
  <c r="K94" i="43" s="1"/>
  <c r="J92" i="43"/>
  <c r="J94" i="43" s="1"/>
  <c r="I92" i="43"/>
  <c r="I94" i="43" s="1"/>
  <c r="H92" i="43"/>
  <c r="H94" i="43" s="1"/>
  <c r="G92" i="43"/>
  <c r="G94" i="43" s="1"/>
  <c r="F92" i="43"/>
  <c r="F94" i="43" s="1"/>
  <c r="R91" i="43"/>
  <c r="X91" i="43" s="1"/>
  <c r="R90" i="43"/>
  <c r="X90" i="43" s="1"/>
  <c r="R89" i="43"/>
  <c r="X89" i="43" s="1"/>
  <c r="R88" i="43"/>
  <c r="R87" i="43"/>
  <c r="X87" i="43" s="1"/>
  <c r="Q82" i="43"/>
  <c r="Q84" i="43" s="1"/>
  <c r="P82" i="43"/>
  <c r="P84" i="43" s="1"/>
  <c r="O82" i="43"/>
  <c r="O84" i="43" s="1"/>
  <c r="N82" i="43"/>
  <c r="N84" i="43" s="1"/>
  <c r="M82" i="43"/>
  <c r="M84" i="43" s="1"/>
  <c r="L82" i="43"/>
  <c r="L84" i="43" s="1"/>
  <c r="K82" i="43"/>
  <c r="K84" i="43" s="1"/>
  <c r="J82" i="43"/>
  <c r="J84" i="43" s="1"/>
  <c r="I82" i="43"/>
  <c r="I84" i="43" s="1"/>
  <c r="H82" i="43"/>
  <c r="H84" i="43" s="1"/>
  <c r="G82" i="43"/>
  <c r="G84" i="43" s="1"/>
  <c r="F82" i="43"/>
  <c r="F84" i="43" s="1"/>
  <c r="R81" i="43"/>
  <c r="R80" i="43"/>
  <c r="X80" i="43" s="1"/>
  <c r="R79" i="43"/>
  <c r="X79" i="43" s="1"/>
  <c r="R78" i="43"/>
  <c r="X78" i="43" s="1"/>
  <c r="R77" i="43"/>
  <c r="Q72" i="43"/>
  <c r="P72" i="43"/>
  <c r="O72" i="43"/>
  <c r="N72" i="43"/>
  <c r="M72" i="43"/>
  <c r="L72" i="43"/>
  <c r="K72" i="43"/>
  <c r="J72" i="43"/>
  <c r="I72" i="43"/>
  <c r="H72" i="43"/>
  <c r="G72" i="43"/>
  <c r="F72" i="43"/>
  <c r="R71" i="43"/>
  <c r="X71" i="43" s="1"/>
  <c r="R70" i="43"/>
  <c r="X70" i="43" s="1"/>
  <c r="R69" i="43"/>
  <c r="X69" i="43" s="1"/>
  <c r="R68" i="43"/>
  <c r="X68" i="43" s="1"/>
  <c r="R67" i="43"/>
  <c r="Q48" i="43"/>
  <c r="P48" i="43"/>
  <c r="O48" i="43"/>
  <c r="N48" i="43"/>
  <c r="M48" i="43"/>
  <c r="L48" i="43"/>
  <c r="K48" i="43"/>
  <c r="J48" i="43"/>
  <c r="I48" i="43"/>
  <c r="H48" i="43"/>
  <c r="G48" i="43"/>
  <c r="F48" i="43"/>
  <c r="R47" i="43"/>
  <c r="X47" i="43" s="1"/>
  <c r="R46" i="43"/>
  <c r="X46" i="43" s="1"/>
  <c r="R45" i="43"/>
  <c r="X45" i="43" s="1"/>
  <c r="R44" i="43"/>
  <c r="X44" i="43" s="1"/>
  <c r="R43" i="43"/>
  <c r="Q42" i="43"/>
  <c r="P42" i="43"/>
  <c r="O42" i="43"/>
  <c r="N42" i="43"/>
  <c r="M42" i="43"/>
  <c r="L42" i="43"/>
  <c r="K42" i="43"/>
  <c r="J42" i="43"/>
  <c r="I42" i="43"/>
  <c r="H42" i="43"/>
  <c r="G42" i="43"/>
  <c r="F42" i="43"/>
  <c r="R41" i="43"/>
  <c r="X41" i="43" s="1"/>
  <c r="R40" i="43"/>
  <c r="X40" i="43" s="1"/>
  <c r="R39" i="43"/>
  <c r="X39" i="43" s="1"/>
  <c r="R38" i="43"/>
  <c r="X38" i="43" s="1"/>
  <c r="R37" i="43"/>
  <c r="X37" i="43" s="1"/>
  <c r="Q36" i="43"/>
  <c r="P36" i="43"/>
  <c r="O36" i="43"/>
  <c r="N36" i="43"/>
  <c r="M36" i="43"/>
  <c r="L36" i="43"/>
  <c r="K36" i="43"/>
  <c r="J36" i="43"/>
  <c r="I36" i="43"/>
  <c r="H36" i="43"/>
  <c r="G36" i="43"/>
  <c r="F36" i="43"/>
  <c r="R35" i="43"/>
  <c r="X35" i="43" s="1"/>
  <c r="R34" i="43"/>
  <c r="X34" i="43" s="1"/>
  <c r="R33" i="43"/>
  <c r="X33" i="43" s="1"/>
  <c r="R32" i="43"/>
  <c r="X32" i="43" s="1"/>
  <c r="R31" i="43"/>
  <c r="Q26" i="43"/>
  <c r="P26" i="43"/>
  <c r="O26" i="43"/>
  <c r="N26" i="43"/>
  <c r="M26" i="43"/>
  <c r="L26" i="43"/>
  <c r="K26" i="43"/>
  <c r="J26" i="43"/>
  <c r="I26" i="43"/>
  <c r="H26" i="43"/>
  <c r="G26" i="43"/>
  <c r="F26" i="43"/>
  <c r="R25" i="43"/>
  <c r="X25" i="43" s="1"/>
  <c r="R24" i="43"/>
  <c r="X24" i="43" s="1"/>
  <c r="R23" i="43"/>
  <c r="R22" i="43"/>
  <c r="X22" i="43" s="1"/>
  <c r="R21" i="43"/>
  <c r="X21" i="43" s="1"/>
  <c r="Q20" i="43"/>
  <c r="P20" i="43"/>
  <c r="O20" i="43"/>
  <c r="N20" i="43"/>
  <c r="M20" i="43"/>
  <c r="L20" i="43"/>
  <c r="K20" i="43"/>
  <c r="J20" i="43"/>
  <c r="I20" i="43"/>
  <c r="H20" i="43"/>
  <c r="G20" i="43"/>
  <c r="F20" i="43"/>
  <c r="R19" i="43"/>
  <c r="R18" i="43"/>
  <c r="X18" i="43" s="1"/>
  <c r="R17" i="43"/>
  <c r="X17" i="43" s="1"/>
  <c r="R16" i="43"/>
  <c r="X16" i="43" s="1"/>
  <c r="R15" i="43"/>
  <c r="X15" i="43" s="1"/>
  <c r="Q14" i="43"/>
  <c r="P14" i="43"/>
  <c r="O14" i="43"/>
  <c r="N14" i="43"/>
  <c r="M14" i="43"/>
  <c r="L14" i="43"/>
  <c r="K14" i="43"/>
  <c r="J14" i="43"/>
  <c r="I14" i="43"/>
  <c r="H14" i="43"/>
  <c r="G14" i="43"/>
  <c r="F14" i="43"/>
  <c r="R13" i="43"/>
  <c r="X13" i="43" s="1"/>
  <c r="R12" i="43"/>
  <c r="X12" i="43" s="1"/>
  <c r="R11" i="43"/>
  <c r="R10" i="43"/>
  <c r="R9" i="43"/>
  <c r="X9" i="43" s="1"/>
  <c r="U7" i="43"/>
  <c r="R7" i="43"/>
  <c r="Z21" i="40" l="1"/>
  <c r="AA20" i="40"/>
  <c r="Z11" i="40"/>
  <c r="H74" i="43"/>
  <c r="P74" i="43"/>
  <c r="W25" i="44"/>
  <c r="H74" i="44"/>
  <c r="P74" i="44"/>
  <c r="W90" i="44"/>
  <c r="W117" i="44"/>
  <c r="W122" i="44"/>
  <c r="W127" i="44"/>
  <c r="W11" i="45"/>
  <c r="W12" i="45"/>
  <c r="W16" i="45"/>
  <c r="W17" i="45"/>
  <c r="W21" i="45"/>
  <c r="W22" i="45"/>
  <c r="W47" i="45"/>
  <c r="W64" i="45"/>
  <c r="W69" i="45"/>
  <c r="W9" i="46"/>
  <c r="W12" i="46"/>
  <c r="W13" i="46"/>
  <c r="W17" i="46"/>
  <c r="W18" i="46"/>
  <c r="W22" i="46"/>
  <c r="W23" i="46"/>
  <c r="W71" i="46"/>
  <c r="W81" i="47"/>
  <c r="S10" i="44"/>
  <c r="S19" i="44"/>
  <c r="S33" i="44"/>
  <c r="S43" i="44"/>
  <c r="S46" i="44"/>
  <c r="S68" i="44"/>
  <c r="S91" i="44"/>
  <c r="S109" i="44"/>
  <c r="S113" i="44"/>
  <c r="S119" i="44"/>
  <c r="S142" i="44"/>
  <c r="S145" i="44"/>
  <c r="S165" i="44"/>
  <c r="S175" i="44"/>
  <c r="S188" i="44"/>
  <c r="S198" i="44"/>
  <c r="S207" i="44"/>
  <c r="S217" i="44"/>
  <c r="S24" i="45"/>
  <c r="S32" i="45"/>
  <c r="S38" i="45"/>
  <c r="S87" i="45"/>
  <c r="S90" i="45"/>
  <c r="S100" i="45"/>
  <c r="S123" i="45"/>
  <c r="S137" i="45"/>
  <c r="S147" i="45"/>
  <c r="S160" i="45"/>
  <c r="S164" i="45"/>
  <c r="S179" i="45"/>
  <c r="S193" i="45"/>
  <c r="S203" i="45"/>
  <c r="S206" i="45"/>
  <c r="S212" i="45"/>
  <c r="S19" i="46"/>
  <c r="S33" i="46"/>
  <c r="S37" i="46"/>
  <c r="S43" i="46"/>
  <c r="S81" i="46"/>
  <c r="S91" i="46"/>
  <c r="S99" i="46"/>
  <c r="S109" i="46"/>
  <c r="S119" i="46"/>
  <c r="S128" i="46"/>
  <c r="S142" i="46"/>
  <c r="S145" i="46"/>
  <c r="S151" i="46"/>
  <c r="S188" i="46"/>
  <c r="S198" i="46"/>
  <c r="S207" i="46"/>
  <c r="S217" i="46"/>
  <c r="S24" i="47"/>
  <c r="S38" i="47"/>
  <c r="S41" i="47"/>
  <c r="S63" i="47"/>
  <c r="S90" i="47"/>
  <c r="S100" i="47"/>
  <c r="S114" i="47"/>
  <c r="S123" i="47"/>
  <c r="S137" i="47"/>
  <c r="S147" i="47"/>
  <c r="S164" i="47"/>
  <c r="S197" i="47"/>
  <c r="S206" i="47"/>
  <c r="S216" i="47"/>
  <c r="S91" i="48"/>
  <c r="S109" i="48"/>
  <c r="S119" i="48"/>
  <c r="S151" i="48"/>
  <c r="S165" i="48"/>
  <c r="S175" i="48"/>
  <c r="S207" i="48"/>
  <c r="S217" i="48"/>
  <c r="Z26" i="40"/>
  <c r="AB34" i="28"/>
  <c r="AB108" i="28"/>
  <c r="AB118" i="28"/>
  <c r="AB126" i="28"/>
  <c r="AB174" i="28"/>
  <c r="Y16" i="40"/>
  <c r="Y26" i="40"/>
  <c r="AB47" i="25"/>
  <c r="AB195" i="25"/>
  <c r="AB205" i="25"/>
  <c r="AB219" i="25"/>
  <c r="W53" i="48"/>
  <c r="W49" i="48"/>
  <c r="W56" i="48"/>
  <c r="W55" i="48"/>
  <c r="W58" i="48"/>
  <c r="W57" i="48"/>
  <c r="W52" i="48"/>
  <c r="W51" i="48"/>
  <c r="W50" i="48"/>
  <c r="W59" i="48"/>
  <c r="H28" i="48"/>
  <c r="AB17" i="28"/>
  <c r="AB22" i="28"/>
  <c r="AB159" i="28"/>
  <c r="AB187" i="28"/>
  <c r="AB211" i="28"/>
  <c r="S160" i="47"/>
  <c r="S23" i="44"/>
  <c r="S117" i="47"/>
  <c r="AB39" i="28"/>
  <c r="AB142" i="28"/>
  <c r="I74" i="44"/>
  <c r="S141" i="45"/>
  <c r="S173" i="45"/>
  <c r="S136" i="46"/>
  <c r="S78" i="48"/>
  <c r="AB18" i="28"/>
  <c r="Q74" i="43"/>
  <c r="S15" i="45"/>
  <c r="S64" i="46"/>
  <c r="S127" i="45"/>
  <c r="S188" i="48"/>
  <c r="L74" i="43"/>
  <c r="K132" i="43"/>
  <c r="W56" i="44"/>
  <c r="W53" i="44"/>
  <c r="W52" i="44"/>
  <c r="W57" i="44"/>
  <c r="W51" i="44"/>
  <c r="W49" i="44"/>
  <c r="W59" i="44"/>
  <c r="W55" i="44"/>
  <c r="W58" i="44"/>
  <c r="W50" i="44"/>
  <c r="X62" i="44"/>
  <c r="R62" i="25"/>
  <c r="W13" i="45"/>
  <c r="J74" i="45"/>
  <c r="W210" i="45"/>
  <c r="J74" i="46"/>
  <c r="K74" i="47"/>
  <c r="W179" i="47"/>
  <c r="Z20" i="28"/>
  <c r="AB88" i="28"/>
  <c r="S187" i="45"/>
  <c r="S178" i="46"/>
  <c r="S128" i="48"/>
  <c r="M74" i="44"/>
  <c r="X63" i="44"/>
  <c r="R63" i="25"/>
  <c r="W195" i="44"/>
  <c r="W200" i="44"/>
  <c r="W205" i="44"/>
  <c r="K74" i="45"/>
  <c r="W108" i="45"/>
  <c r="H132" i="45"/>
  <c r="P132" i="45"/>
  <c r="G132" i="45"/>
  <c r="K74" i="46"/>
  <c r="W164" i="46"/>
  <c r="W169" i="46"/>
  <c r="G222" i="46"/>
  <c r="O222" i="46"/>
  <c r="W206" i="46"/>
  <c r="W211" i="46"/>
  <c r="W216" i="46"/>
  <c r="L74" i="47"/>
  <c r="W139" i="47"/>
  <c r="W144" i="47"/>
  <c r="L154" i="47"/>
  <c r="W149" i="47"/>
  <c r="Z16" i="40"/>
  <c r="AB117" i="28"/>
  <c r="AB121" i="28"/>
  <c r="AB148" i="28"/>
  <c r="S78" i="46"/>
  <c r="S170" i="47"/>
  <c r="S117" i="45"/>
  <c r="S197" i="45"/>
  <c r="S192" i="46"/>
  <c r="S127" i="47"/>
  <c r="X61" i="44"/>
  <c r="X61" i="25" s="1"/>
  <c r="R61" i="25"/>
  <c r="X64" i="44"/>
  <c r="R64" i="25"/>
  <c r="W78" i="44"/>
  <c r="J132" i="44"/>
  <c r="L74" i="45"/>
  <c r="W109" i="45"/>
  <c r="K132" i="45"/>
  <c r="W114" i="45"/>
  <c r="G154" i="45"/>
  <c r="W58" i="46"/>
  <c r="W53" i="46"/>
  <c r="W55" i="46"/>
  <c r="W56" i="46"/>
  <c r="W57" i="46"/>
  <c r="W52" i="46"/>
  <c r="W51" i="46"/>
  <c r="W50" i="46"/>
  <c r="W49" i="46"/>
  <c r="W59" i="46"/>
  <c r="L74" i="46"/>
  <c r="G154" i="46"/>
  <c r="W160" i="46"/>
  <c r="W165" i="46"/>
  <c r="H222" i="46"/>
  <c r="P222" i="46"/>
  <c r="W207" i="46"/>
  <c r="W59" i="47"/>
  <c r="W51" i="47"/>
  <c r="W52" i="47"/>
  <c r="W58" i="47"/>
  <c r="W55" i="47"/>
  <c r="W56" i="47"/>
  <c r="W49" i="47"/>
  <c r="W53" i="47"/>
  <c r="W57" i="47"/>
  <c r="W50" i="47"/>
  <c r="M74" i="47"/>
  <c r="S68" i="43"/>
  <c r="S122" i="43"/>
  <c r="AB25" i="28"/>
  <c r="AB46" i="28"/>
  <c r="AB186" i="28"/>
  <c r="Q74" i="44"/>
  <c r="S15" i="47"/>
  <c r="S13" i="44"/>
  <c r="S81" i="44"/>
  <c r="S122" i="46"/>
  <c r="S141" i="47"/>
  <c r="S142" i="48"/>
  <c r="S198" i="48"/>
  <c r="AB24" i="25"/>
  <c r="K28" i="44"/>
  <c r="Q28" i="44"/>
  <c r="X65" i="44"/>
  <c r="R65" i="25"/>
  <c r="W70" i="44"/>
  <c r="W53" i="45"/>
  <c r="W51" i="45"/>
  <c r="W50" i="45"/>
  <c r="W55" i="45"/>
  <c r="W57" i="45"/>
  <c r="W52" i="45"/>
  <c r="W59" i="45"/>
  <c r="W49" i="45"/>
  <c r="W58" i="45"/>
  <c r="W56" i="45"/>
  <c r="P28" i="45"/>
  <c r="M74" i="45"/>
  <c r="L132" i="45"/>
  <c r="H154" i="45"/>
  <c r="P154" i="45"/>
  <c r="I222" i="45"/>
  <c r="I28" i="46"/>
  <c r="Q28" i="46"/>
  <c r="H28" i="46"/>
  <c r="P28" i="46"/>
  <c r="M74" i="46"/>
  <c r="H154" i="46"/>
  <c r="P154" i="46"/>
  <c r="M182" i="46"/>
  <c r="I28" i="47"/>
  <c r="Q28" i="47"/>
  <c r="F74" i="47"/>
  <c r="N74" i="47"/>
  <c r="G154" i="47"/>
  <c r="J154" i="48"/>
  <c r="G182" i="48"/>
  <c r="K222" i="48"/>
  <c r="AB60" i="28"/>
  <c r="AB64" i="28"/>
  <c r="AB69" i="28"/>
  <c r="F74" i="44"/>
  <c r="J74" i="44"/>
  <c r="N74" i="44"/>
  <c r="G74" i="44"/>
  <c r="K74" i="44"/>
  <c r="O74" i="44"/>
  <c r="F74" i="43"/>
  <c r="J74" i="43"/>
  <c r="G74" i="43"/>
  <c r="AB19" i="28"/>
  <c r="AB114" i="28"/>
  <c r="AB136" i="28"/>
  <c r="AB208" i="28"/>
  <c r="Z26" i="28"/>
  <c r="AA160" i="28"/>
  <c r="AB204" i="28"/>
  <c r="AB156" i="28"/>
  <c r="AA188" i="28"/>
  <c r="AB192" i="28"/>
  <c r="AB196" i="28"/>
  <c r="AA144" i="28"/>
  <c r="AB170" i="28"/>
  <c r="AB23" i="28"/>
  <c r="AB43" i="28"/>
  <c r="AB63" i="28"/>
  <c r="AB68" i="28"/>
  <c r="AB79" i="28"/>
  <c r="AB135" i="28"/>
  <c r="AB140" i="28"/>
  <c r="AB184" i="28"/>
  <c r="AB123" i="28"/>
  <c r="AB127" i="28"/>
  <c r="AB149" i="28"/>
  <c r="AB176" i="28"/>
  <c r="AB185" i="28"/>
  <c r="AB190" i="28"/>
  <c r="AB202" i="28"/>
  <c r="K74" i="43"/>
  <c r="L74" i="44"/>
  <c r="M74" i="43"/>
  <c r="N74" i="43"/>
  <c r="O74" i="43"/>
  <c r="I74" i="43"/>
  <c r="AA38" i="43"/>
  <c r="H74" i="48"/>
  <c r="W62" i="48"/>
  <c r="W64" i="48"/>
  <c r="W63" i="48"/>
  <c r="W70" i="48"/>
  <c r="W71" i="48"/>
  <c r="W61" i="48"/>
  <c r="W68" i="48"/>
  <c r="W67" i="48"/>
  <c r="W65" i="48"/>
  <c r="W69" i="48"/>
  <c r="S81" i="48"/>
  <c r="S99" i="48"/>
  <c r="S113" i="48"/>
  <c r="S159" i="48"/>
  <c r="S169" i="48"/>
  <c r="S201" i="48"/>
  <c r="S211" i="48"/>
  <c r="I28" i="48"/>
  <c r="Q28" i="48"/>
  <c r="W97" i="48"/>
  <c r="O132" i="48"/>
  <c r="O74" i="48"/>
  <c r="M28" i="48"/>
  <c r="W32" i="48"/>
  <c r="J74" i="48"/>
  <c r="G154" i="48"/>
  <c r="O154" i="48"/>
  <c r="K74" i="48"/>
  <c r="M222" i="48"/>
  <c r="S122" i="48"/>
  <c r="F28" i="48"/>
  <c r="O182" i="48"/>
  <c r="S136" i="48"/>
  <c r="S192" i="48"/>
  <c r="Q222" i="48"/>
  <c r="S10" i="48"/>
  <c r="S19" i="48"/>
  <c r="S33" i="48"/>
  <c r="S43" i="48"/>
  <c r="J222" i="48"/>
  <c r="R190" i="48"/>
  <c r="S13" i="48"/>
  <c r="S23" i="48"/>
  <c r="S46" i="48"/>
  <c r="S138" i="48"/>
  <c r="S148" i="48"/>
  <c r="S171" i="48"/>
  <c r="S32" i="47"/>
  <c r="S108" i="47"/>
  <c r="H28" i="47"/>
  <c r="W89" i="47"/>
  <c r="W109" i="47"/>
  <c r="W114" i="47"/>
  <c r="W119" i="47"/>
  <c r="S87" i="47"/>
  <c r="S193" i="47"/>
  <c r="W110" i="47"/>
  <c r="L132" i="47"/>
  <c r="W115" i="47"/>
  <c r="K132" i="47"/>
  <c r="W120" i="47"/>
  <c r="W159" i="47"/>
  <c r="I182" i="47"/>
  <c r="Q182" i="47"/>
  <c r="W206" i="47"/>
  <c r="W211" i="47"/>
  <c r="W38" i="47"/>
  <c r="W150" i="47"/>
  <c r="W41" i="47"/>
  <c r="W46" i="47"/>
  <c r="W63" i="47"/>
  <c r="W68" i="47"/>
  <c r="W77" i="47"/>
  <c r="W111" i="47"/>
  <c r="M132" i="47"/>
  <c r="W116" i="47"/>
  <c r="W121" i="47"/>
  <c r="W126" i="47"/>
  <c r="I154" i="47"/>
  <c r="Q154" i="47"/>
  <c r="W207" i="47"/>
  <c r="W212" i="47"/>
  <c r="W217" i="47"/>
  <c r="W12" i="47"/>
  <c r="W17" i="47"/>
  <c r="W22" i="47"/>
  <c r="W47" i="47"/>
  <c r="W64" i="47"/>
  <c r="W69" i="47"/>
  <c r="W78" i="47"/>
  <c r="W98" i="47"/>
  <c r="W213" i="47"/>
  <c r="W218" i="47"/>
  <c r="S179" i="47"/>
  <c r="S203" i="47"/>
  <c r="W33" i="47"/>
  <c r="W88" i="47"/>
  <c r="W145" i="47"/>
  <c r="W13" i="47"/>
  <c r="M28" i="47"/>
  <c r="W18" i="47"/>
  <c r="W23" i="47"/>
  <c r="K28" i="47"/>
  <c r="W65" i="47"/>
  <c r="W70" i="47"/>
  <c r="W99" i="47"/>
  <c r="G132" i="47"/>
  <c r="O132" i="47"/>
  <c r="W167" i="47"/>
  <c r="W172" i="47"/>
  <c r="W177" i="47"/>
  <c r="W186" i="47"/>
  <c r="I222" i="47"/>
  <c r="Q222" i="47"/>
  <c r="F28" i="47"/>
  <c r="N28" i="47"/>
  <c r="W19" i="47"/>
  <c r="W24" i="47"/>
  <c r="W100" i="47"/>
  <c r="W129" i="47"/>
  <c r="W138" i="47"/>
  <c r="W143" i="47"/>
  <c r="W148" i="47"/>
  <c r="G182" i="47"/>
  <c r="O182" i="47"/>
  <c r="W173" i="47"/>
  <c r="W178" i="47"/>
  <c r="W187" i="47"/>
  <c r="S159" i="46"/>
  <c r="W19" i="46"/>
  <c r="W24" i="46"/>
  <c r="W32" i="46"/>
  <c r="W81" i="46"/>
  <c r="W88" i="46"/>
  <c r="W117" i="46"/>
  <c r="W122" i="46"/>
  <c r="L132" i="46"/>
  <c r="W127" i="46"/>
  <c r="W161" i="46"/>
  <c r="W166" i="46"/>
  <c r="L182" i="46"/>
  <c r="W171" i="46"/>
  <c r="W176" i="46"/>
  <c r="W97" i="46"/>
  <c r="W137" i="46"/>
  <c r="W142" i="46"/>
  <c r="W138" i="46"/>
  <c r="W143" i="46"/>
  <c r="W148" i="46"/>
  <c r="L28" i="46"/>
  <c r="W35" i="46"/>
  <c r="W40" i="46"/>
  <c r="W45" i="46"/>
  <c r="W62" i="46"/>
  <c r="W67" i="46"/>
  <c r="W91" i="46"/>
  <c r="W107" i="46"/>
  <c r="P132" i="46"/>
  <c r="W139" i="46"/>
  <c r="W144" i="46"/>
  <c r="W149" i="46"/>
  <c r="W41" i="46"/>
  <c r="W46" i="46"/>
  <c r="W63" i="46"/>
  <c r="W68" i="46"/>
  <c r="W100" i="46"/>
  <c r="J132" i="46"/>
  <c r="H132" i="46"/>
  <c r="G132" i="46"/>
  <c r="W157" i="46"/>
  <c r="S169" i="46"/>
  <c r="W47" i="46"/>
  <c r="W78" i="46"/>
  <c r="W109" i="46"/>
  <c r="K132" i="46"/>
  <c r="W114" i="46"/>
  <c r="W119" i="46"/>
  <c r="W195" i="46"/>
  <c r="W200" i="46"/>
  <c r="W205" i="46"/>
  <c r="W210" i="46"/>
  <c r="W215" i="46"/>
  <c r="S69" i="45"/>
  <c r="W18" i="45"/>
  <c r="W23" i="45"/>
  <c r="W110" i="45"/>
  <c r="W115" i="45"/>
  <c r="W164" i="45"/>
  <c r="W201" i="45"/>
  <c r="W206" i="45"/>
  <c r="W211" i="45"/>
  <c r="W216" i="45"/>
  <c r="W97" i="45"/>
  <c r="W160" i="45"/>
  <c r="W165" i="45"/>
  <c r="W170" i="45"/>
  <c r="O222" i="45"/>
  <c r="W207" i="45"/>
  <c r="W212" i="45"/>
  <c r="W217" i="45"/>
  <c r="S150" i="45"/>
  <c r="W98" i="45"/>
  <c r="W161" i="45"/>
  <c r="W166" i="45"/>
  <c r="L182" i="45"/>
  <c r="W171" i="45"/>
  <c r="W176" i="45"/>
  <c r="W185" i="45"/>
  <c r="S47" i="45"/>
  <c r="S108" i="45"/>
  <c r="W137" i="45"/>
  <c r="W142" i="45"/>
  <c r="F182" i="45"/>
  <c r="N182" i="45"/>
  <c r="W40" i="45"/>
  <c r="W45" i="45"/>
  <c r="W67" i="45"/>
  <c r="W138" i="45"/>
  <c r="L154" i="45"/>
  <c r="W143" i="45"/>
  <c r="W148" i="45"/>
  <c r="W41" i="45"/>
  <c r="W46" i="45"/>
  <c r="W63" i="45"/>
  <c r="W68" i="45"/>
  <c r="W77" i="45"/>
  <c r="W139" i="45"/>
  <c r="M154" i="45"/>
  <c r="W144" i="45"/>
  <c r="W149" i="45"/>
  <c r="S128" i="44"/>
  <c r="W101" i="44"/>
  <c r="M222" i="44"/>
  <c r="S136" i="44"/>
  <c r="W210" i="44"/>
  <c r="X220" i="44"/>
  <c r="G28" i="44"/>
  <c r="O28" i="44"/>
  <c r="W159" i="44"/>
  <c r="K182" i="44"/>
  <c r="W164" i="44"/>
  <c r="W169" i="44"/>
  <c r="H28" i="44"/>
  <c r="P28" i="44"/>
  <c r="W151" i="44"/>
  <c r="AB13" i="25"/>
  <c r="AB23" i="25"/>
  <c r="AB32" i="25"/>
  <c r="AB41" i="25"/>
  <c r="AB68" i="25"/>
  <c r="AB90" i="25"/>
  <c r="AB197" i="25"/>
  <c r="AB201" i="25"/>
  <c r="S64" i="44"/>
  <c r="S99" i="44"/>
  <c r="S178" i="44"/>
  <c r="I28" i="44"/>
  <c r="H154" i="44"/>
  <c r="P154" i="44"/>
  <c r="M182" i="44"/>
  <c r="S192" i="44"/>
  <c r="F132" i="44"/>
  <c r="N132" i="44"/>
  <c r="H28" i="43"/>
  <c r="AA12" i="43"/>
  <c r="AB12" i="43" s="1"/>
  <c r="W65" i="43"/>
  <c r="W50" i="43"/>
  <c r="W59" i="43"/>
  <c r="W58" i="43"/>
  <c r="W62" i="43"/>
  <c r="W51" i="43"/>
  <c r="W64" i="43"/>
  <c r="W57" i="43"/>
  <c r="W63" i="43"/>
  <c r="W55" i="43"/>
  <c r="W49" i="43"/>
  <c r="W52" i="43"/>
  <c r="W56" i="43"/>
  <c r="W53" i="43"/>
  <c r="W61" i="43"/>
  <c r="Z13" i="43"/>
  <c r="AB13" i="43" s="1"/>
  <c r="J154" i="43"/>
  <c r="S18" i="43"/>
  <c r="S32" i="43"/>
  <c r="F28" i="43"/>
  <c r="S77" i="43"/>
  <c r="S90" i="43"/>
  <c r="S108" i="43"/>
  <c r="S117" i="43"/>
  <c r="S127" i="43"/>
  <c r="S141" i="43"/>
  <c r="S164" i="43"/>
  <c r="S216" i="43"/>
  <c r="S41" i="43"/>
  <c r="M222" i="43"/>
  <c r="AA33" i="43"/>
  <c r="AB33" i="43" s="1"/>
  <c r="AB204" i="25"/>
  <c r="Z91" i="43"/>
  <c r="AB91" i="43" s="1"/>
  <c r="Z196" i="25"/>
  <c r="Z220" i="25"/>
  <c r="O154" i="43"/>
  <c r="AB71" i="25"/>
  <c r="AB177" i="25"/>
  <c r="S197" i="43"/>
  <c r="P28" i="43"/>
  <c r="S10" i="43"/>
  <c r="S169" i="43"/>
  <c r="S211" i="43"/>
  <c r="AA142" i="43"/>
  <c r="AB142" i="43" s="1"/>
  <c r="S187" i="43"/>
  <c r="Z188" i="43"/>
  <c r="AB188" i="43" s="1"/>
  <c r="AB91" i="25"/>
  <c r="AB109" i="25"/>
  <c r="R102" i="43"/>
  <c r="R104" i="43" s="1"/>
  <c r="M132" i="43"/>
  <c r="X140" i="43"/>
  <c r="G154" i="43"/>
  <c r="Z165" i="43"/>
  <c r="AB165" i="43" s="1"/>
  <c r="AA26" i="25"/>
  <c r="G28" i="43"/>
  <c r="O28" i="43"/>
  <c r="G182" i="43"/>
  <c r="J28" i="43"/>
  <c r="R92" i="43"/>
  <c r="R94" i="43" s="1"/>
  <c r="H154" i="43"/>
  <c r="P154" i="43"/>
  <c r="I182" i="43"/>
  <c r="Q182" i="43"/>
  <c r="S24" i="43"/>
  <c r="S47" i="43"/>
  <c r="S69" i="43"/>
  <c r="S87" i="43"/>
  <c r="S100" i="43"/>
  <c r="S114" i="43"/>
  <c r="S123" i="43"/>
  <c r="S137" i="43"/>
  <c r="S147" i="43"/>
  <c r="S160" i="43"/>
  <c r="S170" i="43"/>
  <c r="S179" i="43"/>
  <c r="S193" i="43"/>
  <c r="S203" i="43"/>
  <c r="S212" i="43"/>
  <c r="AB17" i="25"/>
  <c r="AB40" i="25"/>
  <c r="L28" i="43"/>
  <c r="G132" i="43"/>
  <c r="Z174" i="25"/>
  <c r="AA9" i="43"/>
  <c r="AB9" i="43" s="1"/>
  <c r="H222" i="43"/>
  <c r="P222" i="43"/>
  <c r="Z119" i="43"/>
  <c r="AB119" i="43" s="1"/>
  <c r="Z207" i="43"/>
  <c r="AB207" i="43" s="1"/>
  <c r="S173" i="43"/>
  <c r="O132" i="43"/>
  <c r="K154" i="43"/>
  <c r="K222" i="43"/>
  <c r="N222" i="43"/>
  <c r="AB114" i="25"/>
  <c r="AB128" i="25"/>
  <c r="AB137" i="25"/>
  <c r="AB147" i="25"/>
  <c r="AB151" i="25"/>
  <c r="AB160" i="25"/>
  <c r="S37" i="43"/>
  <c r="S81" i="43"/>
  <c r="S99" i="43"/>
  <c r="S113" i="43"/>
  <c r="S136" i="43"/>
  <c r="S159" i="43"/>
  <c r="S178" i="43"/>
  <c r="AB78" i="25"/>
  <c r="AB193" i="25"/>
  <c r="AB198" i="25"/>
  <c r="AB207" i="25"/>
  <c r="AB217" i="25"/>
  <c r="AB39" i="25"/>
  <c r="AB143" i="25"/>
  <c r="AB62" i="25"/>
  <c r="AB80" i="25"/>
  <c r="AB161" i="25"/>
  <c r="AB116" i="25"/>
  <c r="AB126" i="25"/>
  <c r="AB139" i="25"/>
  <c r="AB144" i="25"/>
  <c r="AB63" i="25"/>
  <c r="AB178" i="25"/>
  <c r="AA168" i="25"/>
  <c r="AB170" i="25"/>
  <c r="AB88" i="25"/>
  <c r="R82" i="48"/>
  <c r="R84" i="48" s="1"/>
  <c r="X79" i="48"/>
  <c r="W79" i="48" s="1"/>
  <c r="S15" i="43"/>
  <c r="S38" i="43"/>
  <c r="J182" i="43"/>
  <c r="R36" i="48"/>
  <c r="X125" i="47"/>
  <c r="W125" i="47" s="1"/>
  <c r="R130" i="47"/>
  <c r="R26" i="45"/>
  <c r="X36" i="44"/>
  <c r="W31" i="44"/>
  <c r="R214" i="44"/>
  <c r="X149" i="43"/>
  <c r="R152" i="43"/>
  <c r="R118" i="45"/>
  <c r="R190" i="47"/>
  <c r="S23" i="43"/>
  <c r="S46" i="43"/>
  <c r="S145" i="43"/>
  <c r="S192" i="43"/>
  <c r="S201" i="43"/>
  <c r="R202" i="46"/>
  <c r="X201" i="46"/>
  <c r="W201" i="46" s="1"/>
  <c r="W178" i="48"/>
  <c r="W213" i="48"/>
  <c r="AA34" i="43"/>
  <c r="Z34" i="43"/>
  <c r="AB34" i="43" s="1"/>
  <c r="AA166" i="43"/>
  <c r="Z166" i="43"/>
  <c r="AB166" i="43" s="1"/>
  <c r="AA39" i="44"/>
  <c r="Z39" i="44"/>
  <c r="AA61" i="44"/>
  <c r="Z61" i="44"/>
  <c r="Z115" i="44"/>
  <c r="AA115" i="44"/>
  <c r="Z11" i="45"/>
  <c r="AA11" i="45"/>
  <c r="AA21" i="45"/>
  <c r="Z21" i="45"/>
  <c r="Z34" i="45"/>
  <c r="AA34" i="45"/>
  <c r="S114" i="45"/>
  <c r="AA143" i="45"/>
  <c r="Z143" i="45"/>
  <c r="S170" i="45"/>
  <c r="AA25" i="46"/>
  <c r="Z25" i="46"/>
  <c r="AA115" i="46"/>
  <c r="Z115" i="46"/>
  <c r="S69" i="47"/>
  <c r="S212" i="47"/>
  <c r="W37" i="44"/>
  <c r="W79" i="44"/>
  <c r="W123" i="44"/>
  <c r="W201" i="44"/>
  <c r="R196" i="47"/>
  <c r="X191" i="47"/>
  <c r="W191" i="47" s="1"/>
  <c r="W121" i="48"/>
  <c r="W151" i="48"/>
  <c r="W179" i="48"/>
  <c r="Z19" i="44"/>
  <c r="AA19" i="44"/>
  <c r="AA33" i="44"/>
  <c r="Z33" i="44"/>
  <c r="S122" i="44"/>
  <c r="S159" i="44"/>
  <c r="AA165" i="44"/>
  <c r="Z165" i="44"/>
  <c r="AA175" i="44"/>
  <c r="Z175" i="44"/>
  <c r="AB175" i="44" s="1"/>
  <c r="AA188" i="44"/>
  <c r="Z188" i="44"/>
  <c r="S211" i="44"/>
  <c r="AA38" i="45"/>
  <c r="Z38" i="45"/>
  <c r="AB38" i="45" s="1"/>
  <c r="S63" i="45"/>
  <c r="AA69" i="45"/>
  <c r="Z69" i="45"/>
  <c r="AB69" i="45" s="1"/>
  <c r="Z87" i="45"/>
  <c r="AA87" i="45"/>
  <c r="AA147" i="45"/>
  <c r="Z147" i="45"/>
  <c r="S216" i="45"/>
  <c r="S13" i="46"/>
  <c r="AA19" i="46"/>
  <c r="Z19" i="46"/>
  <c r="AB19" i="46" s="1"/>
  <c r="Z33" i="46"/>
  <c r="AA33" i="46"/>
  <c r="AA43" i="46"/>
  <c r="Z43" i="46"/>
  <c r="S68" i="46"/>
  <c r="Z109" i="46"/>
  <c r="AA109" i="46"/>
  <c r="Z119" i="46"/>
  <c r="AA119" i="46"/>
  <c r="S211" i="46"/>
  <c r="S18" i="47"/>
  <c r="S77" i="47"/>
  <c r="S150" i="47"/>
  <c r="S173" i="47"/>
  <c r="S145" i="48"/>
  <c r="S178" i="48"/>
  <c r="R32" i="25"/>
  <c r="S32" i="25" s="1"/>
  <c r="R14" i="44"/>
  <c r="X9" i="44"/>
  <c r="W9" i="44" s="1"/>
  <c r="W33" i="44"/>
  <c r="W38" i="44"/>
  <c r="X48" i="44"/>
  <c r="W43" i="44"/>
  <c r="W80" i="44"/>
  <c r="H132" i="44"/>
  <c r="P132" i="44"/>
  <c r="W129" i="44"/>
  <c r="W135" i="44"/>
  <c r="I154" i="44"/>
  <c r="Q154" i="44"/>
  <c r="G154" i="44"/>
  <c r="O154" i="44"/>
  <c r="W161" i="44"/>
  <c r="W166" i="44"/>
  <c r="L182" i="44"/>
  <c r="W171" i="44"/>
  <c r="W176" i="44"/>
  <c r="H222" i="44"/>
  <c r="P222" i="44"/>
  <c r="W207" i="44"/>
  <c r="W212" i="44"/>
  <c r="W216" i="44"/>
  <c r="F28" i="45"/>
  <c r="N28" i="45"/>
  <c r="W19" i="45"/>
  <c r="W24" i="45"/>
  <c r="W31" i="45"/>
  <c r="W65" i="45"/>
  <c r="W70" i="45"/>
  <c r="W78" i="45"/>
  <c r="W88" i="45"/>
  <c r="W99" i="45"/>
  <c r="W111" i="45"/>
  <c r="M132" i="45"/>
  <c r="W116" i="45"/>
  <c r="W120" i="45"/>
  <c r="F154" i="45"/>
  <c r="N154" i="45"/>
  <c r="W145" i="45"/>
  <c r="W150" i="45"/>
  <c r="G182" i="45"/>
  <c r="O182" i="45"/>
  <c r="W167" i="45"/>
  <c r="W172" i="45"/>
  <c r="W177" i="45"/>
  <c r="W186" i="45"/>
  <c r="X196" i="45"/>
  <c r="W191" i="45"/>
  <c r="Q222" i="45"/>
  <c r="W213" i="45"/>
  <c r="W218" i="45"/>
  <c r="W25" i="46"/>
  <c r="W64" i="46"/>
  <c r="W69" i="46"/>
  <c r="W98" i="46"/>
  <c r="W110" i="46"/>
  <c r="W115" i="46"/>
  <c r="F154" i="46"/>
  <c r="N154" i="46"/>
  <c r="W145" i="46"/>
  <c r="W150" i="46"/>
  <c r="G182" i="46"/>
  <c r="G224" i="46" s="1"/>
  <c r="O182" i="46"/>
  <c r="W167" i="46"/>
  <c r="W172" i="46"/>
  <c r="W177" i="46"/>
  <c r="W185" i="46"/>
  <c r="X190" i="46"/>
  <c r="W212" i="46"/>
  <c r="W217" i="46"/>
  <c r="W25" i="47"/>
  <c r="X36" i="47"/>
  <c r="W71" i="47"/>
  <c r="W79" i="47"/>
  <c r="W90" i="47"/>
  <c r="W101" i="47"/>
  <c r="W117" i="47"/>
  <c r="W122" i="47"/>
  <c r="W127" i="47"/>
  <c r="W151" i="47"/>
  <c r="X162" i="47"/>
  <c r="H182" i="47"/>
  <c r="W188" i="47"/>
  <c r="X196" i="47"/>
  <c r="X202" i="47"/>
  <c r="W197" i="47"/>
  <c r="W219" i="47"/>
  <c r="W10" i="48"/>
  <c r="W15" i="48"/>
  <c r="W34" i="48"/>
  <c r="L74" i="48"/>
  <c r="W38" i="48"/>
  <c r="X48" i="48"/>
  <c r="W81" i="48"/>
  <c r="W99" i="48"/>
  <c r="W117" i="48"/>
  <c r="M132" i="48"/>
  <c r="W122" i="48"/>
  <c r="W127" i="48"/>
  <c r="H154" i="48"/>
  <c r="P154" i="48"/>
  <c r="W158" i="48"/>
  <c r="J182" i="48"/>
  <c r="W188" i="48"/>
  <c r="W192" i="48"/>
  <c r="W197" i="48"/>
  <c r="S9" i="43"/>
  <c r="S11" i="43"/>
  <c r="AA18" i="43"/>
  <c r="Z18" i="43"/>
  <c r="S22" i="43"/>
  <c r="AA32" i="43"/>
  <c r="Z32" i="43"/>
  <c r="AB32" i="43" s="1"/>
  <c r="S35" i="43"/>
  <c r="AA41" i="43"/>
  <c r="Z41" i="43"/>
  <c r="AB41" i="43" s="1"/>
  <c r="S45" i="43"/>
  <c r="S67" i="43"/>
  <c r="AA77" i="43"/>
  <c r="Z77" i="43"/>
  <c r="S80" i="43"/>
  <c r="AA90" i="43"/>
  <c r="Z90" i="43"/>
  <c r="AB90" i="43" s="1"/>
  <c r="S98" i="43"/>
  <c r="AA108" i="43"/>
  <c r="Z108" i="43"/>
  <c r="S111" i="43"/>
  <c r="AA117" i="43"/>
  <c r="Z117" i="43"/>
  <c r="AB117" i="43" s="1"/>
  <c r="S121" i="43"/>
  <c r="AA127" i="43"/>
  <c r="Z127" i="43"/>
  <c r="AB127" i="43" s="1"/>
  <c r="S135" i="43"/>
  <c r="AA141" i="43"/>
  <c r="Z141" i="43"/>
  <c r="S144" i="43"/>
  <c r="AA150" i="43"/>
  <c r="Z150" i="43"/>
  <c r="S158" i="43"/>
  <c r="AA164" i="43"/>
  <c r="Z164" i="43"/>
  <c r="S167" i="43"/>
  <c r="AA173" i="43"/>
  <c r="Z173" i="43"/>
  <c r="S177" i="43"/>
  <c r="AA187" i="43"/>
  <c r="Z187" i="43"/>
  <c r="AB187" i="43" s="1"/>
  <c r="S191" i="43"/>
  <c r="AA197" i="43"/>
  <c r="Z197" i="43"/>
  <c r="S200" i="43"/>
  <c r="AA206" i="43"/>
  <c r="Z206" i="43"/>
  <c r="AB206" i="43" s="1"/>
  <c r="S210" i="43"/>
  <c r="AA216" i="43"/>
  <c r="Z216" i="43"/>
  <c r="AB216" i="43" s="1"/>
  <c r="S219" i="43"/>
  <c r="AA13" i="44"/>
  <c r="Z13" i="44"/>
  <c r="S17" i="44"/>
  <c r="Z23" i="44"/>
  <c r="AA23" i="44"/>
  <c r="S31" i="44"/>
  <c r="AA37" i="44"/>
  <c r="Z37" i="44"/>
  <c r="S40" i="44"/>
  <c r="Z46" i="44"/>
  <c r="AA46" i="44"/>
  <c r="S62" i="44"/>
  <c r="AA68" i="44"/>
  <c r="Z68" i="44"/>
  <c r="AB68" i="44" s="1"/>
  <c r="S71" i="44"/>
  <c r="AA81" i="44"/>
  <c r="Z81" i="44"/>
  <c r="S89" i="44"/>
  <c r="AA99" i="44"/>
  <c r="Z99" i="44"/>
  <c r="AB99" i="44" s="1"/>
  <c r="S107" i="44"/>
  <c r="Z113" i="44"/>
  <c r="AA113" i="44"/>
  <c r="S116" i="44"/>
  <c r="AA122" i="44"/>
  <c r="Z122" i="44"/>
  <c r="S126" i="44"/>
  <c r="AA136" i="44"/>
  <c r="Z136" i="44"/>
  <c r="S139" i="44"/>
  <c r="AA145" i="44"/>
  <c r="Z145" i="44"/>
  <c r="S149" i="44"/>
  <c r="AA159" i="44"/>
  <c r="Z159" i="44"/>
  <c r="S163" i="44"/>
  <c r="Z169" i="44"/>
  <c r="AA169" i="44"/>
  <c r="S172" i="44"/>
  <c r="AA178" i="44"/>
  <c r="Z178" i="44"/>
  <c r="S186" i="44"/>
  <c r="AA192" i="44"/>
  <c r="Z192" i="44"/>
  <c r="AB192" i="44" s="1"/>
  <c r="S195" i="44"/>
  <c r="Z201" i="44"/>
  <c r="AA201" i="44"/>
  <c r="S205" i="44"/>
  <c r="AA211" i="44"/>
  <c r="Z211" i="44"/>
  <c r="S215" i="44"/>
  <c r="AA9" i="45"/>
  <c r="Z9" i="45"/>
  <c r="S12" i="45"/>
  <c r="AA18" i="45"/>
  <c r="Z18" i="45"/>
  <c r="S22" i="45"/>
  <c r="Z32" i="45"/>
  <c r="AA32" i="45"/>
  <c r="S35" i="45"/>
  <c r="AA41" i="45"/>
  <c r="Z41" i="45"/>
  <c r="AB41" i="45" s="1"/>
  <c r="S45" i="45"/>
  <c r="AA63" i="45"/>
  <c r="Z63" i="45"/>
  <c r="S67" i="45"/>
  <c r="AA77" i="45"/>
  <c r="Z77" i="45"/>
  <c r="AB77" i="45" s="1"/>
  <c r="S80" i="45"/>
  <c r="AA90" i="45"/>
  <c r="Z90" i="45"/>
  <c r="AB90" i="45" s="1"/>
  <c r="S98" i="45"/>
  <c r="Z108" i="45"/>
  <c r="AA108" i="45"/>
  <c r="S111" i="45"/>
  <c r="AA117" i="45"/>
  <c r="Z117" i="45"/>
  <c r="S121" i="45"/>
  <c r="AA127" i="45"/>
  <c r="Z127" i="45"/>
  <c r="S135" i="45"/>
  <c r="AA141" i="45"/>
  <c r="Z141" i="45"/>
  <c r="S144" i="45"/>
  <c r="AA150" i="45"/>
  <c r="Z150" i="45"/>
  <c r="AB150" i="45" s="1"/>
  <c r="S158" i="45"/>
  <c r="AA164" i="45"/>
  <c r="Z164" i="45"/>
  <c r="S167" i="45"/>
  <c r="AA173" i="45"/>
  <c r="Z173" i="45"/>
  <c r="AB173" i="45" s="1"/>
  <c r="S177" i="45"/>
  <c r="AA187" i="45"/>
  <c r="Z187" i="45"/>
  <c r="AB187" i="45" s="1"/>
  <c r="S191" i="45"/>
  <c r="Z197" i="45"/>
  <c r="AA197" i="45"/>
  <c r="S200" i="45"/>
  <c r="AA206" i="45"/>
  <c r="Z206" i="45"/>
  <c r="S210" i="45"/>
  <c r="AA216" i="45"/>
  <c r="Z216" i="45"/>
  <c r="S219" i="45"/>
  <c r="Z13" i="46"/>
  <c r="AA13" i="46"/>
  <c r="S17" i="46"/>
  <c r="AA23" i="46"/>
  <c r="Z23" i="46"/>
  <c r="AB23" i="46" s="1"/>
  <c r="S31" i="46"/>
  <c r="AA37" i="46"/>
  <c r="Z37" i="46"/>
  <c r="S40" i="46"/>
  <c r="AA46" i="46"/>
  <c r="Z46" i="46"/>
  <c r="AB46" i="46" s="1"/>
  <c r="S62" i="46"/>
  <c r="Z68" i="46"/>
  <c r="AA68" i="46"/>
  <c r="S71" i="46"/>
  <c r="Z81" i="46"/>
  <c r="AA81" i="46"/>
  <c r="S89" i="46"/>
  <c r="AA99" i="46"/>
  <c r="Z99" i="46"/>
  <c r="S107" i="46"/>
  <c r="Z113" i="46"/>
  <c r="AA113" i="46"/>
  <c r="S116" i="46"/>
  <c r="AA122" i="46"/>
  <c r="Z122" i="46"/>
  <c r="S126" i="46"/>
  <c r="Z136" i="46"/>
  <c r="AA136" i="46"/>
  <c r="S139" i="46"/>
  <c r="S149" i="46"/>
  <c r="S163" i="46"/>
  <c r="S172" i="46"/>
  <c r="S186" i="46"/>
  <c r="S195" i="46"/>
  <c r="S205" i="46"/>
  <c r="S215" i="46"/>
  <c r="S12" i="47"/>
  <c r="S22" i="47"/>
  <c r="S35" i="47"/>
  <c r="S45" i="47"/>
  <c r="S67" i="47"/>
  <c r="S80" i="47"/>
  <c r="S98" i="47"/>
  <c r="S111" i="47"/>
  <c r="S121" i="47"/>
  <c r="S135" i="47"/>
  <c r="S144" i="47"/>
  <c r="S158" i="47"/>
  <c r="S167" i="47"/>
  <c r="S177" i="47"/>
  <c r="S191" i="47"/>
  <c r="S200" i="47"/>
  <c r="S210" i="47"/>
  <c r="S219" i="47"/>
  <c r="S17" i="48"/>
  <c r="S31" i="48"/>
  <c r="S40" i="48"/>
  <c r="S89" i="48"/>
  <c r="S107" i="48"/>
  <c r="S116" i="48"/>
  <c r="S126" i="48"/>
  <c r="S139" i="48"/>
  <c r="S149" i="48"/>
  <c r="S163" i="48"/>
  <c r="S172" i="48"/>
  <c r="S186" i="48"/>
  <c r="S195" i="48"/>
  <c r="S205" i="48"/>
  <c r="S215" i="48"/>
  <c r="Z15" i="43"/>
  <c r="AB15" i="43" s="1"/>
  <c r="Z38" i="43"/>
  <c r="AB38" i="43" s="1"/>
  <c r="Z69" i="43"/>
  <c r="AB69" i="43" s="1"/>
  <c r="Z100" i="43"/>
  <c r="AB100" i="43" s="1"/>
  <c r="Z123" i="43"/>
  <c r="AB123" i="43" s="1"/>
  <c r="Z147" i="43"/>
  <c r="AB147" i="43" s="1"/>
  <c r="Z170" i="43"/>
  <c r="AB170" i="43" s="1"/>
  <c r="Z193" i="43"/>
  <c r="AB193" i="43" s="1"/>
  <c r="Z212" i="43"/>
  <c r="AB212" i="43" s="1"/>
  <c r="AA120" i="43"/>
  <c r="Z120" i="43"/>
  <c r="AA157" i="43"/>
  <c r="Z157" i="43"/>
  <c r="AB157" i="43" s="1"/>
  <c r="AA189" i="43"/>
  <c r="Z189" i="43"/>
  <c r="AB189" i="43" s="1"/>
  <c r="Z25" i="44"/>
  <c r="AA25" i="44"/>
  <c r="AA70" i="44"/>
  <c r="Z70" i="44"/>
  <c r="AA161" i="44"/>
  <c r="Z161" i="44"/>
  <c r="AB161" i="44" s="1"/>
  <c r="AA185" i="44"/>
  <c r="Z185" i="44"/>
  <c r="AB185" i="44" s="1"/>
  <c r="AA194" i="44"/>
  <c r="Z194" i="44"/>
  <c r="AA213" i="44"/>
  <c r="Z213" i="44"/>
  <c r="AA44" i="45"/>
  <c r="Z44" i="45"/>
  <c r="AB44" i="45" s="1"/>
  <c r="W160" i="44"/>
  <c r="W37" i="48"/>
  <c r="W126" i="48"/>
  <c r="AA10" i="44"/>
  <c r="Z10" i="44"/>
  <c r="S77" i="45"/>
  <c r="R112" i="43"/>
  <c r="L132" i="43"/>
  <c r="L154" i="43"/>
  <c r="M182" i="43"/>
  <c r="F222" i="43"/>
  <c r="R20" i="44"/>
  <c r="X15" i="44"/>
  <c r="W15" i="44" s="1"/>
  <c r="W34" i="44"/>
  <c r="W39" i="44"/>
  <c r="W44" i="44"/>
  <c r="W61" i="44"/>
  <c r="W81" i="44"/>
  <c r="W107" i="44"/>
  <c r="W136" i="44"/>
  <c r="X146" i="44"/>
  <c r="W141" i="44"/>
  <c r="F182" i="44"/>
  <c r="N182" i="44"/>
  <c r="W167" i="44"/>
  <c r="W172" i="44"/>
  <c r="W177" i="44"/>
  <c r="W185" i="44"/>
  <c r="W213" i="44"/>
  <c r="W217" i="44"/>
  <c r="G28" i="45"/>
  <c r="O28" i="45"/>
  <c r="W25" i="45"/>
  <c r="W32" i="45"/>
  <c r="R36" i="45"/>
  <c r="W71" i="45"/>
  <c r="W79" i="45"/>
  <c r="W89" i="45"/>
  <c r="W100" i="45"/>
  <c r="W117" i="45"/>
  <c r="W121" i="45"/>
  <c r="W126" i="45"/>
  <c r="W151" i="45"/>
  <c r="W173" i="45"/>
  <c r="W178" i="45"/>
  <c r="W187" i="45"/>
  <c r="W192" i="45"/>
  <c r="J222" i="45"/>
  <c r="W197" i="45"/>
  <c r="W219" i="45"/>
  <c r="W31" i="46"/>
  <c r="W65" i="46"/>
  <c r="W70" i="46"/>
  <c r="X82" i="46"/>
  <c r="X84" i="46" s="1"/>
  <c r="W77" i="46"/>
  <c r="W99" i="46"/>
  <c r="W111" i="46"/>
  <c r="M132" i="46"/>
  <c r="W116" i="46"/>
  <c r="W121" i="46"/>
  <c r="W126" i="46"/>
  <c r="W151" i="46"/>
  <c r="W173" i="46"/>
  <c r="W178" i="46"/>
  <c r="W186" i="46"/>
  <c r="W191" i="46"/>
  <c r="I222" i="46"/>
  <c r="Q222" i="46"/>
  <c r="W213" i="46"/>
  <c r="W218" i="46"/>
  <c r="P28" i="47"/>
  <c r="W32" i="47"/>
  <c r="R42" i="47"/>
  <c r="X37" i="47"/>
  <c r="W80" i="47"/>
  <c r="W91" i="47"/>
  <c r="W123" i="47"/>
  <c r="W128" i="47"/>
  <c r="W158" i="47"/>
  <c r="J182" i="47"/>
  <c r="X168" i="47"/>
  <c r="W163" i="47"/>
  <c r="W189" i="47"/>
  <c r="W193" i="47"/>
  <c r="W198" i="47"/>
  <c r="R202" i="47"/>
  <c r="W11" i="48"/>
  <c r="K28" i="48"/>
  <c r="X20" i="48"/>
  <c r="J28" i="48"/>
  <c r="W21" i="48"/>
  <c r="W35" i="48"/>
  <c r="W39" i="48"/>
  <c r="W44" i="48"/>
  <c r="I74" i="48"/>
  <c r="W88" i="48"/>
  <c r="R92" i="48"/>
  <c r="R94" i="48" s="1"/>
  <c r="W100" i="48"/>
  <c r="G132" i="48"/>
  <c r="W123" i="48"/>
  <c r="W128" i="48"/>
  <c r="W135" i="48"/>
  <c r="X140" i="48"/>
  <c r="I154" i="48"/>
  <c r="Q154" i="48"/>
  <c r="W159" i="48"/>
  <c r="W164" i="48"/>
  <c r="R168" i="48"/>
  <c r="W189" i="48"/>
  <c r="W193" i="48"/>
  <c r="W198" i="48"/>
  <c r="W203" i="48"/>
  <c r="S16" i="43"/>
  <c r="AA22" i="43"/>
  <c r="Z22" i="43"/>
  <c r="AB22" i="43" s="1"/>
  <c r="S25" i="43"/>
  <c r="AA35" i="43"/>
  <c r="Z35" i="43"/>
  <c r="S39" i="43"/>
  <c r="AA45" i="43"/>
  <c r="Z45" i="43"/>
  <c r="AA67" i="43"/>
  <c r="Z67" i="43"/>
  <c r="AB67" i="43" s="1"/>
  <c r="S70" i="43"/>
  <c r="AA80" i="43"/>
  <c r="Z80" i="43"/>
  <c r="S88" i="43"/>
  <c r="AA98" i="43"/>
  <c r="Z98" i="43"/>
  <c r="S101" i="43"/>
  <c r="AA111" i="43"/>
  <c r="Z111" i="43"/>
  <c r="S115" i="43"/>
  <c r="AA121" i="43"/>
  <c r="Z121" i="43"/>
  <c r="S125" i="43"/>
  <c r="AA135" i="43"/>
  <c r="Z135" i="43"/>
  <c r="AB135" i="43" s="1"/>
  <c r="S138" i="43"/>
  <c r="AA144" i="43"/>
  <c r="Z144" i="43"/>
  <c r="S148" i="43"/>
  <c r="AA158" i="43"/>
  <c r="Z158" i="43"/>
  <c r="AB158" i="43" s="1"/>
  <c r="S161" i="43"/>
  <c r="AA167" i="43"/>
  <c r="Z167" i="43"/>
  <c r="AB167" i="43" s="1"/>
  <c r="S171" i="43"/>
  <c r="AA177" i="43"/>
  <c r="Z177" i="43"/>
  <c r="S185" i="43"/>
  <c r="AA191" i="43"/>
  <c r="Z191" i="43"/>
  <c r="S194" i="43"/>
  <c r="AA200" i="43"/>
  <c r="Z200" i="43"/>
  <c r="S204" i="43"/>
  <c r="AA210" i="43"/>
  <c r="Z210" i="43"/>
  <c r="S213" i="43"/>
  <c r="AA219" i="43"/>
  <c r="Z219" i="43"/>
  <c r="AB219" i="43" s="1"/>
  <c r="AA17" i="44"/>
  <c r="Z17" i="44"/>
  <c r="S21" i="44"/>
  <c r="AA31" i="44"/>
  <c r="Z31" i="44"/>
  <c r="S34" i="44"/>
  <c r="AA40" i="44"/>
  <c r="Z40" i="44"/>
  <c r="AB40" i="44" s="1"/>
  <c r="S44" i="44"/>
  <c r="AA62" i="44"/>
  <c r="Z62" i="44"/>
  <c r="S65" i="44"/>
  <c r="AA71" i="44"/>
  <c r="Z71" i="44"/>
  <c r="AB71" i="44" s="1"/>
  <c r="S79" i="44"/>
  <c r="AA89" i="44"/>
  <c r="Z89" i="44"/>
  <c r="AB89" i="44" s="1"/>
  <c r="S97" i="44"/>
  <c r="AA107" i="44"/>
  <c r="Z107" i="44"/>
  <c r="S110" i="44"/>
  <c r="AA116" i="44"/>
  <c r="Z116" i="44"/>
  <c r="S120" i="44"/>
  <c r="AA126" i="44"/>
  <c r="Z126" i="44"/>
  <c r="S129" i="44"/>
  <c r="AA139" i="44"/>
  <c r="Z139" i="44"/>
  <c r="S143" i="44"/>
  <c r="AA149" i="44"/>
  <c r="Z149" i="44"/>
  <c r="AB149" i="44" s="1"/>
  <c r="S157" i="44"/>
  <c r="Z163" i="44"/>
  <c r="AA163" i="44"/>
  <c r="S166" i="44"/>
  <c r="AA172" i="44"/>
  <c r="Z172" i="44"/>
  <c r="AB172" i="44" s="1"/>
  <c r="S176" i="44"/>
  <c r="AA186" i="44"/>
  <c r="Z186" i="44"/>
  <c r="AB186" i="44" s="1"/>
  <c r="S189" i="44"/>
  <c r="AA195" i="44"/>
  <c r="Z195" i="44"/>
  <c r="S199" i="44"/>
  <c r="AA205" i="44"/>
  <c r="Z205" i="44"/>
  <c r="S209" i="44"/>
  <c r="Z215" i="44"/>
  <c r="AA215" i="44"/>
  <c r="S218" i="44"/>
  <c r="AA12" i="45"/>
  <c r="Z12" i="45"/>
  <c r="S16" i="45"/>
  <c r="Z22" i="45"/>
  <c r="AA22" i="45"/>
  <c r="S25" i="45"/>
  <c r="AA35" i="45"/>
  <c r="Z35" i="45"/>
  <c r="S39" i="45"/>
  <c r="Z45" i="45"/>
  <c r="AA45" i="45"/>
  <c r="S61" i="45"/>
  <c r="AA67" i="45"/>
  <c r="Z67" i="45"/>
  <c r="AB67" i="45" s="1"/>
  <c r="S70" i="45"/>
  <c r="Z80" i="45"/>
  <c r="AA80" i="45"/>
  <c r="S88" i="45"/>
  <c r="AA98" i="45"/>
  <c r="Z98" i="45"/>
  <c r="S101" i="45"/>
  <c r="AA111" i="45"/>
  <c r="Z111" i="45"/>
  <c r="S115" i="45"/>
  <c r="AA121" i="45"/>
  <c r="Z121" i="45"/>
  <c r="S125" i="45"/>
  <c r="Z135" i="45"/>
  <c r="AA135" i="45"/>
  <c r="S138" i="45"/>
  <c r="AA144" i="45"/>
  <c r="Z144" i="45"/>
  <c r="S148" i="45"/>
  <c r="AA158" i="45"/>
  <c r="Z158" i="45"/>
  <c r="AB158" i="45" s="1"/>
  <c r="S161" i="45"/>
  <c r="AA167" i="45"/>
  <c r="Z167" i="45"/>
  <c r="AB167" i="45" s="1"/>
  <c r="S171" i="45"/>
  <c r="AA177" i="45"/>
  <c r="Z177" i="45"/>
  <c r="S185" i="45"/>
  <c r="AA191" i="45"/>
  <c r="Z191" i="45"/>
  <c r="S194" i="45"/>
  <c r="AA200" i="45"/>
  <c r="Z200" i="45"/>
  <c r="S204" i="45"/>
  <c r="Z210" i="45"/>
  <c r="AA210" i="45"/>
  <c r="S213" i="45"/>
  <c r="AA219" i="45"/>
  <c r="Z219" i="45"/>
  <c r="AB219" i="45" s="1"/>
  <c r="AA17" i="46"/>
  <c r="Z17" i="46"/>
  <c r="S21" i="46"/>
  <c r="Z31" i="46"/>
  <c r="AA31" i="46"/>
  <c r="S34" i="46"/>
  <c r="AA40" i="46"/>
  <c r="Z40" i="46"/>
  <c r="AB40" i="46" s="1"/>
  <c r="S44" i="46"/>
  <c r="AA62" i="46"/>
  <c r="Z62" i="46"/>
  <c r="S65" i="46"/>
  <c r="AA71" i="46"/>
  <c r="Z71" i="46"/>
  <c r="AB71" i="46" s="1"/>
  <c r="S79" i="46"/>
  <c r="AA89" i="46"/>
  <c r="Z89" i="46"/>
  <c r="AB89" i="46" s="1"/>
  <c r="S97" i="46"/>
  <c r="AA107" i="46"/>
  <c r="Z107" i="46"/>
  <c r="S110" i="46"/>
  <c r="AA116" i="46"/>
  <c r="Z116" i="46"/>
  <c r="S120" i="46"/>
  <c r="AA126" i="46"/>
  <c r="Z126" i="46"/>
  <c r="S129" i="46"/>
  <c r="S143" i="46"/>
  <c r="S157" i="46"/>
  <c r="S166" i="46"/>
  <c r="S176" i="46"/>
  <c r="S189" i="46"/>
  <c r="S199" i="46"/>
  <c r="S209" i="46"/>
  <c r="S218" i="46"/>
  <c r="S16" i="47"/>
  <c r="S25" i="47"/>
  <c r="S39" i="47"/>
  <c r="S61" i="47"/>
  <c r="S70" i="47"/>
  <c r="S88" i="47"/>
  <c r="S101" i="47"/>
  <c r="S115" i="47"/>
  <c r="S125" i="47"/>
  <c r="S138" i="47"/>
  <c r="S148" i="47"/>
  <c r="S161" i="47"/>
  <c r="S171" i="47"/>
  <c r="S185" i="47"/>
  <c r="S194" i="47"/>
  <c r="S204" i="47"/>
  <c r="S213" i="47"/>
  <c r="S11" i="48"/>
  <c r="S21" i="48"/>
  <c r="S34" i="48"/>
  <c r="S44" i="48"/>
  <c r="S79" i="48"/>
  <c r="S97" i="48"/>
  <c r="S110" i="48"/>
  <c r="S120" i="48"/>
  <c r="S129" i="48"/>
  <c r="S143" i="48"/>
  <c r="S157" i="48"/>
  <c r="S166" i="48"/>
  <c r="S176" i="48"/>
  <c r="S189" i="48"/>
  <c r="S199" i="48"/>
  <c r="S209" i="48"/>
  <c r="S218" i="48"/>
  <c r="AA44" i="43"/>
  <c r="Z44" i="43"/>
  <c r="AA125" i="44"/>
  <c r="Z125" i="44"/>
  <c r="AB125" i="44" s="1"/>
  <c r="AA148" i="44"/>
  <c r="Z148" i="44"/>
  <c r="AA171" i="44"/>
  <c r="Z171" i="44"/>
  <c r="Z16" i="46"/>
  <c r="AA16" i="46"/>
  <c r="S165" i="46"/>
  <c r="W128" i="44"/>
  <c r="W211" i="44"/>
  <c r="K222" i="47"/>
  <c r="W33" i="48"/>
  <c r="W80" i="48"/>
  <c r="W116" i="48"/>
  <c r="W187" i="48"/>
  <c r="S18" i="45"/>
  <c r="Q132" i="43"/>
  <c r="F182" i="43"/>
  <c r="O222" i="43"/>
  <c r="W11" i="44"/>
  <c r="W21" i="44"/>
  <c r="R66" i="44"/>
  <c r="W97" i="44"/>
  <c r="X112" i="44"/>
  <c r="W113" i="44"/>
  <c r="W137" i="44"/>
  <c r="W142" i="44"/>
  <c r="W147" i="44"/>
  <c r="G182" i="44"/>
  <c r="W173" i="44"/>
  <c r="W178" i="44"/>
  <c r="W186" i="44"/>
  <c r="X196" i="44"/>
  <c r="F222" i="44"/>
  <c r="N222" i="44"/>
  <c r="W218" i="44"/>
  <c r="W33" i="45"/>
  <c r="W37" i="45"/>
  <c r="W80" i="45"/>
  <c r="W90" i="45"/>
  <c r="W101" i="45"/>
  <c r="W122" i="45"/>
  <c r="W127" i="45"/>
  <c r="I182" i="45"/>
  <c r="W179" i="45"/>
  <c r="W188" i="45"/>
  <c r="W193" i="45"/>
  <c r="W198" i="45"/>
  <c r="W203" i="45"/>
  <c r="X42" i="46"/>
  <c r="W37" i="46"/>
  <c r="F132" i="46"/>
  <c r="N132" i="46"/>
  <c r="I182" i="46"/>
  <c r="Q182" i="46"/>
  <c r="W179" i="46"/>
  <c r="W187" i="46"/>
  <c r="W192" i="46"/>
  <c r="J222" i="46"/>
  <c r="W197" i="46"/>
  <c r="X202" i="46"/>
  <c r="W219" i="46"/>
  <c r="S9" i="47"/>
  <c r="X9" i="47"/>
  <c r="W9" i="47" s="1"/>
  <c r="X48" i="47"/>
  <c r="H132" i="47"/>
  <c r="P132" i="47"/>
  <c r="X140" i="47"/>
  <c r="W135" i="47"/>
  <c r="K182" i="47"/>
  <c r="W164" i="47"/>
  <c r="X174" i="47"/>
  <c r="W194" i="47"/>
  <c r="W199" i="47"/>
  <c r="W203" i="47"/>
  <c r="W12" i="48"/>
  <c r="W17" i="48"/>
  <c r="W22" i="48"/>
  <c r="N74" i="48"/>
  <c r="W40" i="48"/>
  <c r="W45" i="48"/>
  <c r="W89" i="48"/>
  <c r="W101" i="48"/>
  <c r="W129" i="48"/>
  <c r="W136" i="48"/>
  <c r="W141" i="48"/>
  <c r="W160" i="48"/>
  <c r="L182" i="48"/>
  <c r="W165" i="48"/>
  <c r="K182" i="48"/>
  <c r="X174" i="48"/>
  <c r="F222" i="48"/>
  <c r="N222" i="48"/>
  <c r="W194" i="48"/>
  <c r="W199" i="48"/>
  <c r="W204" i="48"/>
  <c r="X214" i="48"/>
  <c r="W209" i="48"/>
  <c r="S13" i="43"/>
  <c r="AA16" i="43"/>
  <c r="Z16" i="43"/>
  <c r="AB16" i="43" s="1"/>
  <c r="S19" i="43"/>
  <c r="AA25" i="43"/>
  <c r="Z25" i="43"/>
  <c r="AB25" i="43" s="1"/>
  <c r="S33" i="43"/>
  <c r="AA39" i="43"/>
  <c r="Z39" i="43"/>
  <c r="S43" i="43"/>
  <c r="AA70" i="43"/>
  <c r="Z70" i="43"/>
  <c r="S78" i="43"/>
  <c r="AA88" i="43"/>
  <c r="Z88" i="43"/>
  <c r="S91" i="43"/>
  <c r="AA101" i="43"/>
  <c r="Z101" i="43"/>
  <c r="S109" i="43"/>
  <c r="AA115" i="43"/>
  <c r="Z115" i="43"/>
  <c r="S119" i="43"/>
  <c r="AA125" i="43"/>
  <c r="Z125" i="43"/>
  <c r="S128" i="43"/>
  <c r="AA138" i="43"/>
  <c r="Z138" i="43"/>
  <c r="AB138" i="43" s="1"/>
  <c r="S142" i="43"/>
  <c r="AA148" i="43"/>
  <c r="Z148" i="43"/>
  <c r="AB148" i="43" s="1"/>
  <c r="S151" i="43"/>
  <c r="AA161" i="43"/>
  <c r="Z161" i="43"/>
  <c r="S165" i="43"/>
  <c r="AA171" i="43"/>
  <c r="Z171" i="43"/>
  <c r="S175" i="43"/>
  <c r="AA185" i="43"/>
  <c r="Z185" i="43"/>
  <c r="S188" i="43"/>
  <c r="AA194" i="43"/>
  <c r="Z194" i="43"/>
  <c r="S198" i="43"/>
  <c r="AA204" i="43"/>
  <c r="Z204" i="43"/>
  <c r="S207" i="43"/>
  <c r="AA213" i="43"/>
  <c r="Z213" i="43"/>
  <c r="S217" i="43"/>
  <c r="AA11" i="44"/>
  <c r="Z11" i="44"/>
  <c r="AB11" i="44" s="1"/>
  <c r="S15" i="44"/>
  <c r="AA21" i="44"/>
  <c r="Z21" i="44"/>
  <c r="AB21" i="44" s="1"/>
  <c r="S24" i="44"/>
  <c r="AA34" i="44"/>
  <c r="Z34" i="44"/>
  <c r="S38" i="44"/>
  <c r="AA44" i="44"/>
  <c r="Z44" i="44"/>
  <c r="S47" i="44"/>
  <c r="AA65" i="44"/>
  <c r="Z65" i="44"/>
  <c r="S69" i="44"/>
  <c r="Z79" i="44"/>
  <c r="AA79" i="44"/>
  <c r="S87" i="44"/>
  <c r="AA97" i="44"/>
  <c r="Z97" i="44"/>
  <c r="S100" i="44"/>
  <c r="Z110" i="44"/>
  <c r="AA110" i="44"/>
  <c r="S114" i="44"/>
  <c r="AA120" i="44"/>
  <c r="Z120" i="44"/>
  <c r="AB120" i="44" s="1"/>
  <c r="S123" i="44"/>
  <c r="Z129" i="44"/>
  <c r="AA129" i="44"/>
  <c r="S137" i="44"/>
  <c r="AA143" i="44"/>
  <c r="Z143" i="44"/>
  <c r="S147" i="44"/>
  <c r="Z157" i="44"/>
  <c r="AA157" i="44"/>
  <c r="S160" i="44"/>
  <c r="AA166" i="44"/>
  <c r="Z166" i="44"/>
  <c r="S170" i="44"/>
  <c r="AA176" i="44"/>
  <c r="Z176" i="44"/>
  <c r="S179" i="44"/>
  <c r="AA189" i="44"/>
  <c r="Z189" i="44"/>
  <c r="S193" i="44"/>
  <c r="AA199" i="44"/>
  <c r="Z199" i="44"/>
  <c r="S203" i="44"/>
  <c r="AA209" i="44"/>
  <c r="Z209" i="44"/>
  <c r="AB209" i="44" s="1"/>
  <c r="S212" i="44"/>
  <c r="AA218" i="44"/>
  <c r="Z218" i="44"/>
  <c r="AB218" i="44" s="1"/>
  <c r="AA16" i="45"/>
  <c r="Z16" i="45"/>
  <c r="S19" i="45"/>
  <c r="AA25" i="45"/>
  <c r="Z25" i="45"/>
  <c r="AB25" i="45" s="1"/>
  <c r="S33" i="45"/>
  <c r="AA39" i="45"/>
  <c r="Z39" i="45"/>
  <c r="AB39" i="45" s="1"/>
  <c r="S43" i="45"/>
  <c r="AA61" i="45"/>
  <c r="Z61" i="45"/>
  <c r="S64" i="45"/>
  <c r="Z70" i="45"/>
  <c r="AA70" i="45"/>
  <c r="S78" i="45"/>
  <c r="AA88" i="45"/>
  <c r="Z88" i="45"/>
  <c r="S91" i="45"/>
  <c r="Z101" i="45"/>
  <c r="AA101" i="45"/>
  <c r="S109" i="45"/>
  <c r="AA115" i="45"/>
  <c r="Z115" i="45"/>
  <c r="S119" i="45"/>
  <c r="AA125" i="45"/>
  <c r="Z125" i="45"/>
  <c r="S128" i="45"/>
  <c r="AA138" i="45"/>
  <c r="Z138" i="45"/>
  <c r="AB138" i="45" s="1"/>
  <c r="S142" i="45"/>
  <c r="Z148" i="45"/>
  <c r="AA148" i="45"/>
  <c r="S151" i="45"/>
  <c r="AA161" i="45"/>
  <c r="Z161" i="45"/>
  <c r="S165" i="45"/>
  <c r="Z171" i="45"/>
  <c r="AA171" i="45"/>
  <c r="S175" i="45"/>
  <c r="AA185" i="45"/>
  <c r="Z185" i="45"/>
  <c r="S188" i="45"/>
  <c r="Z194" i="45"/>
  <c r="AA194" i="45"/>
  <c r="S198" i="45"/>
  <c r="AA204" i="45"/>
  <c r="Z204" i="45"/>
  <c r="S207" i="45"/>
  <c r="AA213" i="45"/>
  <c r="Z213" i="45"/>
  <c r="S217" i="45"/>
  <c r="Z11" i="46"/>
  <c r="AA11" i="46"/>
  <c r="S15" i="46"/>
  <c r="AA21" i="46"/>
  <c r="Z21" i="46"/>
  <c r="AB21" i="46" s="1"/>
  <c r="S24" i="46"/>
  <c r="AA34" i="46"/>
  <c r="Z34" i="46"/>
  <c r="S38" i="46"/>
  <c r="AA44" i="46"/>
  <c r="Z44" i="46"/>
  <c r="S47" i="46"/>
  <c r="Z65" i="46"/>
  <c r="AA65" i="46"/>
  <c r="S69" i="46"/>
  <c r="Z79" i="46"/>
  <c r="AA79" i="46"/>
  <c r="S87" i="46"/>
  <c r="AA97" i="46"/>
  <c r="Z97" i="46"/>
  <c r="S100" i="46"/>
  <c r="Z110" i="46"/>
  <c r="AA110" i="46"/>
  <c r="S114" i="46"/>
  <c r="AA120" i="46"/>
  <c r="Z120" i="46"/>
  <c r="AB120" i="46" s="1"/>
  <c r="S123" i="46"/>
  <c r="AA129" i="46"/>
  <c r="Z129" i="46"/>
  <c r="AB129" i="46" s="1"/>
  <c r="S137" i="46"/>
  <c r="Z143" i="46"/>
  <c r="AA143" i="46"/>
  <c r="S147" i="46"/>
  <c r="Z157" i="46"/>
  <c r="AA157" i="46"/>
  <c r="S160" i="46"/>
  <c r="Z166" i="46"/>
  <c r="AA166" i="46"/>
  <c r="S170" i="46"/>
  <c r="AA176" i="46"/>
  <c r="Z176" i="46"/>
  <c r="S179" i="46"/>
  <c r="AA189" i="46"/>
  <c r="Z189" i="46"/>
  <c r="S193" i="46"/>
  <c r="AA199" i="46"/>
  <c r="Z199" i="46"/>
  <c r="S203" i="46"/>
  <c r="AA209" i="46"/>
  <c r="Z209" i="46"/>
  <c r="AB209" i="46" s="1"/>
  <c r="S212" i="46"/>
  <c r="Z218" i="46"/>
  <c r="AA218" i="46"/>
  <c r="AA16" i="47"/>
  <c r="Z16" i="47"/>
  <c r="S19" i="47"/>
  <c r="AA25" i="47"/>
  <c r="Z25" i="47"/>
  <c r="AB25" i="47" s="1"/>
  <c r="S33" i="47"/>
  <c r="Z39" i="47"/>
  <c r="AA39" i="47"/>
  <c r="S43" i="47"/>
  <c r="AA61" i="47"/>
  <c r="Z61" i="47"/>
  <c r="S64" i="47"/>
  <c r="Z70" i="47"/>
  <c r="AA70" i="47"/>
  <c r="S78" i="47"/>
  <c r="AA88" i="47"/>
  <c r="Z88" i="47"/>
  <c r="S91" i="47"/>
  <c r="Z101" i="47"/>
  <c r="AA101" i="47"/>
  <c r="S109" i="47"/>
  <c r="AA115" i="47"/>
  <c r="Z115" i="47"/>
  <c r="S119" i="47"/>
  <c r="AA125" i="47"/>
  <c r="Z125" i="47"/>
  <c r="S128" i="47"/>
  <c r="AA138" i="47"/>
  <c r="Z138" i="47"/>
  <c r="AB138" i="47" s="1"/>
  <c r="S142" i="47"/>
  <c r="AA148" i="47"/>
  <c r="Z148" i="47"/>
  <c r="AB148" i="47" s="1"/>
  <c r="S151" i="47"/>
  <c r="AA161" i="47"/>
  <c r="Z161" i="47"/>
  <c r="S165" i="47"/>
  <c r="AA171" i="47"/>
  <c r="Z171" i="47"/>
  <c r="S175" i="47"/>
  <c r="AA185" i="47"/>
  <c r="Z185" i="47"/>
  <c r="S188" i="47"/>
  <c r="AA194" i="47"/>
  <c r="Z194" i="47"/>
  <c r="S198" i="47"/>
  <c r="AA204" i="47"/>
  <c r="Z204" i="47"/>
  <c r="S207" i="47"/>
  <c r="Z213" i="47"/>
  <c r="AA213" i="47"/>
  <c r="S217" i="47"/>
  <c r="AA11" i="48"/>
  <c r="Z11" i="48"/>
  <c r="AB11" i="48" s="1"/>
  <c r="S15" i="48"/>
  <c r="AA21" i="48"/>
  <c r="Z21" i="48"/>
  <c r="AB21" i="48" s="1"/>
  <c r="S24" i="48"/>
  <c r="AA34" i="48"/>
  <c r="Z34" i="48"/>
  <c r="S38" i="48"/>
  <c r="AA44" i="48"/>
  <c r="Z44" i="48"/>
  <c r="S47" i="48"/>
  <c r="AA79" i="48"/>
  <c r="Z79" i="48"/>
  <c r="S87" i="48"/>
  <c r="AA97" i="48"/>
  <c r="Z97" i="48"/>
  <c r="S100" i="48"/>
  <c r="AA110" i="48"/>
  <c r="Z110" i="48"/>
  <c r="S114" i="48"/>
  <c r="AA120" i="48"/>
  <c r="Z120" i="48"/>
  <c r="S123" i="48"/>
  <c r="Z129" i="48"/>
  <c r="AA129" i="48"/>
  <c r="S137" i="48"/>
  <c r="Z143" i="48"/>
  <c r="AA143" i="48"/>
  <c r="S147" i="48"/>
  <c r="AA157" i="48"/>
  <c r="Z157" i="48"/>
  <c r="S160" i="48"/>
  <c r="AA166" i="48"/>
  <c r="Z166" i="48"/>
  <c r="S170" i="48"/>
  <c r="Z176" i="48"/>
  <c r="AA176" i="48"/>
  <c r="S179" i="48"/>
  <c r="AA189" i="48"/>
  <c r="Z189" i="48"/>
  <c r="S193" i="48"/>
  <c r="AA199" i="48"/>
  <c r="Z199" i="48"/>
  <c r="S203" i="48"/>
  <c r="AA209" i="48"/>
  <c r="Z209" i="48"/>
  <c r="S212" i="48"/>
  <c r="AA218" i="48"/>
  <c r="Z218" i="48"/>
  <c r="AB218" i="48" s="1"/>
  <c r="Z19" i="43"/>
  <c r="AB19" i="43" s="1"/>
  <c r="Z43" i="43"/>
  <c r="AB43" i="43" s="1"/>
  <c r="Z78" i="43"/>
  <c r="AB78" i="43" s="1"/>
  <c r="Z109" i="43"/>
  <c r="AB109" i="43" s="1"/>
  <c r="Z128" i="43"/>
  <c r="AB128" i="43" s="1"/>
  <c r="Z151" i="43"/>
  <c r="AB151" i="43" s="1"/>
  <c r="Z175" i="43"/>
  <c r="AB175" i="43" s="1"/>
  <c r="Z198" i="43"/>
  <c r="AB198" i="43" s="1"/>
  <c r="Z217" i="43"/>
  <c r="AB217" i="43" s="1"/>
  <c r="W110" i="48"/>
  <c r="W120" i="48"/>
  <c r="W145" i="48"/>
  <c r="W186" i="48"/>
  <c r="AA21" i="43"/>
  <c r="Z21" i="43"/>
  <c r="AA97" i="43"/>
  <c r="Z97" i="43"/>
  <c r="AA176" i="43"/>
  <c r="Z176" i="43"/>
  <c r="AB176" i="43" s="1"/>
  <c r="AA218" i="43"/>
  <c r="Z218" i="43"/>
  <c r="AA79" i="45"/>
  <c r="Z79" i="45"/>
  <c r="AA129" i="45"/>
  <c r="Z129" i="45"/>
  <c r="AA157" i="45"/>
  <c r="Z157" i="45"/>
  <c r="AB157" i="45" s="1"/>
  <c r="AA166" i="45"/>
  <c r="Z166" i="45"/>
  <c r="AA176" i="45"/>
  <c r="Z176" i="45"/>
  <c r="AA199" i="45"/>
  <c r="Z199" i="45"/>
  <c r="AA218" i="45"/>
  <c r="Z218" i="45"/>
  <c r="AB218" i="45" s="1"/>
  <c r="AA39" i="46"/>
  <c r="Z39" i="46"/>
  <c r="Z125" i="46"/>
  <c r="AA125" i="46"/>
  <c r="R140" i="43"/>
  <c r="W175" i="44"/>
  <c r="L28" i="45"/>
  <c r="W219" i="48"/>
  <c r="Z91" i="44"/>
  <c r="AA91" i="44"/>
  <c r="AA128" i="44"/>
  <c r="Z128" i="44"/>
  <c r="S169" i="44"/>
  <c r="S201" i="44"/>
  <c r="Z114" i="45"/>
  <c r="AA114" i="45"/>
  <c r="AA123" i="45"/>
  <c r="Z123" i="45"/>
  <c r="Z137" i="45"/>
  <c r="AA137" i="45"/>
  <c r="AA160" i="45"/>
  <c r="Z160" i="45"/>
  <c r="AA170" i="45"/>
  <c r="Z170" i="45"/>
  <c r="AB170" i="45" s="1"/>
  <c r="AA179" i="45"/>
  <c r="Z179" i="45"/>
  <c r="AA193" i="45"/>
  <c r="Z193" i="45"/>
  <c r="AA212" i="45"/>
  <c r="Z212" i="45"/>
  <c r="S113" i="46"/>
  <c r="I132" i="43"/>
  <c r="N182" i="43"/>
  <c r="K182" i="43"/>
  <c r="L222" i="43"/>
  <c r="W35" i="44"/>
  <c r="W45" i="44"/>
  <c r="N154" i="43"/>
  <c r="W12" i="44"/>
  <c r="L28" i="44"/>
  <c r="W17" i="44"/>
  <c r="X26" i="44"/>
  <c r="R26" i="44"/>
  <c r="W41" i="44"/>
  <c r="W46" i="44"/>
  <c r="X72" i="44"/>
  <c r="W67" i="44"/>
  <c r="W87" i="44"/>
  <c r="W98" i="44"/>
  <c r="W109" i="44"/>
  <c r="K132" i="44"/>
  <c r="W114" i="44"/>
  <c r="W119" i="44"/>
  <c r="W138" i="44"/>
  <c r="L154" i="44"/>
  <c r="W143" i="44"/>
  <c r="W148" i="44"/>
  <c r="W179" i="44"/>
  <c r="W187" i="44"/>
  <c r="W192" i="44"/>
  <c r="W197" i="44"/>
  <c r="W219" i="44"/>
  <c r="S9" i="45"/>
  <c r="X9" i="45"/>
  <c r="W9" i="45" s="1"/>
  <c r="I28" i="45"/>
  <c r="Q28" i="45"/>
  <c r="H28" i="45"/>
  <c r="W34" i="45"/>
  <c r="X42" i="45"/>
  <c r="W43" i="45"/>
  <c r="W81" i="45"/>
  <c r="W91" i="45"/>
  <c r="W123" i="45"/>
  <c r="W128" i="45"/>
  <c r="W135" i="45"/>
  <c r="X140" i="45"/>
  <c r="I154" i="45"/>
  <c r="Q154" i="45"/>
  <c r="W158" i="45"/>
  <c r="J182" i="45"/>
  <c r="R162" i="45"/>
  <c r="H182" i="45"/>
  <c r="P182" i="45"/>
  <c r="W189" i="45"/>
  <c r="W194" i="45"/>
  <c r="W199" i="45"/>
  <c r="W204" i="45"/>
  <c r="R208" i="45"/>
  <c r="W10" i="46"/>
  <c r="J28" i="46"/>
  <c r="X20" i="46"/>
  <c r="W15" i="46"/>
  <c r="W33" i="46"/>
  <c r="W38" i="46"/>
  <c r="W43" i="46"/>
  <c r="W79" i="46"/>
  <c r="W89" i="46"/>
  <c r="W101" i="46"/>
  <c r="W123" i="46"/>
  <c r="W128" i="46"/>
  <c r="W135" i="46"/>
  <c r="X140" i="46"/>
  <c r="Q154" i="46"/>
  <c r="X162" i="46"/>
  <c r="J182" i="46"/>
  <c r="R162" i="46"/>
  <c r="H182" i="46"/>
  <c r="P182" i="46"/>
  <c r="W188" i="46"/>
  <c r="L222" i="46"/>
  <c r="W193" i="46"/>
  <c r="W198" i="46"/>
  <c r="W203" i="46"/>
  <c r="W10" i="47"/>
  <c r="J28" i="47"/>
  <c r="R20" i="47"/>
  <c r="X15" i="47"/>
  <c r="W15" i="47" s="1"/>
  <c r="W34" i="47"/>
  <c r="W39" i="47"/>
  <c r="W44" i="47"/>
  <c r="X66" i="47"/>
  <c r="W61" i="47"/>
  <c r="R112" i="47"/>
  <c r="X107" i="47"/>
  <c r="W107" i="47" s="1"/>
  <c r="I132" i="47"/>
  <c r="I224" i="47" s="1"/>
  <c r="Q132" i="47"/>
  <c r="W136" i="47"/>
  <c r="R146" i="47"/>
  <c r="X141" i="47"/>
  <c r="W141" i="47" s="1"/>
  <c r="W160" i="47"/>
  <c r="W165" i="47"/>
  <c r="W170" i="47"/>
  <c r="X180" i="47"/>
  <c r="W175" i="47"/>
  <c r="G222" i="47"/>
  <c r="O222" i="47"/>
  <c r="W195" i="47"/>
  <c r="M222" i="47"/>
  <c r="W200" i="47"/>
  <c r="X208" i="47"/>
  <c r="X214" i="47"/>
  <c r="W209" i="47"/>
  <c r="W13" i="48"/>
  <c r="W18" i="48"/>
  <c r="W23" i="48"/>
  <c r="G74" i="48"/>
  <c r="W41" i="48"/>
  <c r="W46" i="48"/>
  <c r="W90" i="48"/>
  <c r="X112" i="48"/>
  <c r="W137" i="48"/>
  <c r="K154" i="48"/>
  <c r="X146" i="48"/>
  <c r="W147" i="48"/>
  <c r="W161" i="48"/>
  <c r="M182" i="48"/>
  <c r="W166" i="48"/>
  <c r="W170" i="48"/>
  <c r="G222" i="48"/>
  <c r="O222" i="48"/>
  <c r="W195" i="48"/>
  <c r="W200" i="48"/>
  <c r="W205" i="48"/>
  <c r="W210" i="48"/>
  <c r="R220" i="48"/>
  <c r="X215" i="48"/>
  <c r="S9" i="44"/>
  <c r="AA15" i="44"/>
  <c r="Z15" i="44"/>
  <c r="S18" i="44"/>
  <c r="AA24" i="44"/>
  <c r="Z24" i="44"/>
  <c r="S32" i="44"/>
  <c r="AA38" i="44"/>
  <c r="Z38" i="44"/>
  <c r="S41" i="44"/>
  <c r="AA47" i="44"/>
  <c r="Z47" i="44"/>
  <c r="S63" i="44"/>
  <c r="Z69" i="44"/>
  <c r="AA69" i="44"/>
  <c r="S77" i="44"/>
  <c r="AA87" i="44"/>
  <c r="Z87" i="44"/>
  <c r="S90" i="44"/>
  <c r="AA100" i="44"/>
  <c r="Z100" i="44"/>
  <c r="S108" i="44"/>
  <c r="AA114" i="44"/>
  <c r="Z114" i="44"/>
  <c r="S117" i="44"/>
  <c r="AA123" i="44"/>
  <c r="Z123" i="44"/>
  <c r="S127" i="44"/>
  <c r="AA137" i="44"/>
  <c r="Z137" i="44"/>
  <c r="S141" i="44"/>
  <c r="AA147" i="44"/>
  <c r="Z147" i="44"/>
  <c r="AB147" i="44" s="1"/>
  <c r="S150" i="44"/>
  <c r="Z160" i="44"/>
  <c r="AA160" i="44"/>
  <c r="S164" i="44"/>
  <c r="AA170" i="44"/>
  <c r="Z170" i="44"/>
  <c r="S173" i="44"/>
  <c r="AA179" i="44"/>
  <c r="Z179" i="44"/>
  <c r="S187" i="44"/>
  <c r="Z193" i="44"/>
  <c r="AA193" i="44"/>
  <c r="S197" i="44"/>
  <c r="AA203" i="44"/>
  <c r="Z203" i="44"/>
  <c r="S206" i="44"/>
  <c r="Z212" i="44"/>
  <c r="AA212" i="44"/>
  <c r="S216" i="44"/>
  <c r="AA10" i="45"/>
  <c r="Z10" i="45"/>
  <c r="S13" i="45"/>
  <c r="Z19" i="45"/>
  <c r="AA19" i="45"/>
  <c r="S23" i="45"/>
  <c r="AA33" i="45"/>
  <c r="Z33" i="45"/>
  <c r="S37" i="45"/>
  <c r="AA43" i="45"/>
  <c r="Z43" i="45"/>
  <c r="S46" i="45"/>
  <c r="AA64" i="45"/>
  <c r="Z64" i="45"/>
  <c r="S68" i="45"/>
  <c r="AA78" i="45"/>
  <c r="Z78" i="45"/>
  <c r="S81" i="45"/>
  <c r="AA91" i="45"/>
  <c r="Z91" i="45"/>
  <c r="S99" i="45"/>
  <c r="AA109" i="45"/>
  <c r="Z109" i="45"/>
  <c r="S113" i="45"/>
  <c r="AA119" i="45"/>
  <c r="Z119" i="45"/>
  <c r="S122" i="45"/>
  <c r="AA128" i="45"/>
  <c r="Z128" i="45"/>
  <c r="AB128" i="45" s="1"/>
  <c r="S136" i="45"/>
  <c r="AA142" i="45"/>
  <c r="Z142" i="45"/>
  <c r="S145" i="45"/>
  <c r="AA151" i="45"/>
  <c r="Z151" i="45"/>
  <c r="S159" i="45"/>
  <c r="AA165" i="45"/>
  <c r="Z165" i="45"/>
  <c r="S169" i="45"/>
  <c r="AA175" i="45"/>
  <c r="Z175" i="45"/>
  <c r="S178" i="45"/>
  <c r="AA188" i="45"/>
  <c r="Z188" i="45"/>
  <c r="S192" i="45"/>
  <c r="AA198" i="45"/>
  <c r="Z198" i="45"/>
  <c r="S201" i="45"/>
  <c r="Z207" i="45"/>
  <c r="AA207" i="45"/>
  <c r="S211" i="45"/>
  <c r="AA217" i="45"/>
  <c r="Z217" i="45"/>
  <c r="AB217" i="45" s="1"/>
  <c r="AA15" i="46"/>
  <c r="Z15" i="46"/>
  <c r="S18" i="46"/>
  <c r="AA24" i="46"/>
  <c r="Z24" i="46"/>
  <c r="S32" i="46"/>
  <c r="Z38" i="46"/>
  <c r="AA38" i="46"/>
  <c r="S41" i="46"/>
  <c r="AA47" i="46"/>
  <c r="Z47" i="46"/>
  <c r="S63" i="46"/>
  <c r="AA69" i="46"/>
  <c r="Z69" i="46"/>
  <c r="S77" i="46"/>
  <c r="AA87" i="46"/>
  <c r="Z87" i="46"/>
  <c r="S90" i="46"/>
  <c r="AA100" i="46"/>
  <c r="Z100" i="46"/>
  <c r="S108" i="46"/>
  <c r="Z114" i="46"/>
  <c r="AA114" i="46"/>
  <c r="S117" i="46"/>
  <c r="AA123" i="46"/>
  <c r="Z123" i="46"/>
  <c r="S127" i="46"/>
  <c r="Z137" i="46"/>
  <c r="AA137" i="46"/>
  <c r="S141" i="46"/>
  <c r="AA147" i="46"/>
  <c r="Z147" i="46"/>
  <c r="AB147" i="46" s="1"/>
  <c r="S150" i="46"/>
  <c r="AA160" i="46"/>
  <c r="Z160" i="46"/>
  <c r="S164" i="46"/>
  <c r="AA170" i="46"/>
  <c r="Z170" i="46"/>
  <c r="S173" i="46"/>
  <c r="AA179" i="46"/>
  <c r="Z179" i="46"/>
  <c r="S187" i="46"/>
  <c r="AA193" i="46"/>
  <c r="Z193" i="46"/>
  <c r="S197" i="46"/>
  <c r="AA203" i="46"/>
  <c r="Z203" i="46"/>
  <c r="S206" i="46"/>
  <c r="Z212" i="46"/>
  <c r="AA212" i="46"/>
  <c r="S216" i="46"/>
  <c r="AA10" i="47"/>
  <c r="Z10" i="47"/>
  <c r="S13" i="47"/>
  <c r="AA19" i="47"/>
  <c r="Z19" i="47"/>
  <c r="AB19" i="47" s="1"/>
  <c r="S23" i="47"/>
  <c r="Z33" i="47"/>
  <c r="AA33" i="47"/>
  <c r="S37" i="47"/>
  <c r="AA43" i="47"/>
  <c r="Z43" i="47"/>
  <c r="S46" i="47"/>
  <c r="AA64" i="47"/>
  <c r="Z64" i="47"/>
  <c r="S68" i="47"/>
  <c r="Z78" i="47"/>
  <c r="AA78" i="47"/>
  <c r="S81" i="47"/>
  <c r="AA91" i="47"/>
  <c r="Z91" i="47"/>
  <c r="S99" i="47"/>
  <c r="AA109" i="47"/>
  <c r="Z109" i="47"/>
  <c r="S113" i="47"/>
  <c r="AA119" i="47"/>
  <c r="Z119" i="47"/>
  <c r="S122" i="47"/>
  <c r="Z128" i="47"/>
  <c r="AA128" i="47"/>
  <c r="S136" i="47"/>
  <c r="AA142" i="47"/>
  <c r="Z142" i="47"/>
  <c r="S145" i="47"/>
  <c r="Z151" i="47"/>
  <c r="AA151" i="47"/>
  <c r="S159" i="47"/>
  <c r="AA165" i="47"/>
  <c r="Z165" i="47"/>
  <c r="S169" i="47"/>
  <c r="Z175" i="47"/>
  <c r="AA175" i="47"/>
  <c r="S178" i="47"/>
  <c r="AA188" i="47"/>
  <c r="Z188" i="47"/>
  <c r="S192" i="47"/>
  <c r="AA198" i="47"/>
  <c r="Z198" i="47"/>
  <c r="S201" i="47"/>
  <c r="AA207" i="47"/>
  <c r="Z207" i="47"/>
  <c r="S211" i="47"/>
  <c r="AA217" i="47"/>
  <c r="Z217" i="47"/>
  <c r="AB217" i="47" s="1"/>
  <c r="S9" i="48"/>
  <c r="Z15" i="48"/>
  <c r="AA15" i="48"/>
  <c r="S18" i="48"/>
  <c r="AA24" i="48"/>
  <c r="Z24" i="48"/>
  <c r="S32" i="48"/>
  <c r="AA38" i="48"/>
  <c r="Z38" i="48"/>
  <c r="S41" i="48"/>
  <c r="AA47" i="48"/>
  <c r="Z47" i="48"/>
  <c r="S77" i="48"/>
  <c r="AA87" i="48"/>
  <c r="Z87" i="48"/>
  <c r="S90" i="48"/>
  <c r="AA100" i="48"/>
  <c r="Z100" i="48"/>
  <c r="S108" i="48"/>
  <c r="Z114" i="48"/>
  <c r="AA114" i="48"/>
  <c r="S117" i="48"/>
  <c r="AA123" i="48"/>
  <c r="Z123" i="48"/>
  <c r="AB123" i="48" s="1"/>
  <c r="S127" i="48"/>
  <c r="AA137" i="48"/>
  <c r="Z137" i="48"/>
  <c r="S141" i="48"/>
  <c r="AA147" i="48"/>
  <c r="Z147" i="48"/>
  <c r="S150" i="48"/>
  <c r="AA160" i="48"/>
  <c r="Z160" i="48"/>
  <c r="S164" i="48"/>
  <c r="AA170" i="48"/>
  <c r="Z170" i="48"/>
  <c r="S173" i="48"/>
  <c r="AA179" i="48"/>
  <c r="Z179" i="48"/>
  <c r="S187" i="48"/>
  <c r="AA193" i="48"/>
  <c r="Z193" i="48"/>
  <c r="S197" i="48"/>
  <c r="AA203" i="48"/>
  <c r="Z203" i="48"/>
  <c r="AB203" i="48" s="1"/>
  <c r="S206" i="48"/>
  <c r="AA212" i="48"/>
  <c r="Z212" i="48"/>
  <c r="AB212" i="48" s="1"/>
  <c r="S216" i="48"/>
  <c r="W218" i="48"/>
  <c r="AA143" i="43"/>
  <c r="Z143" i="43"/>
  <c r="AA199" i="43"/>
  <c r="Z199" i="43"/>
  <c r="AA16" i="44"/>
  <c r="Z16" i="44"/>
  <c r="AB16" i="44" s="1"/>
  <c r="AA88" i="44"/>
  <c r="Z88" i="44"/>
  <c r="AA101" i="44"/>
  <c r="Z101" i="44"/>
  <c r="S151" i="44"/>
  <c r="AA97" i="45"/>
  <c r="Z97" i="45"/>
  <c r="AA110" i="45"/>
  <c r="Z110" i="45"/>
  <c r="AA189" i="45"/>
  <c r="Z189" i="45"/>
  <c r="Z70" i="46"/>
  <c r="AA70" i="46"/>
  <c r="AA88" i="46"/>
  <c r="Z88" i="46"/>
  <c r="Z101" i="46"/>
  <c r="AA101" i="46"/>
  <c r="S47" i="47"/>
  <c r="W32" i="44"/>
  <c r="W91" i="44"/>
  <c r="W165" i="44"/>
  <c r="W9" i="48"/>
  <c r="W98" i="48"/>
  <c r="W102" i="48" s="1"/>
  <c r="W104" i="48" s="1"/>
  <c r="W111" i="48"/>
  <c r="R130" i="48"/>
  <c r="X196" i="48"/>
  <c r="W191" i="48"/>
  <c r="S150" i="43"/>
  <c r="S206" i="43"/>
  <c r="S37" i="44"/>
  <c r="AA43" i="44"/>
  <c r="Z43" i="44"/>
  <c r="AB43" i="44" s="1"/>
  <c r="AA64" i="44"/>
  <c r="Z64" i="44"/>
  <c r="AA78" i="44"/>
  <c r="Z78" i="44"/>
  <c r="AA109" i="44"/>
  <c r="Z109" i="44"/>
  <c r="AA119" i="44"/>
  <c r="Z119" i="44"/>
  <c r="AB119" i="44" s="1"/>
  <c r="AA142" i="44"/>
  <c r="Z142" i="44"/>
  <c r="AA151" i="44"/>
  <c r="Z151" i="44"/>
  <c r="AA198" i="44"/>
  <c r="Z198" i="44"/>
  <c r="AA207" i="44"/>
  <c r="Z207" i="44"/>
  <c r="AB207" i="44" s="1"/>
  <c r="Z217" i="44"/>
  <c r="AA217" i="44"/>
  <c r="AA15" i="45"/>
  <c r="Z15" i="45"/>
  <c r="AA24" i="45"/>
  <c r="Z24" i="45"/>
  <c r="S41" i="45"/>
  <c r="Z47" i="45"/>
  <c r="AA47" i="45"/>
  <c r="AA100" i="45"/>
  <c r="Z100" i="45"/>
  <c r="AA203" i="45"/>
  <c r="Z203" i="45"/>
  <c r="AB203" i="45" s="1"/>
  <c r="AA10" i="46"/>
  <c r="Z10" i="46"/>
  <c r="S23" i="46"/>
  <c r="S46" i="46"/>
  <c r="AA64" i="46"/>
  <c r="Z64" i="46"/>
  <c r="AA78" i="46"/>
  <c r="Z78" i="46"/>
  <c r="AB78" i="46" s="1"/>
  <c r="Z91" i="46"/>
  <c r="AA91" i="46"/>
  <c r="AA128" i="46"/>
  <c r="Z128" i="46"/>
  <c r="S201" i="46"/>
  <c r="S187" i="47"/>
  <c r="S37" i="48"/>
  <c r="M28" i="43"/>
  <c r="N28" i="43"/>
  <c r="G222" i="43"/>
  <c r="W16" i="44"/>
  <c r="W40" i="44"/>
  <c r="K28" i="43"/>
  <c r="W150" i="43"/>
  <c r="P182" i="43"/>
  <c r="W13" i="44"/>
  <c r="M28" i="44"/>
  <c r="W18" i="44"/>
  <c r="W23" i="44"/>
  <c r="W47" i="44"/>
  <c r="W68" i="44"/>
  <c r="W88" i="44"/>
  <c r="W99" i="44"/>
  <c r="W110" i="44"/>
  <c r="L132" i="44"/>
  <c r="W115" i="44"/>
  <c r="X124" i="44"/>
  <c r="W125" i="44"/>
  <c r="W139" i="44"/>
  <c r="M154" i="44"/>
  <c r="W144" i="44"/>
  <c r="W149" i="44"/>
  <c r="W157" i="44"/>
  <c r="I182" i="44"/>
  <c r="Q182" i="44"/>
  <c r="H182" i="44"/>
  <c r="H224" i="44" s="1"/>
  <c r="P182" i="44"/>
  <c r="W188" i="44"/>
  <c r="L222" i="44"/>
  <c r="W193" i="44"/>
  <c r="W198" i="44"/>
  <c r="X208" i="44"/>
  <c r="S10" i="45"/>
  <c r="X10" i="45"/>
  <c r="W10" i="45" s="1"/>
  <c r="J28" i="45"/>
  <c r="X20" i="45"/>
  <c r="W35" i="45"/>
  <c r="W39" i="45"/>
  <c r="W44" i="45"/>
  <c r="W61" i="45"/>
  <c r="I132" i="45"/>
  <c r="Q132" i="45"/>
  <c r="W129" i="45"/>
  <c r="W136" i="45"/>
  <c r="J154" i="45"/>
  <c r="X146" i="45"/>
  <c r="W141" i="45"/>
  <c r="W159" i="45"/>
  <c r="K182" i="45"/>
  <c r="N222" i="45"/>
  <c r="W195" i="45"/>
  <c r="M222" i="45"/>
  <c r="W200" i="45"/>
  <c r="W205" i="45"/>
  <c r="X214" i="45"/>
  <c r="W209" i="45"/>
  <c r="W11" i="46"/>
  <c r="K28" i="46"/>
  <c r="W16" i="46"/>
  <c r="W21" i="46"/>
  <c r="W34" i="46"/>
  <c r="W39" i="46"/>
  <c r="W44" i="46"/>
  <c r="R48" i="46"/>
  <c r="W80" i="46"/>
  <c r="W90" i="46"/>
  <c r="O132" i="46"/>
  <c r="W129" i="46"/>
  <c r="W136" i="46"/>
  <c r="J154" i="46"/>
  <c r="X146" i="46"/>
  <c r="W141" i="46"/>
  <c r="W159" i="46"/>
  <c r="K182" i="46"/>
  <c r="W189" i="46"/>
  <c r="W194" i="46"/>
  <c r="W199" i="46"/>
  <c r="W204" i="46"/>
  <c r="R208" i="46"/>
  <c r="W11" i="47"/>
  <c r="X26" i="47"/>
  <c r="W21" i="47"/>
  <c r="W26" i="47" s="1"/>
  <c r="W35" i="47"/>
  <c r="W40" i="47"/>
  <c r="W45" i="47"/>
  <c r="W62" i="47"/>
  <c r="X72" i="47"/>
  <c r="X102" i="47"/>
  <c r="X104" i="47" s="1"/>
  <c r="W97" i="47"/>
  <c r="W108" i="47"/>
  <c r="W113" i="47"/>
  <c r="W137" i="47"/>
  <c r="K154" i="47"/>
  <c r="X146" i="47"/>
  <c r="X152" i="47"/>
  <c r="W147" i="47"/>
  <c r="W161" i="47"/>
  <c r="M182" i="47"/>
  <c r="W166" i="47"/>
  <c r="L182" i="47"/>
  <c r="W171" i="47"/>
  <c r="W176" i="47"/>
  <c r="W201" i="47"/>
  <c r="W205" i="47"/>
  <c r="W210" i="47"/>
  <c r="R220" i="47"/>
  <c r="X215" i="47"/>
  <c r="W215" i="47" s="1"/>
  <c r="W19" i="48"/>
  <c r="W24" i="48"/>
  <c r="P74" i="48"/>
  <c r="W47" i="48"/>
  <c r="W77" i="48"/>
  <c r="W91" i="48"/>
  <c r="W108" i="48"/>
  <c r="J132" i="48"/>
  <c r="I132" i="48"/>
  <c r="Q132" i="48"/>
  <c r="W138" i="48"/>
  <c r="L154" i="48"/>
  <c r="W143" i="48"/>
  <c r="W148" i="48"/>
  <c r="F182" i="48"/>
  <c r="N182" i="48"/>
  <c r="W167" i="48"/>
  <c r="W171" i="48"/>
  <c r="W176" i="48"/>
  <c r="W201" i="48"/>
  <c r="W206" i="48"/>
  <c r="W211" i="48"/>
  <c r="W216" i="48"/>
  <c r="S17" i="43"/>
  <c r="AA23" i="43"/>
  <c r="Z23" i="43"/>
  <c r="S31" i="43"/>
  <c r="AA37" i="43"/>
  <c r="Z37" i="43"/>
  <c r="S40" i="43"/>
  <c r="AA46" i="43"/>
  <c r="Z46" i="43"/>
  <c r="AB46" i="43" s="1"/>
  <c r="AA68" i="43"/>
  <c r="Z68" i="43"/>
  <c r="S71" i="43"/>
  <c r="AA81" i="43"/>
  <c r="Z81" i="43"/>
  <c r="S89" i="43"/>
  <c r="AA99" i="43"/>
  <c r="Z99" i="43"/>
  <c r="AB99" i="43" s="1"/>
  <c r="S107" i="43"/>
  <c r="AA113" i="43"/>
  <c r="Z113" i="43"/>
  <c r="S116" i="43"/>
  <c r="AA122" i="43"/>
  <c r="Z122" i="43"/>
  <c r="S126" i="43"/>
  <c r="AA136" i="43"/>
  <c r="Z136" i="43"/>
  <c r="S139" i="43"/>
  <c r="AA145" i="43"/>
  <c r="Z145" i="43"/>
  <c r="AB145" i="43" s="1"/>
  <c r="S149" i="43"/>
  <c r="AA159" i="43"/>
  <c r="Z159" i="43"/>
  <c r="S163" i="43"/>
  <c r="AA169" i="43"/>
  <c r="Z169" i="43"/>
  <c r="S172" i="43"/>
  <c r="AA178" i="43"/>
  <c r="Z178" i="43"/>
  <c r="S186" i="43"/>
  <c r="AA192" i="43"/>
  <c r="Z192" i="43"/>
  <c r="AB192" i="43" s="1"/>
  <c r="S195" i="43"/>
  <c r="AA201" i="43"/>
  <c r="Z201" i="43"/>
  <c r="S205" i="43"/>
  <c r="AA211" i="43"/>
  <c r="Z211" i="43"/>
  <c r="S215" i="43"/>
  <c r="Z9" i="44"/>
  <c r="AA9" i="44"/>
  <c r="S12" i="44"/>
  <c r="AA18" i="44"/>
  <c r="Z18" i="44"/>
  <c r="AB18" i="44" s="1"/>
  <c r="S22" i="44"/>
  <c r="AA32" i="44"/>
  <c r="Z32" i="44"/>
  <c r="S35" i="44"/>
  <c r="AA41" i="44"/>
  <c r="Z41" i="44"/>
  <c r="S45" i="44"/>
  <c r="AA63" i="44"/>
  <c r="Z63" i="44"/>
  <c r="S67" i="44"/>
  <c r="AA77" i="44"/>
  <c r="Z77" i="44"/>
  <c r="AB77" i="44" s="1"/>
  <c r="S80" i="44"/>
  <c r="AA90" i="44"/>
  <c r="Z90" i="44"/>
  <c r="S98" i="44"/>
  <c r="Z108" i="44"/>
  <c r="AA108" i="44"/>
  <c r="S111" i="44"/>
  <c r="AA117" i="44"/>
  <c r="Z117" i="44"/>
  <c r="S121" i="44"/>
  <c r="AA127" i="44"/>
  <c r="Z127" i="44"/>
  <c r="AB127" i="44" s="1"/>
  <c r="S135" i="44"/>
  <c r="AA141" i="44"/>
  <c r="Z141" i="44"/>
  <c r="S144" i="44"/>
  <c r="Z150" i="44"/>
  <c r="AA150" i="44"/>
  <c r="S158" i="44"/>
  <c r="AA164" i="44"/>
  <c r="Z164" i="44"/>
  <c r="S167" i="44"/>
  <c r="AA173" i="44"/>
  <c r="Z173" i="44"/>
  <c r="AB173" i="44" s="1"/>
  <c r="S177" i="44"/>
  <c r="Z187" i="44"/>
  <c r="AA187" i="44"/>
  <c r="S191" i="44"/>
  <c r="AA197" i="44"/>
  <c r="Z197" i="44"/>
  <c r="S200" i="44"/>
  <c r="AA206" i="44"/>
  <c r="Z206" i="44"/>
  <c r="S210" i="44"/>
  <c r="AA216" i="44"/>
  <c r="Z216" i="44"/>
  <c r="AB216" i="44" s="1"/>
  <c r="S219" i="44"/>
  <c r="Z13" i="45"/>
  <c r="AA13" i="45"/>
  <c r="S17" i="45"/>
  <c r="AA23" i="45"/>
  <c r="Z23" i="45"/>
  <c r="S31" i="45"/>
  <c r="Z37" i="45"/>
  <c r="AA37" i="45"/>
  <c r="S40" i="45"/>
  <c r="AA46" i="45"/>
  <c r="Z46" i="45"/>
  <c r="AB46" i="45" s="1"/>
  <c r="S62" i="45"/>
  <c r="Z68" i="45"/>
  <c r="AA68" i="45"/>
  <c r="S71" i="45"/>
  <c r="AA81" i="45"/>
  <c r="Z81" i="45"/>
  <c r="S89" i="45"/>
  <c r="AA99" i="45"/>
  <c r="Z99" i="45"/>
  <c r="S107" i="45"/>
  <c r="AA113" i="45"/>
  <c r="Z113" i="45"/>
  <c r="AB113" i="45" s="1"/>
  <c r="S116" i="45"/>
  <c r="Z122" i="45"/>
  <c r="AA122" i="45"/>
  <c r="S126" i="45"/>
  <c r="AA136" i="45"/>
  <c r="Z136" i="45"/>
  <c r="S139" i="45"/>
  <c r="AA145" i="45"/>
  <c r="Z145" i="45"/>
  <c r="S149" i="45"/>
  <c r="AA159" i="45"/>
  <c r="Z159" i="45"/>
  <c r="AB159" i="45" s="1"/>
  <c r="S163" i="45"/>
  <c r="Z169" i="45"/>
  <c r="AA169" i="45"/>
  <c r="S172" i="45"/>
  <c r="AA178" i="45"/>
  <c r="Z178" i="45"/>
  <c r="S186" i="45"/>
  <c r="AA192" i="45"/>
  <c r="Z192" i="45"/>
  <c r="S195" i="45"/>
  <c r="AA201" i="45"/>
  <c r="Z201" i="45"/>
  <c r="AB201" i="45" s="1"/>
  <c r="S205" i="45"/>
  <c r="AA211" i="45"/>
  <c r="Z211" i="45"/>
  <c r="S215" i="45"/>
  <c r="Z9" i="46"/>
  <c r="AA9" i="46"/>
  <c r="S12" i="46"/>
  <c r="AA18" i="46"/>
  <c r="Z18" i="46"/>
  <c r="S22" i="46"/>
  <c r="AA32" i="46"/>
  <c r="Z32" i="46"/>
  <c r="AB32" i="46" s="1"/>
  <c r="S35" i="46"/>
  <c r="AA41" i="46"/>
  <c r="Z41" i="46"/>
  <c r="S45" i="46"/>
  <c r="AA63" i="46"/>
  <c r="Z63" i="46"/>
  <c r="S67" i="46"/>
  <c r="Z77" i="46"/>
  <c r="AA77" i="46"/>
  <c r="S80" i="46"/>
  <c r="AA90" i="46"/>
  <c r="Z90" i="46"/>
  <c r="AB90" i="46" s="1"/>
  <c r="S98" i="46"/>
  <c r="AA108" i="46"/>
  <c r="Z108" i="46"/>
  <c r="S111" i="46"/>
  <c r="AA117" i="46"/>
  <c r="Z117" i="46"/>
  <c r="S121" i="46"/>
  <c r="Z127" i="46"/>
  <c r="AA127" i="46"/>
  <c r="S135" i="46"/>
  <c r="S144" i="46"/>
  <c r="S158" i="46"/>
  <c r="S167" i="46"/>
  <c r="S177" i="46"/>
  <c r="S191" i="46"/>
  <c r="S200" i="46"/>
  <c r="S210" i="46"/>
  <c r="S219" i="46"/>
  <c r="S17" i="47"/>
  <c r="S31" i="47"/>
  <c r="S40" i="47"/>
  <c r="S62" i="47"/>
  <c r="S71" i="47"/>
  <c r="S89" i="47"/>
  <c r="S107" i="47"/>
  <c r="S116" i="47"/>
  <c r="S126" i="47"/>
  <c r="S139" i="47"/>
  <c r="S149" i="47"/>
  <c r="S163" i="47"/>
  <c r="S172" i="47"/>
  <c r="S186" i="47"/>
  <c r="S195" i="47"/>
  <c r="S205" i="47"/>
  <c r="S215" i="47"/>
  <c r="S12" i="48"/>
  <c r="S22" i="48"/>
  <c r="S35" i="48"/>
  <c r="S45" i="48"/>
  <c r="S80" i="48"/>
  <c r="S98" i="48"/>
  <c r="S111" i="48"/>
  <c r="S121" i="48"/>
  <c r="S135" i="48"/>
  <c r="S144" i="48"/>
  <c r="S158" i="48"/>
  <c r="S167" i="48"/>
  <c r="S177" i="48"/>
  <c r="S191" i="48"/>
  <c r="S200" i="48"/>
  <c r="S210" i="48"/>
  <c r="S219" i="48"/>
  <c r="Z24" i="43"/>
  <c r="AB24" i="43" s="1"/>
  <c r="Z47" i="43"/>
  <c r="AB47" i="43" s="1"/>
  <c r="Z87" i="43"/>
  <c r="AB87" i="43" s="1"/>
  <c r="Z114" i="43"/>
  <c r="AB114" i="43" s="1"/>
  <c r="Z137" i="43"/>
  <c r="AB137" i="43" s="1"/>
  <c r="Z160" i="43"/>
  <c r="AB160" i="43" s="1"/>
  <c r="Z179" i="43"/>
  <c r="AB179" i="43" s="1"/>
  <c r="Z203" i="43"/>
  <c r="AB203" i="43" s="1"/>
  <c r="W115" i="48"/>
  <c r="W150" i="48"/>
  <c r="W173" i="48"/>
  <c r="AA79" i="43"/>
  <c r="Z79" i="43"/>
  <c r="AA110" i="43"/>
  <c r="Z110" i="43"/>
  <c r="AA129" i="43"/>
  <c r="Z129" i="43"/>
  <c r="AA209" i="43"/>
  <c r="Z209" i="43"/>
  <c r="S78" i="44"/>
  <c r="AA138" i="44"/>
  <c r="Z138" i="44"/>
  <c r="Z204" i="44"/>
  <c r="AA204" i="44"/>
  <c r="AA65" i="45"/>
  <c r="Z65" i="45"/>
  <c r="AA120" i="45"/>
  <c r="AA124" i="45" s="1"/>
  <c r="Z120" i="45"/>
  <c r="AB120" i="45" s="1"/>
  <c r="AA209" i="45"/>
  <c r="Z209" i="45"/>
  <c r="AA61" i="46"/>
  <c r="Z61" i="46"/>
  <c r="AB61" i="46" s="1"/>
  <c r="S175" i="46"/>
  <c r="W71" i="44"/>
  <c r="X174" i="44"/>
  <c r="W206" i="44"/>
  <c r="X42" i="43"/>
  <c r="R124" i="43"/>
  <c r="J222" i="43"/>
  <c r="W19" i="44"/>
  <c r="W24" i="44"/>
  <c r="W69" i="44"/>
  <c r="X82" i="44"/>
  <c r="X84" i="44" s="1"/>
  <c r="W89" i="44"/>
  <c r="W100" i="44"/>
  <c r="W111" i="44"/>
  <c r="W116" i="44"/>
  <c r="W121" i="44"/>
  <c r="W126" i="44"/>
  <c r="W145" i="44"/>
  <c r="W150" i="44"/>
  <c r="W152" i="44" s="1"/>
  <c r="J182" i="44"/>
  <c r="W163" i="44"/>
  <c r="W189" i="44"/>
  <c r="W194" i="44"/>
  <c r="W199" i="44"/>
  <c r="W204" i="44"/>
  <c r="W209" i="44"/>
  <c r="K28" i="45"/>
  <c r="X66" i="45"/>
  <c r="K154" i="45"/>
  <c r="W147" i="45"/>
  <c r="X152" i="45"/>
  <c r="X174" i="45"/>
  <c r="G222" i="45"/>
  <c r="X220" i="45"/>
  <c r="W215" i="45"/>
  <c r="X66" i="46"/>
  <c r="W61" i="46"/>
  <c r="I132" i="46"/>
  <c r="Q132" i="46"/>
  <c r="K154" i="46"/>
  <c r="W147" i="46"/>
  <c r="X152" i="46"/>
  <c r="N222" i="46"/>
  <c r="M222" i="46"/>
  <c r="W209" i="46"/>
  <c r="X214" i="46"/>
  <c r="L28" i="47"/>
  <c r="X92" i="47"/>
  <c r="X94" i="47" s="1"/>
  <c r="W87" i="47"/>
  <c r="R152" i="47"/>
  <c r="F182" i="47"/>
  <c r="N182" i="47"/>
  <c r="X190" i="47"/>
  <c r="W185" i="47"/>
  <c r="G28" i="48"/>
  <c r="O28" i="48"/>
  <c r="N28" i="48"/>
  <c r="W25" i="48"/>
  <c r="X36" i="48"/>
  <c r="M74" i="48"/>
  <c r="W78" i="48"/>
  <c r="W109" i="48"/>
  <c r="K132" i="48"/>
  <c r="W114" i="48"/>
  <c r="R124" i="48"/>
  <c r="X119" i="48"/>
  <c r="W119" i="48" s="1"/>
  <c r="W139" i="48"/>
  <c r="M154" i="48"/>
  <c r="W144" i="48"/>
  <c r="W149" i="48"/>
  <c r="W172" i="48"/>
  <c r="W177" i="48"/>
  <c r="W185" i="48"/>
  <c r="I222" i="48"/>
  <c r="W207" i="48"/>
  <c r="W212" i="48"/>
  <c r="W217" i="48"/>
  <c r="S12" i="43"/>
  <c r="AA17" i="43"/>
  <c r="Z17" i="43"/>
  <c r="AB17" i="43" s="1"/>
  <c r="S21" i="43"/>
  <c r="AA31" i="43"/>
  <c r="Z31" i="43"/>
  <c r="AB31" i="43" s="1"/>
  <c r="S34" i="43"/>
  <c r="AA40" i="43"/>
  <c r="Z40" i="43"/>
  <c r="S44" i="43"/>
  <c r="AA71" i="43"/>
  <c r="Z71" i="43"/>
  <c r="S79" i="43"/>
  <c r="AA89" i="43"/>
  <c r="Z89" i="43"/>
  <c r="S97" i="43"/>
  <c r="AA107" i="43"/>
  <c r="Z107" i="43"/>
  <c r="AB107" i="43" s="1"/>
  <c r="S110" i="43"/>
  <c r="AA116" i="43"/>
  <c r="Z116" i="43"/>
  <c r="S120" i="43"/>
  <c r="AA126" i="43"/>
  <c r="Z126" i="43"/>
  <c r="S129" i="43"/>
  <c r="AA139" i="43"/>
  <c r="Z139" i="43"/>
  <c r="AB139" i="43" s="1"/>
  <c r="S143" i="43"/>
  <c r="AA149" i="43"/>
  <c r="Z149" i="43"/>
  <c r="AB149" i="43" s="1"/>
  <c r="S157" i="43"/>
  <c r="AA163" i="43"/>
  <c r="Z163" i="43"/>
  <c r="S166" i="43"/>
  <c r="AA172" i="43"/>
  <c r="Z172" i="43"/>
  <c r="S176" i="43"/>
  <c r="AA186" i="43"/>
  <c r="Z186" i="43"/>
  <c r="AB186" i="43" s="1"/>
  <c r="S189" i="43"/>
  <c r="AA195" i="43"/>
  <c r="Z195" i="43"/>
  <c r="AB195" i="43" s="1"/>
  <c r="S199" i="43"/>
  <c r="AA205" i="43"/>
  <c r="Z205" i="43"/>
  <c r="S209" i="43"/>
  <c r="AA215" i="43"/>
  <c r="Z215" i="43"/>
  <c r="S218" i="43"/>
  <c r="AA12" i="44"/>
  <c r="Z12" i="44"/>
  <c r="AB12" i="44" s="1"/>
  <c r="S16" i="44"/>
  <c r="AA22" i="44"/>
  <c r="Z22" i="44"/>
  <c r="AB22" i="44" s="1"/>
  <c r="S25" i="44"/>
  <c r="Z35" i="44"/>
  <c r="AA35" i="44"/>
  <c r="S39" i="44"/>
  <c r="AA45" i="44"/>
  <c r="Z45" i="44"/>
  <c r="S61" i="44"/>
  <c r="Z67" i="44"/>
  <c r="AA67" i="44"/>
  <c r="S70" i="44"/>
  <c r="AA80" i="44"/>
  <c r="Z80" i="44"/>
  <c r="AB80" i="44" s="1"/>
  <c r="S88" i="44"/>
  <c r="AA98" i="44"/>
  <c r="Z98" i="44"/>
  <c r="S101" i="44"/>
  <c r="AA111" i="44"/>
  <c r="Z111" i="44"/>
  <c r="S115" i="44"/>
  <c r="Z121" i="44"/>
  <c r="AA121" i="44"/>
  <c r="S125" i="44"/>
  <c r="AA135" i="44"/>
  <c r="Z135" i="44"/>
  <c r="AB135" i="44" s="1"/>
  <c r="S138" i="44"/>
  <c r="Z144" i="44"/>
  <c r="AA144" i="44"/>
  <c r="S148" i="44"/>
  <c r="AA158" i="44"/>
  <c r="Z158" i="44"/>
  <c r="S161" i="44"/>
  <c r="AA167" i="44"/>
  <c r="Z167" i="44"/>
  <c r="AB167" i="44" s="1"/>
  <c r="S171" i="44"/>
  <c r="Z177" i="44"/>
  <c r="AA177" i="44"/>
  <c r="S185" i="44"/>
  <c r="AA191" i="44"/>
  <c r="Z191" i="44"/>
  <c r="S194" i="44"/>
  <c r="AA200" i="44"/>
  <c r="Z200" i="44"/>
  <c r="S204" i="44"/>
  <c r="AA210" i="44"/>
  <c r="Z210" i="44"/>
  <c r="AB210" i="44" s="1"/>
  <c r="S213" i="44"/>
  <c r="AA219" i="44"/>
  <c r="Z219" i="44"/>
  <c r="AB219" i="44" s="1"/>
  <c r="AA17" i="45"/>
  <c r="Z17" i="45"/>
  <c r="S21" i="45"/>
  <c r="AA31" i="45"/>
  <c r="Z31" i="45"/>
  <c r="AB31" i="45" s="1"/>
  <c r="S34" i="45"/>
  <c r="AA40" i="45"/>
  <c r="Z40" i="45"/>
  <c r="AB40" i="45" s="1"/>
  <c r="S44" i="45"/>
  <c r="AA62" i="45"/>
  <c r="Z62" i="45"/>
  <c r="S65" i="45"/>
  <c r="AA71" i="45"/>
  <c r="Z71" i="45"/>
  <c r="S79" i="45"/>
  <c r="AA89" i="45"/>
  <c r="Z89" i="45"/>
  <c r="AB89" i="45" s="1"/>
  <c r="S97" i="45"/>
  <c r="AA107" i="45"/>
  <c r="Z107" i="45"/>
  <c r="AB107" i="45" s="1"/>
  <c r="S110" i="45"/>
  <c r="Z116" i="45"/>
  <c r="AA116" i="45"/>
  <c r="S120" i="45"/>
  <c r="AA126" i="45"/>
  <c r="Z126" i="45"/>
  <c r="S129" i="45"/>
  <c r="AA139" i="45"/>
  <c r="Z139" i="45"/>
  <c r="AB139" i="45" s="1"/>
  <c r="S143" i="45"/>
  <c r="AA149" i="45"/>
  <c r="Z149" i="45"/>
  <c r="AB149" i="45" s="1"/>
  <c r="S157" i="45"/>
  <c r="Z163" i="45"/>
  <c r="AA163" i="45"/>
  <c r="S166" i="45"/>
  <c r="AA172" i="45"/>
  <c r="Z172" i="45"/>
  <c r="S176" i="45"/>
  <c r="Z186" i="45"/>
  <c r="AA186" i="45"/>
  <c r="S189" i="45"/>
  <c r="AA195" i="45"/>
  <c r="Z195" i="45"/>
  <c r="AB195" i="45" s="1"/>
  <c r="S199" i="45"/>
  <c r="Z205" i="45"/>
  <c r="AA205" i="45"/>
  <c r="S209" i="45"/>
  <c r="Z215" i="45"/>
  <c r="AA215" i="45"/>
  <c r="S218" i="45"/>
  <c r="AA12" i="46"/>
  <c r="Z12" i="46"/>
  <c r="AB12" i="46" s="1"/>
  <c r="S16" i="46"/>
  <c r="AA22" i="46"/>
  <c r="Z22" i="46"/>
  <c r="AB22" i="46" s="1"/>
  <c r="S25" i="46"/>
  <c r="Z35" i="46"/>
  <c r="AA35" i="46"/>
  <c r="S39" i="46"/>
  <c r="AA45" i="46"/>
  <c r="Z45" i="46"/>
  <c r="S61" i="46"/>
  <c r="AA67" i="46"/>
  <c r="Z67" i="46"/>
  <c r="AB67" i="46" s="1"/>
  <c r="S70" i="46"/>
  <c r="AA80" i="46"/>
  <c r="Z80" i="46"/>
  <c r="AB80" i="46" s="1"/>
  <c r="S88" i="46"/>
  <c r="AA98" i="46"/>
  <c r="Z98" i="46"/>
  <c r="S101" i="46"/>
  <c r="Z111" i="46"/>
  <c r="AA111" i="46"/>
  <c r="S115" i="46"/>
  <c r="AA121" i="46"/>
  <c r="Z121" i="46"/>
  <c r="AB121" i="46" s="1"/>
  <c r="S125" i="46"/>
  <c r="Z135" i="46"/>
  <c r="AA135" i="46"/>
  <c r="S138" i="46"/>
  <c r="S148" i="46"/>
  <c r="S161" i="46"/>
  <c r="S171" i="46"/>
  <c r="S185" i="46"/>
  <c r="S194" i="46"/>
  <c r="S204" i="46"/>
  <c r="S213" i="46"/>
  <c r="S21" i="47"/>
  <c r="S34" i="47"/>
  <c r="S44" i="47"/>
  <c r="S65" i="47"/>
  <c r="S79" i="47"/>
  <c r="S97" i="47"/>
  <c r="S110" i="47"/>
  <c r="S120" i="47"/>
  <c r="S129" i="47"/>
  <c r="S143" i="47"/>
  <c r="S157" i="47"/>
  <c r="S166" i="47"/>
  <c r="S176" i="47"/>
  <c r="S189" i="47"/>
  <c r="S199" i="47"/>
  <c r="S209" i="47"/>
  <c r="S218" i="47"/>
  <c r="S16" i="48"/>
  <c r="S25" i="48"/>
  <c r="S39" i="48"/>
  <c r="S88" i="48"/>
  <c r="S101" i="48"/>
  <c r="S115" i="48"/>
  <c r="S125" i="48"/>
  <c r="S161" i="48"/>
  <c r="S185" i="48"/>
  <c r="S194" i="48"/>
  <c r="S204" i="48"/>
  <c r="S213" i="48"/>
  <c r="AA20" i="28"/>
  <c r="AB20" i="28" s="1"/>
  <c r="AB24" i="28"/>
  <c r="AB31" i="28"/>
  <c r="AA71" i="28"/>
  <c r="AB70" i="28"/>
  <c r="AB77" i="28"/>
  <c r="AA90" i="28"/>
  <c r="AB113" i="28"/>
  <c r="AA122" i="28"/>
  <c r="Z128" i="28"/>
  <c r="AB141" i="28"/>
  <c r="AA150" i="28"/>
  <c r="AB157" i="28"/>
  <c r="AA166" i="28"/>
  <c r="AB169" i="28"/>
  <c r="AA178" i="28"/>
  <c r="AB197" i="28"/>
  <c r="Z99" i="47"/>
  <c r="AB99" i="47" s="1"/>
  <c r="AB100" i="25"/>
  <c r="AB123" i="25"/>
  <c r="AB150" i="25"/>
  <c r="R16" i="25"/>
  <c r="S16" i="25" s="1"/>
  <c r="R18" i="25"/>
  <c r="S18" i="25" s="1"/>
  <c r="R21" i="25"/>
  <c r="S21" i="25" s="1"/>
  <c r="R23" i="25"/>
  <c r="S23" i="25" s="1"/>
  <c r="R25" i="25"/>
  <c r="S25" i="25" s="1"/>
  <c r="AA26" i="28"/>
  <c r="AB26" i="28" s="1"/>
  <c r="AA218" i="28"/>
  <c r="AA141" i="46"/>
  <c r="Z141" i="46"/>
  <c r="AB141" i="46" s="1"/>
  <c r="AA150" i="46"/>
  <c r="Z150" i="46"/>
  <c r="AB150" i="46" s="1"/>
  <c r="AA164" i="46"/>
  <c r="Z164" i="46"/>
  <c r="AA173" i="46"/>
  <c r="Z173" i="46"/>
  <c r="AB173" i="46" s="1"/>
  <c r="Z187" i="46"/>
  <c r="AA187" i="46"/>
  <c r="AA197" i="46"/>
  <c r="Z197" i="46"/>
  <c r="AB197" i="46" s="1"/>
  <c r="AA206" i="46"/>
  <c r="Z206" i="46"/>
  <c r="AA216" i="46"/>
  <c r="Z216" i="46"/>
  <c r="AB216" i="46" s="1"/>
  <c r="AA13" i="47"/>
  <c r="Z13" i="47"/>
  <c r="AB13" i="47" s="1"/>
  <c r="AA23" i="47"/>
  <c r="Z23" i="47"/>
  <c r="AB23" i="47" s="1"/>
  <c r="AA37" i="47"/>
  <c r="Z37" i="47"/>
  <c r="AA46" i="47"/>
  <c r="Z46" i="47"/>
  <c r="AB46" i="47" s="1"/>
  <c r="Z68" i="47"/>
  <c r="AA68" i="47"/>
  <c r="AA81" i="47"/>
  <c r="Z81" i="47"/>
  <c r="AB81" i="47" s="1"/>
  <c r="AA113" i="47"/>
  <c r="Z113" i="47"/>
  <c r="AA122" i="47"/>
  <c r="Z122" i="47"/>
  <c r="AB122" i="47" s="1"/>
  <c r="AA136" i="47"/>
  <c r="Z136" i="47"/>
  <c r="AB136" i="47" s="1"/>
  <c r="AA145" i="47"/>
  <c r="Z145" i="47"/>
  <c r="AB145" i="47" s="1"/>
  <c r="AA159" i="47"/>
  <c r="Z159" i="47"/>
  <c r="AA169" i="47"/>
  <c r="Z169" i="47"/>
  <c r="AB169" i="47" s="1"/>
  <c r="AA178" i="47"/>
  <c r="Z178" i="47"/>
  <c r="AB178" i="47" s="1"/>
  <c r="AA192" i="47"/>
  <c r="Z192" i="47"/>
  <c r="AB192" i="47" s="1"/>
  <c r="AA201" i="47"/>
  <c r="Z201" i="47"/>
  <c r="AA211" i="47"/>
  <c r="Z211" i="47"/>
  <c r="AB211" i="47" s="1"/>
  <c r="Z9" i="48"/>
  <c r="AA9" i="48"/>
  <c r="AA18" i="48"/>
  <c r="Z18" i="48"/>
  <c r="AB18" i="48" s="1"/>
  <c r="AA32" i="48"/>
  <c r="Z32" i="48"/>
  <c r="AA41" i="48"/>
  <c r="Z41" i="48"/>
  <c r="AB41" i="48" s="1"/>
  <c r="AA77" i="48"/>
  <c r="Z77" i="48"/>
  <c r="AB77" i="48" s="1"/>
  <c r="AA90" i="48"/>
  <c r="Z90" i="48"/>
  <c r="AB90" i="48" s="1"/>
  <c r="AA108" i="48"/>
  <c r="Z108" i="48"/>
  <c r="AA117" i="48"/>
  <c r="Z117" i="48"/>
  <c r="AB117" i="48" s="1"/>
  <c r="AA127" i="48"/>
  <c r="Z127" i="48"/>
  <c r="AB127" i="48" s="1"/>
  <c r="Z141" i="48"/>
  <c r="AA141" i="48"/>
  <c r="AA150" i="48"/>
  <c r="Z150" i="48"/>
  <c r="AA164" i="48"/>
  <c r="Z164" i="48"/>
  <c r="AB164" i="48" s="1"/>
  <c r="Z173" i="48"/>
  <c r="AA173" i="48"/>
  <c r="AA187" i="48"/>
  <c r="Z187" i="48"/>
  <c r="AA197" i="48"/>
  <c r="Z197" i="48"/>
  <c r="AA206" i="48"/>
  <c r="Z206" i="48"/>
  <c r="AB206" i="48" s="1"/>
  <c r="AA216" i="48"/>
  <c r="Z216" i="48"/>
  <c r="AB216" i="48" s="1"/>
  <c r="AA36" i="25"/>
  <c r="Z72" i="25"/>
  <c r="AB142" i="25"/>
  <c r="R34" i="25"/>
  <c r="S34" i="25" s="1"/>
  <c r="R37" i="25"/>
  <c r="S37" i="25" s="1"/>
  <c r="R39" i="25"/>
  <c r="S39" i="25" s="1"/>
  <c r="R41" i="25"/>
  <c r="S41" i="25" s="1"/>
  <c r="R44" i="25"/>
  <c r="AA44" i="25" s="1"/>
  <c r="AA48" i="25" s="1"/>
  <c r="R46" i="25"/>
  <c r="S46" i="25" s="1"/>
  <c r="R68" i="25"/>
  <c r="S68" i="25" s="1"/>
  <c r="R70" i="25"/>
  <c r="S70" i="25" s="1"/>
  <c r="R77" i="25"/>
  <c r="S77" i="25" s="1"/>
  <c r="R79" i="25"/>
  <c r="S79" i="25" s="1"/>
  <c r="R81" i="25"/>
  <c r="S81" i="25" s="1"/>
  <c r="R88" i="25"/>
  <c r="S88" i="25" s="1"/>
  <c r="R90" i="25"/>
  <c r="S90" i="25" s="1"/>
  <c r="R97" i="25"/>
  <c r="S97" i="25" s="1"/>
  <c r="R99" i="25"/>
  <c r="S99" i="25" s="1"/>
  <c r="R101" i="25"/>
  <c r="S101" i="25" s="1"/>
  <c r="R108" i="25"/>
  <c r="S108" i="25" s="1"/>
  <c r="R110" i="25"/>
  <c r="S110" i="25" s="1"/>
  <c r="R113" i="25"/>
  <c r="S113" i="25" s="1"/>
  <c r="R115" i="25"/>
  <c r="S115" i="25" s="1"/>
  <c r="R117" i="25"/>
  <c r="S117" i="25" s="1"/>
  <c r="R120" i="25"/>
  <c r="S120" i="25" s="1"/>
  <c r="R122" i="25"/>
  <c r="S122" i="25" s="1"/>
  <c r="R125" i="25"/>
  <c r="S125" i="25" s="1"/>
  <c r="R127" i="25"/>
  <c r="S127" i="25" s="1"/>
  <c r="R129" i="25"/>
  <c r="S129" i="25" s="1"/>
  <c r="R136" i="25"/>
  <c r="S136" i="25" s="1"/>
  <c r="R138" i="25"/>
  <c r="S138" i="25" s="1"/>
  <c r="R141" i="25"/>
  <c r="S141" i="25" s="1"/>
  <c r="R143" i="25"/>
  <c r="S143" i="25" s="1"/>
  <c r="R145" i="25"/>
  <c r="S145" i="25" s="1"/>
  <c r="R148" i="25"/>
  <c r="S148" i="25" s="1"/>
  <c r="R150" i="25"/>
  <c r="S150" i="25" s="1"/>
  <c r="R157" i="25"/>
  <c r="S157" i="25" s="1"/>
  <c r="R159" i="25"/>
  <c r="S159" i="25" s="1"/>
  <c r="R161" i="25"/>
  <c r="S161" i="25" s="1"/>
  <c r="R164" i="25"/>
  <c r="S164" i="25" s="1"/>
  <c r="R166" i="25"/>
  <c r="S166" i="25" s="1"/>
  <c r="R169" i="25"/>
  <c r="S169" i="25" s="1"/>
  <c r="R171" i="25"/>
  <c r="S171" i="25" s="1"/>
  <c r="R173" i="25"/>
  <c r="S173" i="25" s="1"/>
  <c r="R176" i="25"/>
  <c r="S176" i="25" s="1"/>
  <c r="R178" i="25"/>
  <c r="S178" i="25" s="1"/>
  <c r="R185" i="25"/>
  <c r="S185" i="25" s="1"/>
  <c r="R187" i="25"/>
  <c r="S187" i="25" s="1"/>
  <c r="R189" i="25"/>
  <c r="S189" i="25" s="1"/>
  <c r="R192" i="25"/>
  <c r="S192" i="25" s="1"/>
  <c r="R194" i="25"/>
  <c r="S194" i="25" s="1"/>
  <c r="R197" i="25"/>
  <c r="S197" i="25" s="1"/>
  <c r="R199" i="25"/>
  <c r="S199" i="25" s="1"/>
  <c r="R201" i="25"/>
  <c r="S201" i="25" s="1"/>
  <c r="R204" i="25"/>
  <c r="S204" i="25" s="1"/>
  <c r="R206" i="25"/>
  <c r="S206" i="25" s="1"/>
  <c r="R209" i="25"/>
  <c r="S209" i="25" s="1"/>
  <c r="R211" i="25"/>
  <c r="S211" i="25" s="1"/>
  <c r="R213" i="25"/>
  <c r="S213" i="25" s="1"/>
  <c r="R216" i="25"/>
  <c r="S216" i="25" s="1"/>
  <c r="R218" i="25"/>
  <c r="S218" i="25" s="1"/>
  <c r="AB21" i="28"/>
  <c r="AB32" i="28"/>
  <c r="AA41" i="28"/>
  <c r="AB67" i="28"/>
  <c r="Z80" i="28"/>
  <c r="AB78" i="28"/>
  <c r="AB86" i="28"/>
  <c r="AB106" i="28"/>
  <c r="AB134" i="28"/>
  <c r="AB146" i="28"/>
  <c r="AB158" i="28"/>
  <c r="AB162" i="28"/>
  <c r="AA194" i="28"/>
  <c r="Z200" i="28"/>
  <c r="AB198" i="28"/>
  <c r="AB215" i="28"/>
  <c r="Z149" i="46"/>
  <c r="AB149" i="46" s="1"/>
  <c r="AA37" i="48"/>
  <c r="AB37" i="48" s="1"/>
  <c r="Z144" i="46"/>
  <c r="AA144" i="46"/>
  <c r="AA158" i="46"/>
  <c r="Z158" i="46"/>
  <c r="AA167" i="46"/>
  <c r="Z167" i="46"/>
  <c r="AB167" i="46" s="1"/>
  <c r="Z177" i="46"/>
  <c r="AA177" i="46"/>
  <c r="AA191" i="46"/>
  <c r="Z191" i="46"/>
  <c r="AB191" i="46" s="1"/>
  <c r="AA200" i="46"/>
  <c r="Z200" i="46"/>
  <c r="Z210" i="46"/>
  <c r="AA210" i="46"/>
  <c r="AA219" i="46"/>
  <c r="Z219" i="46"/>
  <c r="AA17" i="47"/>
  <c r="Z17" i="47"/>
  <c r="AB17" i="47" s="1"/>
  <c r="Z31" i="47"/>
  <c r="AA31" i="47"/>
  <c r="AA40" i="47"/>
  <c r="Z40" i="47"/>
  <c r="AB40" i="47" s="1"/>
  <c r="Z62" i="47"/>
  <c r="AA62" i="47"/>
  <c r="AA71" i="47"/>
  <c r="Z71" i="47"/>
  <c r="AB71" i="47" s="1"/>
  <c r="AA89" i="47"/>
  <c r="Z89" i="47"/>
  <c r="AA107" i="47"/>
  <c r="Z107" i="47"/>
  <c r="Z116" i="47"/>
  <c r="AA116" i="47"/>
  <c r="AA126" i="47"/>
  <c r="Z126" i="47"/>
  <c r="AB126" i="47" s="1"/>
  <c r="AA139" i="47"/>
  <c r="Z139" i="47"/>
  <c r="AA149" i="47"/>
  <c r="Z149" i="47"/>
  <c r="AB149" i="47" s="1"/>
  <c r="Z163" i="47"/>
  <c r="AA163" i="47"/>
  <c r="AA172" i="47"/>
  <c r="Z172" i="47"/>
  <c r="AB172" i="47" s="1"/>
  <c r="AA186" i="47"/>
  <c r="Z186" i="47"/>
  <c r="AA195" i="47"/>
  <c r="Z195" i="47"/>
  <c r="AB195" i="47" s="1"/>
  <c r="AA205" i="47"/>
  <c r="Z205" i="47"/>
  <c r="AA215" i="47"/>
  <c r="Z215" i="47"/>
  <c r="AB215" i="47" s="1"/>
  <c r="Z12" i="48"/>
  <c r="AA12" i="48"/>
  <c r="AA22" i="48"/>
  <c r="Z22" i="48"/>
  <c r="AB22" i="48" s="1"/>
  <c r="Z35" i="48"/>
  <c r="AA35" i="48"/>
  <c r="AA45" i="48"/>
  <c r="Z45" i="48"/>
  <c r="AB45" i="48" s="1"/>
  <c r="AA80" i="48"/>
  <c r="Z80" i="48"/>
  <c r="AA98" i="48"/>
  <c r="Z98" i="48"/>
  <c r="AB98" i="48" s="1"/>
  <c r="AA111" i="48"/>
  <c r="Z111" i="48"/>
  <c r="AA121" i="48"/>
  <c r="Z121" i="48"/>
  <c r="AB121" i="48" s="1"/>
  <c r="Z135" i="48"/>
  <c r="AA135" i="48"/>
  <c r="AA144" i="48"/>
  <c r="Z144" i="48"/>
  <c r="AB144" i="48" s="1"/>
  <c r="AA158" i="48"/>
  <c r="Z158" i="48"/>
  <c r="AA167" i="48"/>
  <c r="Z167" i="48"/>
  <c r="AB167" i="48" s="1"/>
  <c r="AA177" i="48"/>
  <c r="Z177" i="48"/>
  <c r="AA191" i="48"/>
  <c r="Z191" i="48"/>
  <c r="AB191" i="48" s="1"/>
  <c r="AA200" i="48"/>
  <c r="Z200" i="48"/>
  <c r="AA210" i="48"/>
  <c r="Z210" i="48"/>
  <c r="AB210" i="48" s="1"/>
  <c r="AA219" i="48"/>
  <c r="Z219" i="48"/>
  <c r="AA102" i="25"/>
  <c r="AA104" i="25" s="1"/>
  <c r="AB115" i="25"/>
  <c r="AB165" i="25"/>
  <c r="AB179" i="25"/>
  <c r="AB192" i="25"/>
  <c r="AA202" i="25"/>
  <c r="AB206" i="25"/>
  <c r="AB211" i="25"/>
  <c r="AA14" i="40"/>
  <c r="AB44" i="28"/>
  <c r="AA65" i="28"/>
  <c r="AA80" i="28"/>
  <c r="Z100" i="28"/>
  <c r="AA110" i="28"/>
  <c r="AA138" i="28"/>
  <c r="Z160" i="28"/>
  <c r="Z188" i="28"/>
  <c r="AB191" i="28"/>
  <c r="AA200" i="28"/>
  <c r="Z212" i="28"/>
  <c r="AA138" i="46"/>
  <c r="Z138" i="46"/>
  <c r="AB138" i="46" s="1"/>
  <c r="AA148" i="46"/>
  <c r="Z148" i="46"/>
  <c r="AA161" i="46"/>
  <c r="Z161" i="46"/>
  <c r="AB161" i="46" s="1"/>
  <c r="AA171" i="46"/>
  <c r="Z171" i="46"/>
  <c r="AA185" i="46"/>
  <c r="Z185" i="46"/>
  <c r="AB185" i="46" s="1"/>
  <c r="AA194" i="46"/>
  <c r="Z194" i="46"/>
  <c r="Z204" i="46"/>
  <c r="AA204" i="46"/>
  <c r="AA213" i="46"/>
  <c r="Z213" i="46"/>
  <c r="Z11" i="47"/>
  <c r="AA11" i="47"/>
  <c r="AA21" i="47"/>
  <c r="Z21" i="47"/>
  <c r="AA34" i="47"/>
  <c r="Z34" i="47"/>
  <c r="AA44" i="47"/>
  <c r="Z44" i="47"/>
  <c r="AA79" i="47"/>
  <c r="Z79" i="47"/>
  <c r="AB79" i="47" s="1"/>
  <c r="AA97" i="47"/>
  <c r="Z97" i="47"/>
  <c r="Z110" i="47"/>
  <c r="AA110" i="47"/>
  <c r="Z120" i="47"/>
  <c r="AA120" i="47"/>
  <c r="AA129" i="47"/>
  <c r="Z129" i="47"/>
  <c r="AB129" i="47" s="1"/>
  <c r="AA143" i="47"/>
  <c r="Z143" i="47"/>
  <c r="AA157" i="47"/>
  <c r="Z157" i="47"/>
  <c r="AA166" i="47"/>
  <c r="Z166" i="47"/>
  <c r="AA176" i="47"/>
  <c r="Z176" i="47"/>
  <c r="AB176" i="47" s="1"/>
  <c r="Z189" i="47"/>
  <c r="AA189" i="47"/>
  <c r="Z199" i="47"/>
  <c r="AA199" i="47"/>
  <c r="AA209" i="47"/>
  <c r="Z209" i="47"/>
  <c r="AA218" i="47"/>
  <c r="Z218" i="47"/>
  <c r="AB218" i="47" s="1"/>
  <c r="AA16" i="48"/>
  <c r="Z16" i="48"/>
  <c r="AA25" i="48"/>
  <c r="Z25" i="48"/>
  <c r="Z39" i="48"/>
  <c r="AA39" i="48"/>
  <c r="AA88" i="48"/>
  <c r="Z88" i="48"/>
  <c r="AB88" i="48" s="1"/>
  <c r="Z101" i="48"/>
  <c r="AA101" i="48"/>
  <c r="Z115" i="48"/>
  <c r="AA115" i="48"/>
  <c r="AA125" i="48"/>
  <c r="Z125" i="48"/>
  <c r="AA138" i="48"/>
  <c r="Z138" i="48"/>
  <c r="AB138" i="48" s="1"/>
  <c r="AA148" i="48"/>
  <c r="Z148" i="48"/>
  <c r="AA161" i="48"/>
  <c r="Z161" i="48"/>
  <c r="AA171" i="48"/>
  <c r="Z171" i="48"/>
  <c r="AA185" i="48"/>
  <c r="Z185" i="48"/>
  <c r="AB185" i="48" s="1"/>
  <c r="AA194" i="48"/>
  <c r="Z194" i="48"/>
  <c r="AA204" i="48"/>
  <c r="Z204" i="48"/>
  <c r="AA213" i="48"/>
  <c r="Z213" i="48"/>
  <c r="AB138" i="25"/>
  <c r="AA212" i="28"/>
  <c r="AA195" i="46"/>
  <c r="AB195" i="46" s="1"/>
  <c r="AA142" i="46"/>
  <c r="Z142" i="46"/>
  <c r="Z151" i="46"/>
  <c r="AA151" i="46"/>
  <c r="AA165" i="46"/>
  <c r="Z165" i="46"/>
  <c r="Z175" i="46"/>
  <c r="AA175" i="46"/>
  <c r="AA188" i="46"/>
  <c r="Z188" i="46"/>
  <c r="AA198" i="46"/>
  <c r="Z198" i="46"/>
  <c r="AB198" i="46" s="1"/>
  <c r="AA207" i="46"/>
  <c r="Z207" i="46"/>
  <c r="AA217" i="46"/>
  <c r="Z217" i="46"/>
  <c r="AA15" i="47"/>
  <c r="Z15" i="47"/>
  <c r="Z24" i="47"/>
  <c r="AA24" i="47"/>
  <c r="AA38" i="47"/>
  <c r="Z38" i="47"/>
  <c r="Z47" i="47"/>
  <c r="AA47" i="47"/>
  <c r="AA69" i="47"/>
  <c r="Z69" i="47"/>
  <c r="Z87" i="47"/>
  <c r="AA87" i="47"/>
  <c r="AA100" i="47"/>
  <c r="Z100" i="47"/>
  <c r="AA114" i="47"/>
  <c r="Z114" i="47"/>
  <c r="AA123" i="47"/>
  <c r="Z123" i="47"/>
  <c r="AA137" i="47"/>
  <c r="Z137" i="47"/>
  <c r="AB137" i="47" s="1"/>
  <c r="AA147" i="47"/>
  <c r="Z147" i="47"/>
  <c r="AA160" i="47"/>
  <c r="Z160" i="47"/>
  <c r="AA170" i="47"/>
  <c r="Z170" i="47"/>
  <c r="AA179" i="47"/>
  <c r="Z179" i="47"/>
  <c r="AB179" i="47" s="1"/>
  <c r="AA193" i="47"/>
  <c r="Z193" i="47"/>
  <c r="Z203" i="47"/>
  <c r="AA203" i="47"/>
  <c r="AA212" i="47"/>
  <c r="Z212" i="47"/>
  <c r="Z10" i="48"/>
  <c r="AA10" i="48"/>
  <c r="AA19" i="48"/>
  <c r="Z19" i="48"/>
  <c r="Z33" i="48"/>
  <c r="AA33" i="48"/>
  <c r="AA43" i="48"/>
  <c r="Z43" i="48"/>
  <c r="Z78" i="48"/>
  <c r="AA78" i="48"/>
  <c r="AA91" i="48"/>
  <c r="Z91" i="48"/>
  <c r="AA109" i="48"/>
  <c r="Z109" i="48"/>
  <c r="AA119" i="48"/>
  <c r="Z119" i="48"/>
  <c r="AA128" i="48"/>
  <c r="Z128" i="48"/>
  <c r="AB128" i="48" s="1"/>
  <c r="Z142" i="48"/>
  <c r="AA142" i="48"/>
  <c r="AA151" i="48"/>
  <c r="Z151" i="48"/>
  <c r="Z165" i="48"/>
  <c r="AA165" i="48"/>
  <c r="AA175" i="48"/>
  <c r="Z175" i="48"/>
  <c r="AB175" i="48" s="1"/>
  <c r="AA188" i="48"/>
  <c r="Z188" i="48"/>
  <c r="Z198" i="48"/>
  <c r="AA198" i="48"/>
  <c r="Z207" i="48"/>
  <c r="AA207" i="48"/>
  <c r="AA217" i="48"/>
  <c r="Z217" i="48"/>
  <c r="AB217" i="48" s="1"/>
  <c r="Z20" i="25"/>
  <c r="AB19" i="25"/>
  <c r="AB33" i="25"/>
  <c r="AA112" i="25"/>
  <c r="AB188" i="25"/>
  <c r="R15" i="25"/>
  <c r="S15" i="25" s="1"/>
  <c r="R17" i="25"/>
  <c r="S17" i="25" s="1"/>
  <c r="R19" i="25"/>
  <c r="S19" i="25" s="1"/>
  <c r="R22" i="25"/>
  <c r="S22" i="25" s="1"/>
  <c r="R24" i="25"/>
  <c r="S24" i="25" s="1"/>
  <c r="R31" i="25"/>
  <c r="S31" i="25" s="1"/>
  <c r="AA9" i="40"/>
  <c r="AA15" i="40"/>
  <c r="AB33" i="28"/>
  <c r="Z47" i="28"/>
  <c r="AB45" i="28"/>
  <c r="AB61" i="28"/>
  <c r="AB96" i="28"/>
  <c r="AB99" i="28"/>
  <c r="AB155" i="28"/>
  <c r="AB216" i="28"/>
  <c r="Z145" i="46"/>
  <c r="AA145" i="46"/>
  <c r="AA159" i="46"/>
  <c r="Z159" i="46"/>
  <c r="Z169" i="46"/>
  <c r="AA169" i="46"/>
  <c r="AA178" i="46"/>
  <c r="Z178" i="46"/>
  <c r="AA192" i="46"/>
  <c r="Z192" i="46"/>
  <c r="Z201" i="46"/>
  <c r="AA201" i="46"/>
  <c r="AA211" i="46"/>
  <c r="Z211" i="46"/>
  <c r="AB211" i="46" s="1"/>
  <c r="Z9" i="47"/>
  <c r="AA9" i="47"/>
  <c r="AA18" i="47"/>
  <c r="Z18" i="47"/>
  <c r="AA32" i="47"/>
  <c r="Z32" i="47"/>
  <c r="AA41" i="47"/>
  <c r="Z41" i="47"/>
  <c r="AB41" i="47" s="1"/>
  <c r="AA63" i="47"/>
  <c r="Z63" i="47"/>
  <c r="AA77" i="47"/>
  <c r="Z77" i="47"/>
  <c r="AA90" i="47"/>
  <c r="Z90" i="47"/>
  <c r="Z108" i="47"/>
  <c r="AA108" i="47"/>
  <c r="AA117" i="47"/>
  <c r="Z117" i="47"/>
  <c r="AA127" i="47"/>
  <c r="Z127" i="47"/>
  <c r="Z141" i="47"/>
  <c r="AA141" i="47"/>
  <c r="AA150" i="47"/>
  <c r="Z150" i="47"/>
  <c r="AB150" i="47" s="1"/>
  <c r="Z164" i="47"/>
  <c r="AA164" i="47"/>
  <c r="AA173" i="47"/>
  <c r="Z173" i="47"/>
  <c r="AA187" i="47"/>
  <c r="Z187" i="47"/>
  <c r="Z197" i="47"/>
  <c r="AA197" i="47"/>
  <c r="AA206" i="47"/>
  <c r="Z206" i="47"/>
  <c r="AA216" i="47"/>
  <c r="Z216" i="47"/>
  <c r="AA13" i="48"/>
  <c r="Z13" i="48"/>
  <c r="AA23" i="48"/>
  <c r="Z23" i="48"/>
  <c r="AB23" i="48" s="1"/>
  <c r="Z46" i="48"/>
  <c r="AA46" i="48"/>
  <c r="Z81" i="48"/>
  <c r="AA81" i="48"/>
  <c r="Z99" i="48"/>
  <c r="AA99" i="48"/>
  <c r="AA113" i="48"/>
  <c r="Z113" i="48"/>
  <c r="AB113" i="48" s="1"/>
  <c r="AA122" i="48"/>
  <c r="Z122" i="48"/>
  <c r="AA136" i="48"/>
  <c r="Z136" i="48"/>
  <c r="AA145" i="48"/>
  <c r="Z145" i="48"/>
  <c r="AA159" i="48"/>
  <c r="Z159" i="48"/>
  <c r="AB159" i="48" s="1"/>
  <c r="AA169" i="48"/>
  <c r="Z169" i="48"/>
  <c r="Z178" i="48"/>
  <c r="AA178" i="48"/>
  <c r="AA192" i="48"/>
  <c r="Z192" i="48"/>
  <c r="AA201" i="48"/>
  <c r="Z201" i="48"/>
  <c r="AB201" i="48" s="1"/>
  <c r="AA211" i="48"/>
  <c r="Z211" i="48"/>
  <c r="AB64" i="25"/>
  <c r="AB99" i="25"/>
  <c r="AB108" i="25"/>
  <c r="AB122" i="25"/>
  <c r="AA140" i="25"/>
  <c r="AB158" i="25"/>
  <c r="AB167" i="25"/>
  <c r="AB189" i="25"/>
  <c r="AB194" i="25"/>
  <c r="AB199" i="25"/>
  <c r="AB212" i="25"/>
  <c r="R33" i="25"/>
  <c r="S33" i="25" s="1"/>
  <c r="R35" i="25"/>
  <c r="S35" i="25" s="1"/>
  <c r="R38" i="25"/>
  <c r="R40" i="25"/>
  <c r="S40" i="25" s="1"/>
  <c r="R43" i="25"/>
  <c r="S43" i="25" s="1"/>
  <c r="R45" i="25"/>
  <c r="S45" i="25" s="1"/>
  <c r="R47" i="25"/>
  <c r="S47" i="25" s="1"/>
  <c r="R67" i="25"/>
  <c r="S67" i="25" s="1"/>
  <c r="R69" i="25"/>
  <c r="S69" i="25" s="1"/>
  <c r="R71" i="25"/>
  <c r="S71" i="25" s="1"/>
  <c r="R78" i="25"/>
  <c r="S78" i="25" s="1"/>
  <c r="R80" i="25"/>
  <c r="S80" i="25" s="1"/>
  <c r="R87" i="25"/>
  <c r="S87" i="25" s="1"/>
  <c r="R89" i="25"/>
  <c r="S89" i="25" s="1"/>
  <c r="R91" i="25"/>
  <c r="S91" i="25" s="1"/>
  <c r="R98" i="25"/>
  <c r="S98" i="25" s="1"/>
  <c r="R100" i="25"/>
  <c r="S100" i="25" s="1"/>
  <c r="R107" i="25"/>
  <c r="S107" i="25" s="1"/>
  <c r="R109" i="25"/>
  <c r="S109" i="25" s="1"/>
  <c r="R111" i="25"/>
  <c r="S111" i="25" s="1"/>
  <c r="R114" i="25"/>
  <c r="S114" i="25" s="1"/>
  <c r="R116" i="25"/>
  <c r="S116" i="25" s="1"/>
  <c r="R119" i="25"/>
  <c r="S119" i="25" s="1"/>
  <c r="R121" i="25"/>
  <c r="S121" i="25" s="1"/>
  <c r="R123" i="25"/>
  <c r="S123" i="25" s="1"/>
  <c r="R126" i="25"/>
  <c r="S126" i="25" s="1"/>
  <c r="R128" i="25"/>
  <c r="S128" i="25" s="1"/>
  <c r="R135" i="25"/>
  <c r="S135" i="25" s="1"/>
  <c r="R137" i="25"/>
  <c r="S137" i="25" s="1"/>
  <c r="R139" i="25"/>
  <c r="S139" i="25" s="1"/>
  <c r="R142" i="25"/>
  <c r="S142" i="25" s="1"/>
  <c r="R144" i="25"/>
  <c r="S144" i="25" s="1"/>
  <c r="R147" i="25"/>
  <c r="S147" i="25" s="1"/>
  <c r="R149" i="25"/>
  <c r="S149" i="25" s="1"/>
  <c r="R151" i="25"/>
  <c r="S151" i="25" s="1"/>
  <c r="R158" i="25"/>
  <c r="S158" i="25" s="1"/>
  <c r="R160" i="25"/>
  <c r="S160" i="25" s="1"/>
  <c r="R163" i="25"/>
  <c r="S163" i="25" s="1"/>
  <c r="R165" i="25"/>
  <c r="S165" i="25" s="1"/>
  <c r="R167" i="25"/>
  <c r="S167" i="25" s="1"/>
  <c r="R170" i="25"/>
  <c r="S170" i="25" s="1"/>
  <c r="R172" i="25"/>
  <c r="S172" i="25" s="1"/>
  <c r="R175" i="25"/>
  <c r="S175" i="25" s="1"/>
  <c r="R177" i="25"/>
  <c r="S177" i="25" s="1"/>
  <c r="R179" i="25"/>
  <c r="S179" i="25" s="1"/>
  <c r="R186" i="25"/>
  <c r="S186" i="25" s="1"/>
  <c r="R188" i="25"/>
  <c r="S188" i="25" s="1"/>
  <c r="R191" i="25"/>
  <c r="S191" i="25" s="1"/>
  <c r="R193" i="25"/>
  <c r="S193" i="25" s="1"/>
  <c r="R195" i="25"/>
  <c r="S195" i="25" s="1"/>
  <c r="R198" i="25"/>
  <c r="S198" i="25" s="1"/>
  <c r="R200" i="25"/>
  <c r="S200" i="25" s="1"/>
  <c r="R203" i="25"/>
  <c r="S203" i="25" s="1"/>
  <c r="R205" i="25"/>
  <c r="S205" i="25" s="1"/>
  <c r="R207" i="25"/>
  <c r="S207" i="25" s="1"/>
  <c r="R210" i="25"/>
  <c r="S210" i="25" s="1"/>
  <c r="R212" i="25"/>
  <c r="S212" i="25" s="1"/>
  <c r="R215" i="25"/>
  <c r="S215" i="25" s="1"/>
  <c r="R217" i="25"/>
  <c r="S217" i="25" s="1"/>
  <c r="R219" i="25"/>
  <c r="S219" i="25" s="1"/>
  <c r="Y11" i="40"/>
  <c r="AA11" i="40" s="1"/>
  <c r="AB15" i="28"/>
  <c r="AA35" i="28"/>
  <c r="AB38" i="28"/>
  <c r="AA47" i="28"/>
  <c r="AA100" i="28"/>
  <c r="AA102" i="28" s="1"/>
  <c r="AB112" i="28"/>
  <c r="AB120" i="28"/>
  <c r="AA139" i="46"/>
  <c r="Z139" i="46"/>
  <c r="AB139" i="46" s="1"/>
  <c r="AA163" i="46"/>
  <c r="Z163" i="46"/>
  <c r="AB163" i="46" s="1"/>
  <c r="AA172" i="46"/>
  <c r="Z172" i="46"/>
  <c r="AA186" i="46"/>
  <c r="Z186" i="46"/>
  <c r="AA205" i="46"/>
  <c r="Z205" i="46"/>
  <c r="AB205" i="46" s="1"/>
  <c r="Z215" i="46"/>
  <c r="AA215" i="46"/>
  <c r="AA12" i="47"/>
  <c r="Z12" i="47"/>
  <c r="AA22" i="47"/>
  <c r="Z22" i="47"/>
  <c r="AA35" i="47"/>
  <c r="Z35" i="47"/>
  <c r="AB35" i="47" s="1"/>
  <c r="Z45" i="47"/>
  <c r="AA45" i="47"/>
  <c r="AA67" i="47"/>
  <c r="Z67" i="47"/>
  <c r="Z80" i="47"/>
  <c r="AA80" i="47"/>
  <c r="AA98" i="47"/>
  <c r="Z98" i="47"/>
  <c r="AB98" i="47" s="1"/>
  <c r="AA111" i="47"/>
  <c r="Z111" i="47"/>
  <c r="AB111" i="47" s="1"/>
  <c r="AA121" i="47"/>
  <c r="Z121" i="47"/>
  <c r="Z135" i="47"/>
  <c r="AA135" i="47"/>
  <c r="AA144" i="47"/>
  <c r="Z144" i="47"/>
  <c r="AB144" i="47" s="1"/>
  <c r="AA158" i="47"/>
  <c r="Z158" i="47"/>
  <c r="AB158" i="47" s="1"/>
  <c r="AA167" i="47"/>
  <c r="Z167" i="47"/>
  <c r="AA177" i="47"/>
  <c r="Z177" i="47"/>
  <c r="AA191" i="47"/>
  <c r="Z191" i="47"/>
  <c r="AB191" i="47" s="1"/>
  <c r="Z200" i="47"/>
  <c r="AA200" i="47"/>
  <c r="AA210" i="47"/>
  <c r="Z210" i="47"/>
  <c r="AA219" i="47"/>
  <c r="Z219" i="47"/>
  <c r="Z17" i="48"/>
  <c r="AA17" i="48"/>
  <c r="AA31" i="48"/>
  <c r="Z31" i="48"/>
  <c r="AB31" i="48" s="1"/>
  <c r="AA40" i="48"/>
  <c r="Z40" i="48"/>
  <c r="AA89" i="48"/>
  <c r="Z89" i="48"/>
  <c r="Z107" i="48"/>
  <c r="AA107" i="48"/>
  <c r="Z116" i="48"/>
  <c r="AA116" i="48"/>
  <c r="AA126" i="48"/>
  <c r="Z126" i="48"/>
  <c r="AA139" i="48"/>
  <c r="Z139" i="48"/>
  <c r="AA149" i="48"/>
  <c r="Z149" i="48"/>
  <c r="AB149" i="48" s="1"/>
  <c r="Z163" i="48"/>
  <c r="AA163" i="48"/>
  <c r="AA172" i="48"/>
  <c r="Z172" i="48"/>
  <c r="AA186" i="48"/>
  <c r="Z186" i="48"/>
  <c r="AA195" i="48"/>
  <c r="Z195" i="48"/>
  <c r="AB195" i="48" s="1"/>
  <c r="AA205" i="48"/>
  <c r="Z205" i="48"/>
  <c r="AB205" i="48" s="1"/>
  <c r="AA215" i="48"/>
  <c r="Z215" i="48"/>
  <c r="AB21" i="25"/>
  <c r="AB25" i="25"/>
  <c r="AB34" i="25"/>
  <c r="AB87" i="25"/>
  <c r="AB145" i="25"/>
  <c r="AB209" i="25"/>
  <c r="AB213" i="25"/>
  <c r="Y21" i="40"/>
  <c r="AB16" i="28"/>
  <c r="AB30" i="28"/>
  <c r="AB62" i="28"/>
  <c r="Z71" i="28"/>
  <c r="AB71" i="28" s="1"/>
  <c r="AA116" i="28"/>
  <c r="Z122" i="28"/>
  <c r="AA128" i="28"/>
  <c r="AB164" i="28"/>
  <c r="AA172" i="28"/>
  <c r="Z178" i="28"/>
  <c r="AB178" i="28" s="1"/>
  <c r="Z206" i="28"/>
  <c r="AB209" i="28"/>
  <c r="Z65" i="47"/>
  <c r="AB65" i="47" s="1"/>
  <c r="AG25" i="41"/>
  <c r="AE16" i="41"/>
  <c r="AG20" i="41"/>
  <c r="AE21" i="41"/>
  <c r="AG15" i="41"/>
  <c r="AG10" i="41"/>
  <c r="AE26" i="41"/>
  <c r="AF16" i="41"/>
  <c r="AF26" i="41"/>
  <c r="AG28" i="41"/>
  <c r="AG19" i="41"/>
  <c r="W87" i="48"/>
  <c r="X92" i="48"/>
  <c r="X94" i="48" s="1"/>
  <c r="W125" i="48"/>
  <c r="X130" i="48"/>
  <c r="W16" i="48"/>
  <c r="W31" i="48"/>
  <c r="X42" i="48"/>
  <c r="W43" i="48"/>
  <c r="W48" i="48" s="1"/>
  <c r="W113" i="48"/>
  <c r="X118" i="48"/>
  <c r="X152" i="48"/>
  <c r="X208" i="48"/>
  <c r="X14" i="48"/>
  <c r="X26" i="48"/>
  <c r="W175" i="48"/>
  <c r="X180" i="48"/>
  <c r="X190" i="48"/>
  <c r="X102" i="48"/>
  <c r="X104" i="48" s="1"/>
  <c r="W163" i="48"/>
  <c r="X168" i="48"/>
  <c r="X202" i="48"/>
  <c r="W107" i="48"/>
  <c r="W142" i="48"/>
  <c r="W157" i="48"/>
  <c r="W169" i="48"/>
  <c r="W66" i="47"/>
  <c r="X82" i="47"/>
  <c r="X84" i="47" s="1"/>
  <c r="W16" i="47"/>
  <c r="W31" i="47"/>
  <c r="W43" i="47"/>
  <c r="W67" i="47"/>
  <c r="W72" i="47" s="1"/>
  <c r="X124" i="47"/>
  <c r="X154" i="47"/>
  <c r="W118" i="47"/>
  <c r="X118" i="47"/>
  <c r="W142" i="47"/>
  <c r="W157" i="47"/>
  <c r="W169" i="47"/>
  <c r="W192" i="47"/>
  <c r="W196" i="47" s="1"/>
  <c r="W204" i="47"/>
  <c r="W208" i="47" s="1"/>
  <c r="W216" i="47"/>
  <c r="X72" i="46"/>
  <c r="X14" i="46"/>
  <c r="X26" i="46"/>
  <c r="W102" i="46"/>
  <c r="W104" i="46" s="1"/>
  <c r="X112" i="46"/>
  <c r="W163" i="46"/>
  <c r="X168" i="46"/>
  <c r="X48" i="46"/>
  <c r="W113" i="46"/>
  <c r="X118" i="46"/>
  <c r="X124" i="46"/>
  <c r="W125" i="46"/>
  <c r="X130" i="46"/>
  <c r="W220" i="46"/>
  <c r="X36" i="46"/>
  <c r="X74" i="46" s="1"/>
  <c r="W175" i="46"/>
  <c r="X180" i="46"/>
  <c r="W87" i="46"/>
  <c r="X92" i="46"/>
  <c r="X94" i="46" s="1"/>
  <c r="X102" i="46"/>
  <c r="X104" i="46" s="1"/>
  <c r="W146" i="46"/>
  <c r="X174" i="46"/>
  <c r="X196" i="46"/>
  <c r="X208" i="46"/>
  <c r="W214" i="46"/>
  <c r="X220" i="46"/>
  <c r="W108" i="46"/>
  <c r="W120" i="46"/>
  <c r="W124" i="46" s="1"/>
  <c r="W158" i="46"/>
  <c r="W162" i="46" s="1"/>
  <c r="W170" i="46"/>
  <c r="W26" i="45"/>
  <c r="X36" i="45"/>
  <c r="X48" i="45"/>
  <c r="X72" i="45"/>
  <c r="X82" i="45"/>
  <c r="X84" i="45" s="1"/>
  <c r="W163" i="45"/>
  <c r="W168" i="45" s="1"/>
  <c r="X168" i="45"/>
  <c r="W15" i="45"/>
  <c r="W20" i="45" s="1"/>
  <c r="X26" i="45"/>
  <c r="W38" i="45"/>
  <c r="W62" i="45"/>
  <c r="W66" i="45" s="1"/>
  <c r="W87" i="45"/>
  <c r="X92" i="45"/>
  <c r="X94" i="45" s="1"/>
  <c r="W102" i="45"/>
  <c r="W104" i="45" s="1"/>
  <c r="W113" i="45"/>
  <c r="X118" i="45"/>
  <c r="X162" i="45"/>
  <c r="X208" i="45"/>
  <c r="W214" i="45"/>
  <c r="X102" i="45"/>
  <c r="X104" i="45" s="1"/>
  <c r="W125" i="45"/>
  <c r="X130" i="45"/>
  <c r="X190" i="45"/>
  <c r="X112" i="45"/>
  <c r="W107" i="45"/>
  <c r="W112" i="45" s="1"/>
  <c r="X124" i="45"/>
  <c r="W119" i="45"/>
  <c r="W124" i="45" s="1"/>
  <c r="W140" i="45"/>
  <c r="W175" i="45"/>
  <c r="X180" i="45"/>
  <c r="X202" i="45"/>
  <c r="W157" i="45"/>
  <c r="W169" i="45"/>
  <c r="X42" i="44"/>
  <c r="X66" i="44"/>
  <c r="X180" i="44"/>
  <c r="X190" i="44"/>
  <c r="W214" i="44"/>
  <c r="X20" i="44"/>
  <c r="X92" i="44"/>
  <c r="X94" i="44" s="1"/>
  <c r="X102" i="44"/>
  <c r="X104" i="44" s="1"/>
  <c r="X118" i="44"/>
  <c r="X162" i="44"/>
  <c r="W190" i="44"/>
  <c r="X202" i="44"/>
  <c r="X214" i="44"/>
  <c r="W10" i="44"/>
  <c r="W22" i="44"/>
  <c r="W26" i="44" s="1"/>
  <c r="X130" i="44"/>
  <c r="X140" i="44"/>
  <c r="W191" i="44"/>
  <c r="W77" i="44"/>
  <c r="X152" i="44"/>
  <c r="X168" i="44"/>
  <c r="W203" i="44"/>
  <c r="W215" i="44"/>
  <c r="W108" i="44"/>
  <c r="W112" i="44" s="1"/>
  <c r="W120" i="44"/>
  <c r="W158" i="44"/>
  <c r="W170" i="44"/>
  <c r="W174" i="44" s="1"/>
  <c r="S11" i="47"/>
  <c r="S10" i="47"/>
  <c r="S11" i="46"/>
  <c r="S10" i="46"/>
  <c r="S9" i="46"/>
  <c r="S11" i="45"/>
  <c r="S11" i="44"/>
  <c r="W13" i="43"/>
  <c r="W37" i="43"/>
  <c r="W178" i="43"/>
  <c r="W194" i="43"/>
  <c r="W206" i="43"/>
  <c r="W16" i="43"/>
  <c r="W22" i="43"/>
  <c r="W41" i="43"/>
  <c r="W70" i="43"/>
  <c r="W87" i="43"/>
  <c r="W108" i="43"/>
  <c r="W128" i="43"/>
  <c r="W170" i="43"/>
  <c r="W204" i="43"/>
  <c r="W12" i="43"/>
  <c r="W45" i="43"/>
  <c r="W89" i="43"/>
  <c r="W172" i="43"/>
  <c r="W216" i="43"/>
  <c r="W9" i="43"/>
  <c r="W25" i="43"/>
  <c r="W34" i="43"/>
  <c r="W44" i="43"/>
  <c r="W79" i="43"/>
  <c r="W91" i="43"/>
  <c r="W111" i="43"/>
  <c r="W115" i="43"/>
  <c r="W139" i="43"/>
  <c r="W142" i="43"/>
  <c r="W161" i="43"/>
  <c r="W195" i="43"/>
  <c r="W18" i="43"/>
  <c r="W21" i="43"/>
  <c r="W33" i="43"/>
  <c r="W35" i="43"/>
  <c r="W40" i="43"/>
  <c r="W69" i="43"/>
  <c r="W71" i="43"/>
  <c r="W90" i="43"/>
  <c r="W97" i="43"/>
  <c r="W100" i="43"/>
  <c r="W135" i="43"/>
  <c r="W149" i="43"/>
  <c r="W151" i="43"/>
  <c r="W165" i="43"/>
  <c r="W171" i="43"/>
  <c r="W177" i="43"/>
  <c r="W39" i="43"/>
  <c r="W47" i="43"/>
  <c r="W80" i="43"/>
  <c r="W101" i="43"/>
  <c r="W185" i="43"/>
  <c r="W212" i="43"/>
  <c r="W17" i="43"/>
  <c r="W24" i="43"/>
  <c r="W32" i="43"/>
  <c r="W38" i="43"/>
  <c r="W46" i="43"/>
  <c r="W68" i="43"/>
  <c r="W78" i="43"/>
  <c r="W116" i="43"/>
  <c r="W120" i="43"/>
  <c r="W123" i="43"/>
  <c r="W127" i="43"/>
  <c r="W138" i="43"/>
  <c r="W143" i="43"/>
  <c r="W187" i="43"/>
  <c r="W197" i="43"/>
  <c r="W199" i="43"/>
  <c r="W209" i="43"/>
  <c r="Z218" i="28"/>
  <c r="AB218" i="28" s="1"/>
  <c r="AB207" i="28"/>
  <c r="AA206" i="28"/>
  <c r="Z194" i="28"/>
  <c r="AB194" i="28" s="1"/>
  <c r="AB183" i="28"/>
  <c r="Z172" i="28"/>
  <c r="Z166" i="28"/>
  <c r="AB166" i="28" s="1"/>
  <c r="Z150" i="28"/>
  <c r="AB150" i="28" s="1"/>
  <c r="Z144" i="28"/>
  <c r="AB144" i="28" s="1"/>
  <c r="Z138" i="28"/>
  <c r="AB138" i="28" s="1"/>
  <c r="AB125" i="28"/>
  <c r="Z116" i="28"/>
  <c r="AB116" i="28" s="1"/>
  <c r="Z110" i="28"/>
  <c r="AB110" i="28" s="1"/>
  <c r="AB95" i="28"/>
  <c r="Z90" i="28"/>
  <c r="AB90" i="28" s="1"/>
  <c r="AB66" i="28"/>
  <c r="Z65" i="28"/>
  <c r="Z41" i="28"/>
  <c r="Z35" i="28"/>
  <c r="AB35" i="28" s="1"/>
  <c r="AB11" i="28"/>
  <c r="AB13" i="28"/>
  <c r="AB10" i="28"/>
  <c r="AA14" i="28"/>
  <c r="AB9" i="28"/>
  <c r="Z82" i="28"/>
  <c r="AA92" i="28"/>
  <c r="Z14" i="28"/>
  <c r="AB12" i="28"/>
  <c r="Z102" i="28"/>
  <c r="AB102" i="28" s="1"/>
  <c r="AA82" i="28"/>
  <c r="AA21" i="40"/>
  <c r="AA19" i="40"/>
  <c r="AA10" i="40"/>
  <c r="AA24" i="40"/>
  <c r="AG24" i="41"/>
  <c r="AF21" i="41"/>
  <c r="AG14" i="41"/>
  <c r="AE11" i="41"/>
  <c r="AF11" i="41"/>
  <c r="AG9" i="41"/>
  <c r="AB216" i="25"/>
  <c r="AB218" i="25"/>
  <c r="AA214" i="25"/>
  <c r="AB210" i="25"/>
  <c r="Z208" i="25"/>
  <c r="AB200" i="25"/>
  <c r="AB186" i="25"/>
  <c r="AA190" i="25"/>
  <c r="AB187" i="25"/>
  <c r="AA180" i="25"/>
  <c r="AB175" i="25"/>
  <c r="AB173" i="25"/>
  <c r="AA174" i="25"/>
  <c r="AB172" i="25"/>
  <c r="AB163" i="25"/>
  <c r="AB164" i="25"/>
  <c r="Z162" i="25"/>
  <c r="AA162" i="25"/>
  <c r="AB159" i="25"/>
  <c r="AB148" i="25"/>
  <c r="AA152" i="25"/>
  <c r="AB149" i="25"/>
  <c r="Z146" i="25"/>
  <c r="AB135" i="25"/>
  <c r="AB136" i="25"/>
  <c r="AB127" i="25"/>
  <c r="AA130" i="25"/>
  <c r="Z124" i="25"/>
  <c r="AA124" i="25"/>
  <c r="AB121" i="25"/>
  <c r="AA118" i="25"/>
  <c r="AB113" i="25"/>
  <c r="AB117" i="25"/>
  <c r="AB111" i="25"/>
  <c r="Z112" i="25"/>
  <c r="AB98" i="25"/>
  <c r="AB89" i="25"/>
  <c r="AA92" i="25"/>
  <c r="AA94" i="25" s="1"/>
  <c r="Z82" i="25"/>
  <c r="Z84" i="25" s="1"/>
  <c r="AB81" i="25"/>
  <c r="AB70" i="25"/>
  <c r="AA72" i="25"/>
  <c r="AB69" i="25"/>
  <c r="AA66" i="25"/>
  <c r="AB61" i="25"/>
  <c r="AB45" i="25"/>
  <c r="AB46" i="25"/>
  <c r="AB37" i="25"/>
  <c r="AB35" i="25"/>
  <c r="Z36" i="25"/>
  <c r="AB22" i="25"/>
  <c r="AB16" i="25"/>
  <c r="AB18" i="25"/>
  <c r="AB12" i="25"/>
  <c r="AA20" i="25"/>
  <c r="Z42" i="25"/>
  <c r="Z66" i="25"/>
  <c r="AA82" i="25"/>
  <c r="AA84" i="25" s="1"/>
  <c r="Z92" i="25"/>
  <c r="Z118" i="25"/>
  <c r="Z130" i="25"/>
  <c r="AA146" i="25"/>
  <c r="Z168" i="25"/>
  <c r="Z180" i="25"/>
  <c r="AA196" i="25"/>
  <c r="AA208" i="25"/>
  <c r="AA220" i="25"/>
  <c r="Z26" i="25"/>
  <c r="AB31" i="25"/>
  <c r="AB43" i="25"/>
  <c r="AB67" i="25"/>
  <c r="Z102" i="25"/>
  <c r="AB107" i="25"/>
  <c r="AB119" i="25"/>
  <c r="Z140" i="25"/>
  <c r="Z152" i="25"/>
  <c r="AB157" i="25"/>
  <c r="Z214" i="25"/>
  <c r="AB15" i="25"/>
  <c r="AB77" i="25"/>
  <c r="AB141" i="25"/>
  <c r="AB191" i="25"/>
  <c r="AB203" i="25"/>
  <c r="AB215" i="25"/>
  <c r="AB169" i="25"/>
  <c r="Z190" i="25"/>
  <c r="Z202" i="25"/>
  <c r="I28" i="43"/>
  <c r="Q28" i="43"/>
  <c r="X11" i="43"/>
  <c r="W11" i="43" s="1"/>
  <c r="Z11" i="43"/>
  <c r="AB11" i="43" s="1"/>
  <c r="X10" i="43"/>
  <c r="W10" i="43" s="1"/>
  <c r="AA10" i="43"/>
  <c r="AB10" i="43" s="1"/>
  <c r="R14" i="48"/>
  <c r="P28" i="48"/>
  <c r="R180" i="48"/>
  <c r="R202" i="48"/>
  <c r="R48" i="48"/>
  <c r="F132" i="48"/>
  <c r="N132" i="48"/>
  <c r="R112" i="48"/>
  <c r="R20" i="48"/>
  <c r="R26" i="48"/>
  <c r="R42" i="48"/>
  <c r="Q74" i="48"/>
  <c r="H132" i="48"/>
  <c r="L132" i="48"/>
  <c r="P132" i="48"/>
  <c r="R118" i="48"/>
  <c r="R162" i="48"/>
  <c r="H182" i="48"/>
  <c r="P182" i="48"/>
  <c r="R102" i="48"/>
  <c r="R104" i="48" s="1"/>
  <c r="R140" i="48"/>
  <c r="R146" i="48"/>
  <c r="R152" i="48"/>
  <c r="H222" i="48"/>
  <c r="L222" i="48"/>
  <c r="P222" i="48"/>
  <c r="R214" i="48"/>
  <c r="R196" i="48"/>
  <c r="R208" i="48"/>
  <c r="R174" i="48"/>
  <c r="R14" i="47"/>
  <c r="R26" i="47"/>
  <c r="R36" i="47"/>
  <c r="R66" i="47"/>
  <c r="F222" i="47"/>
  <c r="J222" i="47"/>
  <c r="N222" i="47"/>
  <c r="R48" i="47"/>
  <c r="R102" i="47"/>
  <c r="R104" i="47" s="1"/>
  <c r="R72" i="47"/>
  <c r="R82" i="47"/>
  <c r="R84" i="47" s="1"/>
  <c r="R92" i="47"/>
  <c r="R94" i="47" s="1"/>
  <c r="R140" i="47"/>
  <c r="R118" i="47"/>
  <c r="R124" i="47"/>
  <c r="R132" i="47" s="1"/>
  <c r="H154" i="47"/>
  <c r="P154" i="47"/>
  <c r="R174" i="47"/>
  <c r="F132" i="47"/>
  <c r="J132" i="47"/>
  <c r="N132" i="47"/>
  <c r="R208" i="47"/>
  <c r="F154" i="47"/>
  <c r="J154" i="47"/>
  <c r="N154" i="47"/>
  <c r="R162" i="47"/>
  <c r="R180" i="47"/>
  <c r="R168" i="47"/>
  <c r="H222" i="47"/>
  <c r="L222" i="47"/>
  <c r="P222" i="47"/>
  <c r="R214" i="47"/>
  <c r="R174" i="46"/>
  <c r="R14" i="46"/>
  <c r="R118" i="46"/>
  <c r="R130" i="46"/>
  <c r="H224" i="46"/>
  <c r="P224" i="46"/>
  <c r="R66" i="46"/>
  <c r="R152" i="46"/>
  <c r="N224" i="46"/>
  <c r="R102" i="46"/>
  <c r="R104" i="46" s="1"/>
  <c r="R112" i="46"/>
  <c r="R214" i="46"/>
  <c r="R82" i="46"/>
  <c r="R84" i="46" s="1"/>
  <c r="I154" i="46"/>
  <c r="R196" i="46"/>
  <c r="R26" i="46"/>
  <c r="R36" i="46"/>
  <c r="R42" i="46"/>
  <c r="R72" i="46"/>
  <c r="R92" i="46"/>
  <c r="R94" i="46" s="1"/>
  <c r="R140" i="46"/>
  <c r="R146" i="46"/>
  <c r="F222" i="46"/>
  <c r="R190" i="46"/>
  <c r="R20" i="46"/>
  <c r="R124" i="46"/>
  <c r="O154" i="46"/>
  <c r="O224" i="46" s="1"/>
  <c r="K222" i="46"/>
  <c r="R220" i="46"/>
  <c r="R168" i="46"/>
  <c r="R180" i="46"/>
  <c r="R140" i="45"/>
  <c r="R152" i="45"/>
  <c r="R14" i="45"/>
  <c r="R42" i="45"/>
  <c r="R20" i="45"/>
  <c r="R72" i="45"/>
  <c r="R174" i="45"/>
  <c r="R214" i="45"/>
  <c r="R48" i="45"/>
  <c r="R66" i="45"/>
  <c r="O132" i="45"/>
  <c r="R130" i="45"/>
  <c r="M182" i="45"/>
  <c r="Q182" i="45"/>
  <c r="R220" i="45"/>
  <c r="R82" i="45"/>
  <c r="R84" i="45" s="1"/>
  <c r="R92" i="45"/>
  <c r="R94" i="45" s="1"/>
  <c r="R102" i="45"/>
  <c r="R104" i="45" s="1"/>
  <c r="F132" i="45"/>
  <c r="J132" i="45"/>
  <c r="N132" i="45"/>
  <c r="R112" i="45"/>
  <c r="H222" i="45"/>
  <c r="L222" i="45"/>
  <c r="P222" i="45"/>
  <c r="P224" i="45" s="1"/>
  <c r="R196" i="45"/>
  <c r="R202" i="45"/>
  <c r="R146" i="45"/>
  <c r="F222" i="45"/>
  <c r="R190" i="45"/>
  <c r="R124" i="45"/>
  <c r="O154" i="45"/>
  <c r="K222" i="45"/>
  <c r="R168" i="45"/>
  <c r="R180" i="45"/>
  <c r="R112" i="44"/>
  <c r="R92" i="44"/>
  <c r="R94" i="44" s="1"/>
  <c r="R82" i="44"/>
  <c r="R84" i="44" s="1"/>
  <c r="R36" i="44"/>
  <c r="R42" i="44"/>
  <c r="F28" i="44"/>
  <c r="J28" i="44"/>
  <c r="N28" i="44"/>
  <c r="R124" i="44"/>
  <c r="O182" i="44"/>
  <c r="R48" i="44"/>
  <c r="R72" i="44"/>
  <c r="R118" i="44"/>
  <c r="R130" i="44"/>
  <c r="R162" i="44"/>
  <c r="R168" i="44"/>
  <c r="R174" i="44"/>
  <c r="R180" i="44"/>
  <c r="R146" i="44"/>
  <c r="I222" i="44"/>
  <c r="Q222" i="44"/>
  <c r="I132" i="44"/>
  <c r="M132" i="44"/>
  <c r="M224" i="44" s="1"/>
  <c r="Q132" i="44"/>
  <c r="R152" i="44"/>
  <c r="J222" i="44"/>
  <c r="R102" i="44"/>
  <c r="R104" i="44" s="1"/>
  <c r="F154" i="44"/>
  <c r="J154" i="44"/>
  <c r="N154" i="44"/>
  <c r="R140" i="44"/>
  <c r="R190" i="44"/>
  <c r="G222" i="44"/>
  <c r="K222" i="44"/>
  <c r="O222" i="44"/>
  <c r="R202" i="44"/>
  <c r="R196" i="44"/>
  <c r="R208" i="44"/>
  <c r="R220" i="44"/>
  <c r="W15" i="43"/>
  <c r="X125" i="43"/>
  <c r="X23" i="43"/>
  <c r="W23" i="43" s="1"/>
  <c r="R36" i="43"/>
  <c r="X31" i="43"/>
  <c r="R48" i="43"/>
  <c r="X43" i="43"/>
  <c r="R72" i="43"/>
  <c r="X67" i="43"/>
  <c r="X144" i="43"/>
  <c r="W144" i="43" s="1"/>
  <c r="R42" i="43"/>
  <c r="X81" i="43"/>
  <c r="W81" i="43" s="1"/>
  <c r="R82" i="43"/>
  <c r="R84" i="43" s="1"/>
  <c r="X88" i="43"/>
  <c r="W88" i="43" s="1"/>
  <c r="AA102" i="43"/>
  <c r="AA104" i="43" s="1"/>
  <c r="X113" i="43"/>
  <c r="X129" i="43"/>
  <c r="W129" i="43" s="1"/>
  <c r="R130" i="43"/>
  <c r="X166" i="43"/>
  <c r="W166" i="43" s="1"/>
  <c r="X19" i="43"/>
  <c r="W19" i="43" s="1"/>
  <c r="R20" i="43"/>
  <c r="X77" i="43"/>
  <c r="H132" i="43"/>
  <c r="P132" i="43"/>
  <c r="X117" i="43"/>
  <c r="W117" i="43" s="1"/>
  <c r="R118" i="43"/>
  <c r="W157" i="43"/>
  <c r="X158" i="43"/>
  <c r="W158" i="43" s="1"/>
  <c r="R162" i="43"/>
  <c r="F154" i="43"/>
  <c r="W163" i="43"/>
  <c r="X164" i="43"/>
  <c r="W164" i="43" s="1"/>
  <c r="R168" i="43"/>
  <c r="R180" i="43"/>
  <c r="X175" i="43"/>
  <c r="I222" i="43"/>
  <c r="X207" i="43"/>
  <c r="W207" i="43" s="1"/>
  <c r="X217" i="43"/>
  <c r="W217" i="43" s="1"/>
  <c r="H182" i="43"/>
  <c r="X205" i="43"/>
  <c r="W205" i="43" s="1"/>
  <c r="R14" i="43"/>
  <c r="R26" i="43"/>
  <c r="F132" i="43"/>
  <c r="J132" i="43"/>
  <c r="N132" i="43"/>
  <c r="W114" i="43"/>
  <c r="W126" i="43"/>
  <c r="W145" i="43"/>
  <c r="X152" i="43"/>
  <c r="W147" i="43"/>
  <c r="W148" i="43"/>
  <c r="W167" i="43"/>
  <c r="W173" i="43"/>
  <c r="W192" i="43"/>
  <c r="X193" i="43"/>
  <c r="W193" i="43" s="1"/>
  <c r="X198" i="43"/>
  <c r="W198" i="43" s="1"/>
  <c r="W200" i="43"/>
  <c r="X201" i="43"/>
  <c r="W201" i="43" s="1"/>
  <c r="X210" i="43"/>
  <c r="W210" i="43" s="1"/>
  <c r="X213" i="43"/>
  <c r="W213" i="43" s="1"/>
  <c r="X98" i="43"/>
  <c r="W99" i="43"/>
  <c r="X109" i="43"/>
  <c r="W109" i="43" s="1"/>
  <c r="W110" i="43"/>
  <c r="X121" i="43"/>
  <c r="W121" i="43" s="1"/>
  <c r="W122" i="43"/>
  <c r="W136" i="43"/>
  <c r="W137" i="43"/>
  <c r="I154" i="43"/>
  <c r="M154" i="43"/>
  <c r="Q154" i="43"/>
  <c r="R146" i="43"/>
  <c r="X141" i="43"/>
  <c r="W159" i="43"/>
  <c r="W160" i="43"/>
  <c r="O182" i="43"/>
  <c r="W169" i="43"/>
  <c r="X174" i="43"/>
  <c r="AA180" i="43"/>
  <c r="W176" i="43"/>
  <c r="X179" i="43"/>
  <c r="W179" i="43" s="1"/>
  <c r="X186" i="43"/>
  <c r="W188" i="43"/>
  <c r="X189" i="43"/>
  <c r="W189" i="43" s="1"/>
  <c r="Q222" i="43"/>
  <c r="W211" i="43"/>
  <c r="W218" i="43"/>
  <c r="W219" i="43"/>
  <c r="X107" i="43"/>
  <c r="X119" i="43"/>
  <c r="R190" i="43"/>
  <c r="R202" i="43"/>
  <c r="R214" i="43"/>
  <c r="R174" i="43"/>
  <c r="R196" i="43"/>
  <c r="X191" i="43"/>
  <c r="R208" i="43"/>
  <c r="X203" i="43"/>
  <c r="R220" i="43"/>
  <c r="X215" i="43"/>
  <c r="AA16" i="40" l="1"/>
  <c r="Z28" i="40"/>
  <c r="AA26" i="40"/>
  <c r="Y28" i="40"/>
  <c r="AB178" i="48"/>
  <c r="AB81" i="48"/>
  <c r="AB46" i="48"/>
  <c r="AB164" i="47"/>
  <c r="AB145" i="46"/>
  <c r="AB115" i="48"/>
  <c r="AB101" i="48"/>
  <c r="AB189" i="47"/>
  <c r="AB135" i="48"/>
  <c r="AB35" i="48"/>
  <c r="AB12" i="48"/>
  <c r="AB163" i="47"/>
  <c r="AB116" i="47"/>
  <c r="AB62" i="47"/>
  <c r="AB31" i="47"/>
  <c r="AB177" i="46"/>
  <c r="AB111" i="46"/>
  <c r="AB215" i="45"/>
  <c r="AB205" i="45"/>
  <c r="AB116" i="45"/>
  <c r="AB127" i="46"/>
  <c r="AB37" i="45"/>
  <c r="AB150" i="44"/>
  <c r="AB91" i="46"/>
  <c r="AB15" i="48"/>
  <c r="AB33" i="47"/>
  <c r="AB114" i="46"/>
  <c r="AB160" i="44"/>
  <c r="AB91" i="44"/>
  <c r="AB213" i="47"/>
  <c r="AB70" i="47"/>
  <c r="AB157" i="46"/>
  <c r="AB143" i="46"/>
  <c r="AB110" i="46"/>
  <c r="AB171" i="45"/>
  <c r="AB70" i="45"/>
  <c r="AB157" i="44"/>
  <c r="AB110" i="44"/>
  <c r="AB16" i="46"/>
  <c r="AB163" i="44"/>
  <c r="AB23" i="44"/>
  <c r="AB33" i="46"/>
  <c r="AB87" i="45"/>
  <c r="W54" i="43"/>
  <c r="W146" i="47"/>
  <c r="W82" i="47"/>
  <c r="W84" i="47" s="1"/>
  <c r="W54" i="47"/>
  <c r="AB129" i="43"/>
  <c r="AB192" i="45"/>
  <c r="AB99" i="45"/>
  <c r="AB206" i="44"/>
  <c r="AB117" i="44"/>
  <c r="AB136" i="43"/>
  <c r="AB80" i="47"/>
  <c r="AB33" i="48"/>
  <c r="AB212" i="46"/>
  <c r="AB65" i="46"/>
  <c r="AB215" i="44"/>
  <c r="AB113" i="46"/>
  <c r="AB122" i="45"/>
  <c r="AB13" i="45"/>
  <c r="AB47" i="45"/>
  <c r="AB101" i="46"/>
  <c r="AB135" i="47"/>
  <c r="AB198" i="48"/>
  <c r="AB203" i="47"/>
  <c r="AB47" i="47"/>
  <c r="AB175" i="46"/>
  <c r="AB141" i="48"/>
  <c r="AB217" i="44"/>
  <c r="AB176" i="48"/>
  <c r="AB166" i="46"/>
  <c r="AB25" i="44"/>
  <c r="AB119" i="46"/>
  <c r="AB192" i="48"/>
  <c r="AB145" i="48"/>
  <c r="AB13" i="48"/>
  <c r="AB187" i="47"/>
  <c r="AB90" i="47"/>
  <c r="AB32" i="47"/>
  <c r="AB159" i="46"/>
  <c r="AB142" i="48"/>
  <c r="AB213" i="48"/>
  <c r="AB171" i="48"/>
  <c r="AB125" i="48"/>
  <c r="AB209" i="47"/>
  <c r="AB166" i="47"/>
  <c r="AB44" i="47"/>
  <c r="AB213" i="46"/>
  <c r="AB35" i="46"/>
  <c r="AB163" i="45"/>
  <c r="AB144" i="44"/>
  <c r="AB35" i="44"/>
  <c r="AB108" i="44"/>
  <c r="AB207" i="47"/>
  <c r="AB151" i="47"/>
  <c r="AB119" i="47"/>
  <c r="AB10" i="47"/>
  <c r="AB24" i="46"/>
  <c r="AB119" i="45"/>
  <c r="AB10" i="45"/>
  <c r="AB137" i="44"/>
  <c r="AB69" i="44"/>
  <c r="AB24" i="44"/>
  <c r="AB193" i="45"/>
  <c r="AB128" i="44"/>
  <c r="AB176" i="45"/>
  <c r="AB79" i="45"/>
  <c r="AB21" i="43"/>
  <c r="AB189" i="48"/>
  <c r="AB97" i="48"/>
  <c r="AB194" i="47"/>
  <c r="AB176" i="46"/>
  <c r="AB176" i="44"/>
  <c r="AB194" i="43"/>
  <c r="AB101" i="43"/>
  <c r="AB171" i="44"/>
  <c r="AB121" i="45"/>
  <c r="AB12" i="45"/>
  <c r="AB139" i="44"/>
  <c r="AB31" i="44"/>
  <c r="AB210" i="43"/>
  <c r="AB121" i="43"/>
  <c r="AB122" i="46"/>
  <c r="AB141" i="45"/>
  <c r="AB159" i="44"/>
  <c r="AB173" i="43"/>
  <c r="AB77" i="43"/>
  <c r="AB43" i="46"/>
  <c r="AB147" i="45"/>
  <c r="AB119" i="48"/>
  <c r="AB43" i="48"/>
  <c r="AB212" i="47"/>
  <c r="AB170" i="47"/>
  <c r="AB123" i="47"/>
  <c r="AB69" i="47"/>
  <c r="AB15" i="47"/>
  <c r="AB188" i="46"/>
  <c r="AB142" i="46"/>
  <c r="AB199" i="47"/>
  <c r="AB110" i="47"/>
  <c r="AB197" i="48"/>
  <c r="AB150" i="48"/>
  <c r="AB108" i="48"/>
  <c r="AB32" i="48"/>
  <c r="AB201" i="47"/>
  <c r="AB159" i="47"/>
  <c r="AB113" i="47"/>
  <c r="AB37" i="47"/>
  <c r="AB206" i="46"/>
  <c r="AB164" i="46"/>
  <c r="AB169" i="45"/>
  <c r="AB68" i="45"/>
  <c r="AB187" i="44"/>
  <c r="AB15" i="45"/>
  <c r="AB151" i="44"/>
  <c r="AB78" i="44"/>
  <c r="AB101" i="44"/>
  <c r="AB143" i="43"/>
  <c r="AB170" i="48"/>
  <c r="AB47" i="48"/>
  <c r="AB193" i="46"/>
  <c r="AB100" i="46"/>
  <c r="AB175" i="45"/>
  <c r="AB78" i="45"/>
  <c r="AB100" i="44"/>
  <c r="AB107" i="46"/>
  <c r="AB177" i="45"/>
  <c r="AB195" i="44"/>
  <c r="AB107" i="44"/>
  <c r="AB177" i="43"/>
  <c r="AB80" i="43"/>
  <c r="AB35" i="43"/>
  <c r="AB213" i="44"/>
  <c r="AB70" i="44"/>
  <c r="AB120" i="43"/>
  <c r="AB211" i="44"/>
  <c r="AB122" i="44"/>
  <c r="AB13" i="44"/>
  <c r="AB141" i="43"/>
  <c r="AB115" i="46"/>
  <c r="AB61" i="44"/>
  <c r="R74" i="46"/>
  <c r="AB99" i="48"/>
  <c r="AB141" i="47"/>
  <c r="AB201" i="46"/>
  <c r="AB39" i="48"/>
  <c r="AB120" i="47"/>
  <c r="W174" i="46"/>
  <c r="X64" i="25"/>
  <c r="W64" i="44"/>
  <c r="W130" i="46"/>
  <c r="AB163" i="48"/>
  <c r="AB116" i="48"/>
  <c r="AB200" i="47"/>
  <c r="AB45" i="47"/>
  <c r="AB215" i="46"/>
  <c r="AB136" i="48"/>
  <c r="AB216" i="47"/>
  <c r="AB173" i="47"/>
  <c r="AB127" i="47"/>
  <c r="AB77" i="47"/>
  <c r="AB18" i="47"/>
  <c r="AB192" i="46"/>
  <c r="AB78" i="48"/>
  <c r="AB87" i="47"/>
  <c r="AB24" i="47"/>
  <c r="AB151" i="46"/>
  <c r="AB204" i="48"/>
  <c r="AB161" i="48"/>
  <c r="AB25" i="48"/>
  <c r="AB157" i="47"/>
  <c r="AB34" i="47"/>
  <c r="AA208" i="46"/>
  <c r="Z112" i="47"/>
  <c r="AB107" i="47"/>
  <c r="AA140" i="46"/>
  <c r="AB186" i="45"/>
  <c r="AB67" i="44"/>
  <c r="AB82" i="28"/>
  <c r="AB107" i="48"/>
  <c r="AB17" i="48"/>
  <c r="AB211" i="48"/>
  <c r="AB169" i="48"/>
  <c r="AB122" i="48"/>
  <c r="AB206" i="47"/>
  <c r="AB117" i="47"/>
  <c r="AB63" i="47"/>
  <c r="AB178" i="46"/>
  <c r="AB207" i="48"/>
  <c r="AB165" i="48"/>
  <c r="AB194" i="48"/>
  <c r="AB148" i="48"/>
  <c r="AB16" i="48"/>
  <c r="AB143" i="47"/>
  <c r="AB97" i="47"/>
  <c r="AB21" i="47"/>
  <c r="X65" i="25"/>
  <c r="W65" i="44"/>
  <c r="X63" i="25"/>
  <c r="W63" i="44"/>
  <c r="X62" i="25"/>
  <c r="W62" i="44"/>
  <c r="W66" i="44" s="1"/>
  <c r="AB180" i="25"/>
  <c r="X74" i="45"/>
  <c r="AB186" i="48"/>
  <c r="AB139" i="48"/>
  <c r="AB89" i="48"/>
  <c r="AB219" i="47"/>
  <c r="AB177" i="47"/>
  <c r="AB22" i="47"/>
  <c r="AB186" i="46"/>
  <c r="AB151" i="48"/>
  <c r="AB109" i="48"/>
  <c r="AB160" i="47"/>
  <c r="AB114" i="47"/>
  <c r="AB217" i="46"/>
  <c r="AB187" i="48"/>
  <c r="R74" i="45"/>
  <c r="R74" i="47"/>
  <c r="AB172" i="28"/>
  <c r="AB215" i="48"/>
  <c r="AB172" i="48"/>
  <c r="AB126" i="48"/>
  <c r="AB40" i="48"/>
  <c r="AB210" i="47"/>
  <c r="AB167" i="47"/>
  <c r="AB121" i="47"/>
  <c r="AB67" i="47"/>
  <c r="AB12" i="47"/>
  <c r="AB172" i="46"/>
  <c r="AB197" i="47"/>
  <c r="AB108" i="47"/>
  <c r="AB169" i="46"/>
  <c r="AB188" i="48"/>
  <c r="AB91" i="48"/>
  <c r="AB19" i="48"/>
  <c r="AB193" i="47"/>
  <c r="AB147" i="47"/>
  <c r="AB100" i="47"/>
  <c r="AB38" i="47"/>
  <c r="AB207" i="46"/>
  <c r="AB165" i="46"/>
  <c r="AB204" i="46"/>
  <c r="AB210" i="46"/>
  <c r="AB135" i="46"/>
  <c r="AB98" i="46"/>
  <c r="AB191" i="44"/>
  <c r="AB98" i="44"/>
  <c r="AB205" i="43"/>
  <c r="AB116" i="43"/>
  <c r="W124" i="48"/>
  <c r="AB209" i="43"/>
  <c r="AB41" i="46"/>
  <c r="AB90" i="44"/>
  <c r="AB201" i="43"/>
  <c r="AB113" i="43"/>
  <c r="W208" i="46"/>
  <c r="AB10" i="46"/>
  <c r="AB88" i="46"/>
  <c r="AB97" i="45"/>
  <c r="AB179" i="48"/>
  <c r="AB87" i="48"/>
  <c r="AB188" i="47"/>
  <c r="AB128" i="47"/>
  <c r="AB91" i="47"/>
  <c r="AB203" i="46"/>
  <c r="AB38" i="46"/>
  <c r="AB188" i="45"/>
  <c r="AB91" i="45"/>
  <c r="AB19" i="45"/>
  <c r="AB203" i="44"/>
  <c r="AB114" i="44"/>
  <c r="W214" i="47"/>
  <c r="W180" i="47"/>
  <c r="Q224" i="47"/>
  <c r="AB114" i="45"/>
  <c r="AB199" i="48"/>
  <c r="AB143" i="48"/>
  <c r="AB110" i="48"/>
  <c r="AB204" i="47"/>
  <c r="AB115" i="47"/>
  <c r="AB39" i="47"/>
  <c r="AB218" i="46"/>
  <c r="AB189" i="46"/>
  <c r="AB97" i="46"/>
  <c r="AB204" i="45"/>
  <c r="AB148" i="45"/>
  <c r="AB115" i="45"/>
  <c r="AB189" i="44"/>
  <c r="AB129" i="44"/>
  <c r="AB97" i="44"/>
  <c r="AB204" i="43"/>
  <c r="AB115" i="43"/>
  <c r="W168" i="47"/>
  <c r="W196" i="46"/>
  <c r="M224" i="46"/>
  <c r="AB68" i="46"/>
  <c r="AB201" i="44"/>
  <c r="AB113" i="44"/>
  <c r="W92" i="47"/>
  <c r="W94" i="47" s="1"/>
  <c r="AB19" i="44"/>
  <c r="N224" i="47"/>
  <c r="AB194" i="46"/>
  <c r="AB148" i="46"/>
  <c r="AB160" i="28"/>
  <c r="AB219" i="48"/>
  <c r="AB177" i="48"/>
  <c r="AB80" i="48"/>
  <c r="AB186" i="47"/>
  <c r="AB139" i="47"/>
  <c r="AB89" i="47"/>
  <c r="AB200" i="46"/>
  <c r="AB158" i="46"/>
  <c r="AB45" i="46"/>
  <c r="AB172" i="45"/>
  <c r="AB71" i="45"/>
  <c r="AB158" i="44"/>
  <c r="AB45" i="44"/>
  <c r="AB172" i="43"/>
  <c r="AB71" i="43"/>
  <c r="W152" i="46"/>
  <c r="AB65" i="45"/>
  <c r="AB117" i="46"/>
  <c r="AB136" i="45"/>
  <c r="AB23" i="45"/>
  <c r="AB41" i="44"/>
  <c r="AB169" i="43"/>
  <c r="AB68" i="43"/>
  <c r="AB23" i="43"/>
  <c r="AB24" i="45"/>
  <c r="AB198" i="44"/>
  <c r="AB109" i="44"/>
  <c r="AB199" i="43"/>
  <c r="AB147" i="48"/>
  <c r="AB24" i="48"/>
  <c r="AB43" i="47"/>
  <c r="AB170" i="46"/>
  <c r="AB69" i="46"/>
  <c r="AB151" i="45"/>
  <c r="AB43" i="45"/>
  <c r="AB170" i="44"/>
  <c r="W124" i="44"/>
  <c r="AB212" i="45"/>
  <c r="AB160" i="45"/>
  <c r="W180" i="44"/>
  <c r="AB199" i="45"/>
  <c r="AB129" i="45"/>
  <c r="AB97" i="43"/>
  <c r="AB166" i="48"/>
  <c r="AB44" i="48"/>
  <c r="AB171" i="47"/>
  <c r="AB44" i="46"/>
  <c r="AB44" i="44"/>
  <c r="AB171" i="43"/>
  <c r="AB70" i="43"/>
  <c r="W196" i="45"/>
  <c r="W102" i="44"/>
  <c r="W104" i="44" s="1"/>
  <c r="AB44" i="43"/>
  <c r="AB116" i="46"/>
  <c r="AB191" i="45"/>
  <c r="AB135" i="45"/>
  <c r="AB98" i="45"/>
  <c r="AB22" i="45"/>
  <c r="AB205" i="44"/>
  <c r="AB116" i="44"/>
  <c r="AB191" i="43"/>
  <c r="AB98" i="43"/>
  <c r="AB45" i="43"/>
  <c r="AB136" i="46"/>
  <c r="AB99" i="46"/>
  <c r="AB206" i="45"/>
  <c r="AB117" i="45"/>
  <c r="AB169" i="44"/>
  <c r="AB136" i="44"/>
  <c r="AB150" i="43"/>
  <c r="AB109" i="46"/>
  <c r="AB165" i="44"/>
  <c r="AB143" i="45"/>
  <c r="W63" i="25"/>
  <c r="W65" i="25"/>
  <c r="W60" i="47"/>
  <c r="AB121" i="44"/>
  <c r="AB77" i="46"/>
  <c r="AB70" i="46"/>
  <c r="AB114" i="48"/>
  <c r="AB137" i="46"/>
  <c r="AB207" i="45"/>
  <c r="AB129" i="48"/>
  <c r="AB11" i="46"/>
  <c r="AB45" i="45"/>
  <c r="I224" i="48"/>
  <c r="G224" i="45"/>
  <c r="AB115" i="44"/>
  <c r="W61" i="25"/>
  <c r="W64" i="25"/>
  <c r="W60" i="45"/>
  <c r="W54" i="44"/>
  <c r="W60" i="48"/>
  <c r="AB11" i="47"/>
  <c r="AB144" i="46"/>
  <c r="AB62" i="45"/>
  <c r="AB177" i="44"/>
  <c r="AB163" i="43"/>
  <c r="AB40" i="43"/>
  <c r="AB204" i="44"/>
  <c r="AB110" i="43"/>
  <c r="AB108" i="46"/>
  <c r="AB211" i="45"/>
  <c r="AB141" i="44"/>
  <c r="AB32" i="44"/>
  <c r="AB159" i="43"/>
  <c r="AB64" i="46"/>
  <c r="AB100" i="45"/>
  <c r="AB189" i="45"/>
  <c r="AB137" i="48"/>
  <c r="AB175" i="47"/>
  <c r="AB142" i="47"/>
  <c r="AB78" i="47"/>
  <c r="AB160" i="46"/>
  <c r="AB47" i="46"/>
  <c r="AB142" i="45"/>
  <c r="AB33" i="45"/>
  <c r="AB193" i="44"/>
  <c r="AB47" i="44"/>
  <c r="AB137" i="45"/>
  <c r="AB125" i="46"/>
  <c r="AB157" i="48"/>
  <c r="AB34" i="48"/>
  <c r="AB161" i="47"/>
  <c r="AB101" i="47"/>
  <c r="AB61" i="47"/>
  <c r="AB79" i="46"/>
  <c r="AB34" i="46"/>
  <c r="AB194" i="45"/>
  <c r="AB161" i="45"/>
  <c r="AB101" i="45"/>
  <c r="AB61" i="45"/>
  <c r="AB143" i="44"/>
  <c r="AB79" i="44"/>
  <c r="AB34" i="44"/>
  <c r="AB161" i="43"/>
  <c r="AB39" i="43"/>
  <c r="W202" i="46"/>
  <c r="AB31" i="46"/>
  <c r="AB210" i="45"/>
  <c r="W140" i="48"/>
  <c r="W36" i="44"/>
  <c r="AB13" i="46"/>
  <c r="AB32" i="45"/>
  <c r="AB46" i="44"/>
  <c r="W60" i="46"/>
  <c r="AB171" i="46"/>
  <c r="AB80" i="28"/>
  <c r="AB200" i="48"/>
  <c r="AB158" i="48"/>
  <c r="AB111" i="48"/>
  <c r="AB205" i="47"/>
  <c r="AB219" i="46"/>
  <c r="AB173" i="48"/>
  <c r="AB68" i="47"/>
  <c r="AB187" i="46"/>
  <c r="AB126" i="45"/>
  <c r="AB17" i="45"/>
  <c r="AB200" i="44"/>
  <c r="AB111" i="44"/>
  <c r="AB215" i="43"/>
  <c r="AB126" i="43"/>
  <c r="AB209" i="45"/>
  <c r="AB138" i="44"/>
  <c r="AB63" i="46"/>
  <c r="AB178" i="45"/>
  <c r="AB81" i="45"/>
  <c r="AB197" i="44"/>
  <c r="AB211" i="43"/>
  <c r="AB122" i="43"/>
  <c r="W102" i="47"/>
  <c r="W104" i="47" s="1"/>
  <c r="AB142" i="44"/>
  <c r="AB64" i="44"/>
  <c r="AB88" i="44"/>
  <c r="AB193" i="48"/>
  <c r="AB100" i="48"/>
  <c r="AB198" i="47"/>
  <c r="AB109" i="47"/>
  <c r="AB123" i="46"/>
  <c r="AB15" i="46"/>
  <c r="AB198" i="45"/>
  <c r="AB109" i="45"/>
  <c r="AB123" i="44"/>
  <c r="AB15" i="44"/>
  <c r="AB179" i="45"/>
  <c r="AB123" i="45"/>
  <c r="AB39" i="46"/>
  <c r="AB166" i="45"/>
  <c r="AB218" i="43"/>
  <c r="AB209" i="48"/>
  <c r="AB120" i="48"/>
  <c r="AB125" i="47"/>
  <c r="AB16" i="47"/>
  <c r="AB199" i="46"/>
  <c r="AB213" i="45"/>
  <c r="AB125" i="45"/>
  <c r="AB16" i="45"/>
  <c r="AB199" i="44"/>
  <c r="AB213" i="43"/>
  <c r="AB125" i="43"/>
  <c r="AB148" i="44"/>
  <c r="AB62" i="46"/>
  <c r="AB144" i="45"/>
  <c r="AB80" i="45"/>
  <c r="AB35" i="45"/>
  <c r="AB62" i="44"/>
  <c r="AB144" i="43"/>
  <c r="AB10" i="44"/>
  <c r="AB81" i="46"/>
  <c r="AB37" i="46"/>
  <c r="AB197" i="45"/>
  <c r="AB164" i="45"/>
  <c r="AB108" i="45"/>
  <c r="AB63" i="45"/>
  <c r="AB178" i="44"/>
  <c r="AB81" i="44"/>
  <c r="AB197" i="43"/>
  <c r="AB108" i="43"/>
  <c r="AB18" i="43"/>
  <c r="W190" i="45"/>
  <c r="AB188" i="44"/>
  <c r="AB33" i="44"/>
  <c r="AB34" i="45"/>
  <c r="W62" i="25"/>
  <c r="S64" i="25"/>
  <c r="W36" i="46"/>
  <c r="W54" i="45"/>
  <c r="W60" i="44"/>
  <c r="W54" i="48"/>
  <c r="AB89" i="43"/>
  <c r="AB79" i="43"/>
  <c r="AB18" i="46"/>
  <c r="AB145" i="45"/>
  <c r="AB164" i="44"/>
  <c r="AB63" i="44"/>
  <c r="AB178" i="43"/>
  <c r="AB81" i="43"/>
  <c r="AB37" i="43"/>
  <c r="AB128" i="46"/>
  <c r="AB110" i="45"/>
  <c r="AA92" i="44"/>
  <c r="AA94" i="44" s="1"/>
  <c r="AB160" i="48"/>
  <c r="AB165" i="47"/>
  <c r="AB64" i="47"/>
  <c r="AB179" i="46"/>
  <c r="AB87" i="46"/>
  <c r="AA202" i="45"/>
  <c r="AB165" i="45"/>
  <c r="AA112" i="45"/>
  <c r="AB64" i="45"/>
  <c r="Z214" i="44"/>
  <c r="AB212" i="44"/>
  <c r="AB179" i="44"/>
  <c r="AB87" i="44"/>
  <c r="AB79" i="48"/>
  <c r="AB185" i="47"/>
  <c r="AB88" i="47"/>
  <c r="AB185" i="45"/>
  <c r="AB88" i="45"/>
  <c r="AB166" i="44"/>
  <c r="AB65" i="44"/>
  <c r="AB185" i="43"/>
  <c r="AB88" i="43"/>
  <c r="AB126" i="46"/>
  <c r="AB17" i="46"/>
  <c r="AB200" i="45"/>
  <c r="AB111" i="45"/>
  <c r="AB126" i="44"/>
  <c r="AB17" i="44"/>
  <c r="AB200" i="43"/>
  <c r="S174" i="43"/>
  <c r="AB111" i="43"/>
  <c r="AB194" i="44"/>
  <c r="AB216" i="45"/>
  <c r="AB127" i="45"/>
  <c r="AB18" i="45"/>
  <c r="AB145" i="44"/>
  <c r="AB37" i="44"/>
  <c r="AB164" i="43"/>
  <c r="AB25" i="46"/>
  <c r="AB21" i="45"/>
  <c r="AB39" i="44"/>
  <c r="W146" i="45"/>
  <c r="W66" i="48"/>
  <c r="W54" i="46"/>
  <c r="AB38" i="48"/>
  <c r="AB9" i="47"/>
  <c r="AB38" i="44"/>
  <c r="AB9" i="44"/>
  <c r="AB9" i="45"/>
  <c r="AB11" i="45"/>
  <c r="AB9" i="46"/>
  <c r="AB9" i="48"/>
  <c r="AB10" i="48"/>
  <c r="AB47" i="28"/>
  <c r="AB200" i="28"/>
  <c r="AB128" i="28"/>
  <c r="R74" i="44"/>
  <c r="W42" i="44"/>
  <c r="R74" i="43"/>
  <c r="S44" i="25"/>
  <c r="Z44" i="25"/>
  <c r="S38" i="25"/>
  <c r="AA38" i="25"/>
  <c r="M224" i="48"/>
  <c r="W14" i="47"/>
  <c r="S61" i="25"/>
  <c r="S124" i="44"/>
  <c r="S202" i="43"/>
  <c r="S14" i="44"/>
  <c r="S168" i="45"/>
  <c r="AA174" i="43"/>
  <c r="S112" i="43"/>
  <c r="S62" i="25"/>
  <c r="Z48" i="45"/>
  <c r="Z146" i="43"/>
  <c r="S63" i="25"/>
  <c r="S65" i="25"/>
  <c r="X154" i="48"/>
  <c r="W196" i="48"/>
  <c r="W174" i="48"/>
  <c r="O224" i="48"/>
  <c r="S162" i="48"/>
  <c r="S36" i="48"/>
  <c r="S152" i="48"/>
  <c r="J224" i="48"/>
  <c r="W72" i="48"/>
  <c r="W180" i="48"/>
  <c r="S130" i="48"/>
  <c r="S174" i="48"/>
  <c r="S26" i="48"/>
  <c r="S202" i="48"/>
  <c r="F224" i="48"/>
  <c r="W190" i="48"/>
  <c r="N224" i="48"/>
  <c r="S112" i="48"/>
  <c r="AA82" i="48"/>
  <c r="AA84" i="48" s="1"/>
  <c r="X124" i="48"/>
  <c r="X132" i="48" s="1"/>
  <c r="W118" i="48"/>
  <c r="G224" i="48"/>
  <c r="W214" i="48"/>
  <c r="AA14" i="48"/>
  <c r="W82" i="48"/>
  <c r="W84" i="48" s="1"/>
  <c r="W168" i="48"/>
  <c r="Z190" i="48"/>
  <c r="Z112" i="48"/>
  <c r="AA174" i="48"/>
  <c r="X82" i="48"/>
  <c r="X84" i="48" s="1"/>
  <c r="S146" i="48"/>
  <c r="W146" i="48"/>
  <c r="W14" i="48"/>
  <c r="W42" i="48"/>
  <c r="W130" i="47"/>
  <c r="S92" i="47"/>
  <c r="S94" i="47" s="1"/>
  <c r="P224" i="47"/>
  <c r="O224" i="47"/>
  <c r="X112" i="47"/>
  <c r="Z36" i="47"/>
  <c r="R28" i="47"/>
  <c r="W162" i="47"/>
  <c r="AA26" i="47"/>
  <c r="W152" i="47"/>
  <c r="R154" i="47"/>
  <c r="G224" i="47"/>
  <c r="X14" i="47"/>
  <c r="S146" i="47"/>
  <c r="K224" i="47"/>
  <c r="R222" i="47"/>
  <c r="AA202" i="47"/>
  <c r="W190" i="47"/>
  <c r="AA72" i="47"/>
  <c r="AA152" i="47"/>
  <c r="M224" i="47"/>
  <c r="W202" i="47"/>
  <c r="W124" i="47"/>
  <c r="F224" i="46"/>
  <c r="X182" i="46"/>
  <c r="Z102" i="46"/>
  <c r="Z104" i="46" s="1"/>
  <c r="W14" i="46"/>
  <c r="Q224" i="46"/>
  <c r="W92" i="46"/>
  <c r="W94" i="46" s="1"/>
  <c r="W66" i="46"/>
  <c r="L224" i="46"/>
  <c r="X154" i="46"/>
  <c r="W190" i="46"/>
  <c r="J224" i="46"/>
  <c r="Z190" i="46"/>
  <c r="W26" i="46"/>
  <c r="W140" i="46"/>
  <c r="AA124" i="46"/>
  <c r="W72" i="46"/>
  <c r="AA92" i="46"/>
  <c r="AA94" i="46" s="1"/>
  <c r="S162" i="45"/>
  <c r="W72" i="45"/>
  <c r="Q224" i="45"/>
  <c r="S102" i="45"/>
  <c r="S104" i="45" s="1"/>
  <c r="N224" i="45"/>
  <c r="W92" i="45"/>
  <c r="W94" i="45" s="1"/>
  <c r="S152" i="45"/>
  <c r="W220" i="45"/>
  <c r="O224" i="45"/>
  <c r="W82" i="45"/>
  <c r="W84" i="45" s="1"/>
  <c r="J224" i="45"/>
  <c r="X154" i="45"/>
  <c r="W36" i="45"/>
  <c r="M224" i="45"/>
  <c r="AA66" i="45"/>
  <c r="W152" i="45"/>
  <c r="W14" i="45"/>
  <c r="W28" i="45" s="1"/>
  <c r="W154" i="45"/>
  <c r="W42" i="45"/>
  <c r="I224" i="45"/>
  <c r="K224" i="44"/>
  <c r="W196" i="44"/>
  <c r="X132" i="44"/>
  <c r="AA36" i="44"/>
  <c r="R28" i="44"/>
  <c r="X182" i="44"/>
  <c r="P224" i="44"/>
  <c r="G224" i="44"/>
  <c r="W202" i="44"/>
  <c r="L224" i="44"/>
  <c r="AA214" i="44"/>
  <c r="W14" i="44"/>
  <c r="AA124" i="44"/>
  <c r="AA20" i="44"/>
  <c r="S48" i="44"/>
  <c r="AA180" i="48"/>
  <c r="AB202" i="25"/>
  <c r="AB168" i="25"/>
  <c r="AB162" i="25"/>
  <c r="Z152" i="44"/>
  <c r="Z214" i="45"/>
  <c r="Z152" i="46"/>
  <c r="S202" i="47"/>
  <c r="S42" i="48"/>
  <c r="AA208" i="45"/>
  <c r="S174" i="46"/>
  <c r="AA130" i="47"/>
  <c r="S48" i="45"/>
  <c r="S82" i="48"/>
  <c r="S84" i="48" s="1"/>
  <c r="S112" i="47"/>
  <c r="AA190" i="47"/>
  <c r="S124" i="47"/>
  <c r="AA190" i="45"/>
  <c r="S124" i="45"/>
  <c r="S152" i="47"/>
  <c r="S20" i="45"/>
  <c r="S118" i="45"/>
  <c r="Z118" i="44"/>
  <c r="AA190" i="48"/>
  <c r="S102" i="47"/>
  <c r="S104" i="47" s="1"/>
  <c r="S102" i="48"/>
  <c r="S104" i="48" s="1"/>
  <c r="S140" i="46"/>
  <c r="AA168" i="46"/>
  <c r="S202" i="44"/>
  <c r="S214" i="48"/>
  <c r="S124" i="48"/>
  <c r="AA36" i="46"/>
  <c r="AA162" i="45"/>
  <c r="S92" i="45"/>
  <c r="S94" i="45" s="1"/>
  <c r="AA42" i="44"/>
  <c r="AA102" i="47"/>
  <c r="AA104" i="47" s="1"/>
  <c r="Z124" i="44"/>
  <c r="S36" i="43"/>
  <c r="S180" i="44"/>
  <c r="AA118" i="44"/>
  <c r="Z26" i="46"/>
  <c r="Z152" i="48"/>
  <c r="AB220" i="25"/>
  <c r="Z208" i="44"/>
  <c r="Z202" i="45"/>
  <c r="Z14" i="46"/>
  <c r="Z48" i="46"/>
  <c r="Z180" i="48"/>
  <c r="AA140" i="47"/>
  <c r="AA146" i="47"/>
  <c r="AA180" i="46"/>
  <c r="S162" i="47"/>
  <c r="S220" i="48"/>
  <c r="AA180" i="47"/>
  <c r="S42" i="47"/>
  <c r="S168" i="46"/>
  <c r="S42" i="45"/>
  <c r="S146" i="45"/>
  <c r="S20" i="47"/>
  <c r="Z130" i="44"/>
  <c r="S196" i="48"/>
  <c r="S140" i="48"/>
  <c r="S48" i="47"/>
  <c r="AA130" i="45"/>
  <c r="Z14" i="44"/>
  <c r="AB36" i="25"/>
  <c r="Z140" i="45"/>
  <c r="AA214" i="47"/>
  <c r="AA220" i="47"/>
  <c r="S190" i="48"/>
  <c r="S92" i="48"/>
  <c r="S94" i="48" s="1"/>
  <c r="AA180" i="45"/>
  <c r="S14" i="45"/>
  <c r="AA118" i="45"/>
  <c r="S202" i="45"/>
  <c r="S208" i="45"/>
  <c r="S208" i="48"/>
  <c r="S118" i="48"/>
  <c r="S140" i="47"/>
  <c r="S154" i="47" s="1"/>
  <c r="S196" i="45"/>
  <c r="AA180" i="44"/>
  <c r="AA146" i="43"/>
  <c r="AB152" i="25"/>
  <c r="AB26" i="25"/>
  <c r="AA72" i="43"/>
  <c r="AA202" i="43"/>
  <c r="S140" i="43"/>
  <c r="W60" i="43"/>
  <c r="AB196" i="25"/>
  <c r="AB112" i="25"/>
  <c r="AA152" i="43"/>
  <c r="S82" i="43"/>
  <c r="S84" i="43" s="1"/>
  <c r="L224" i="43"/>
  <c r="S14" i="43"/>
  <c r="AA214" i="43"/>
  <c r="AA208" i="43"/>
  <c r="AA118" i="43"/>
  <c r="S196" i="43"/>
  <c r="W66" i="43"/>
  <c r="AB118" i="25"/>
  <c r="H224" i="43"/>
  <c r="AA42" i="43"/>
  <c r="Z102" i="43"/>
  <c r="AB102" i="43" s="1"/>
  <c r="S124" i="43"/>
  <c r="Z112" i="43"/>
  <c r="Z208" i="43"/>
  <c r="AA168" i="43"/>
  <c r="Z196" i="43"/>
  <c r="S26" i="43"/>
  <c r="G224" i="43"/>
  <c r="AA14" i="43"/>
  <c r="AB72" i="25"/>
  <c r="AA220" i="43"/>
  <c r="S162" i="43"/>
  <c r="AA140" i="43"/>
  <c r="AA154" i="43" s="1"/>
  <c r="AA112" i="43"/>
  <c r="S102" i="43"/>
  <c r="S104" i="43" s="1"/>
  <c r="AA26" i="43"/>
  <c r="S220" i="43"/>
  <c r="AA130" i="43"/>
  <c r="AA190" i="43"/>
  <c r="AA92" i="43"/>
  <c r="AA94" i="43" s="1"/>
  <c r="AA20" i="43"/>
  <c r="Z72" i="43"/>
  <c r="Z174" i="43"/>
  <c r="AB174" i="25"/>
  <c r="P224" i="43"/>
  <c r="S214" i="43"/>
  <c r="AA196" i="43"/>
  <c r="S130" i="43"/>
  <c r="S20" i="43"/>
  <c r="AA36" i="43"/>
  <c r="S146" i="43"/>
  <c r="AB124" i="25"/>
  <c r="S92" i="43"/>
  <c r="S94" i="43" s="1"/>
  <c r="S208" i="43"/>
  <c r="S190" i="43"/>
  <c r="AA162" i="43"/>
  <c r="AA48" i="43"/>
  <c r="R154" i="43"/>
  <c r="AA82" i="43"/>
  <c r="AA84" i="43" s="1"/>
  <c r="S152" i="43"/>
  <c r="AA124" i="43"/>
  <c r="S42" i="43"/>
  <c r="K224" i="43"/>
  <c r="Q224" i="43"/>
  <c r="X214" i="43"/>
  <c r="AB208" i="25"/>
  <c r="AA132" i="25"/>
  <c r="AB130" i="25"/>
  <c r="Z92" i="43"/>
  <c r="Z140" i="43"/>
  <c r="Z214" i="43"/>
  <c r="AB214" i="43" s="1"/>
  <c r="W42" i="43"/>
  <c r="Z180" i="44"/>
  <c r="Z42" i="44"/>
  <c r="Z124" i="45"/>
  <c r="AB124" i="45" s="1"/>
  <c r="Z72" i="45"/>
  <c r="W112" i="46"/>
  <c r="Z174" i="46"/>
  <c r="W118" i="46"/>
  <c r="W168" i="46"/>
  <c r="Z72" i="46"/>
  <c r="W220" i="47"/>
  <c r="W20" i="47"/>
  <c r="Z48" i="47"/>
  <c r="AA112" i="48"/>
  <c r="Z72" i="47"/>
  <c r="AA140" i="48"/>
  <c r="AA146" i="48"/>
  <c r="AA208" i="47"/>
  <c r="Z214" i="47"/>
  <c r="AB214" i="47" s="1"/>
  <c r="AB212" i="28"/>
  <c r="Z220" i="47"/>
  <c r="AB220" i="47" s="1"/>
  <c r="Z196" i="46"/>
  <c r="AA168" i="45"/>
  <c r="S220" i="47"/>
  <c r="Z36" i="44"/>
  <c r="AB36" i="44" s="1"/>
  <c r="Z102" i="45"/>
  <c r="AA48" i="47"/>
  <c r="S202" i="46"/>
  <c r="S112" i="46"/>
  <c r="Z14" i="45"/>
  <c r="AA220" i="28"/>
  <c r="AA66" i="47"/>
  <c r="S66" i="47"/>
  <c r="S180" i="46"/>
  <c r="Z196" i="45"/>
  <c r="Z26" i="45"/>
  <c r="W26" i="48"/>
  <c r="Z42" i="46"/>
  <c r="S140" i="45"/>
  <c r="Z112" i="45"/>
  <c r="AB112" i="45" s="1"/>
  <c r="S26" i="45"/>
  <c r="Z124" i="46"/>
  <c r="AB124" i="46" s="1"/>
  <c r="AA92" i="45"/>
  <c r="AA94" i="45" s="1"/>
  <c r="Z208" i="47"/>
  <c r="AB208" i="47" s="1"/>
  <c r="AA152" i="48"/>
  <c r="W48" i="46"/>
  <c r="Z190" i="47"/>
  <c r="AB190" i="47" s="1"/>
  <c r="Z208" i="45"/>
  <c r="AB208" i="45" s="1"/>
  <c r="AA124" i="47"/>
  <c r="Z92" i="45"/>
  <c r="AA102" i="45"/>
  <c r="AA104" i="45" s="1"/>
  <c r="X42" i="47"/>
  <c r="X74" i="47" s="1"/>
  <c r="W37" i="47"/>
  <c r="W42" i="47" s="1"/>
  <c r="W146" i="44"/>
  <c r="Z190" i="44"/>
  <c r="M224" i="43"/>
  <c r="R182" i="46"/>
  <c r="Z162" i="43"/>
  <c r="W220" i="44"/>
  <c r="Z180" i="45"/>
  <c r="Z152" i="47"/>
  <c r="Z42" i="47"/>
  <c r="Z196" i="48"/>
  <c r="AA168" i="47"/>
  <c r="W152" i="48"/>
  <c r="W154" i="48" s="1"/>
  <c r="W20" i="44"/>
  <c r="AA220" i="45"/>
  <c r="Z26" i="43"/>
  <c r="Z168" i="45"/>
  <c r="Z118" i="47"/>
  <c r="Z82" i="47"/>
  <c r="Z130" i="47"/>
  <c r="AB130" i="47" s="1"/>
  <c r="Z162" i="48"/>
  <c r="X74" i="48"/>
  <c r="AA36" i="48"/>
  <c r="Z220" i="46"/>
  <c r="Z168" i="46"/>
  <c r="AB168" i="46" s="1"/>
  <c r="AA82" i="47"/>
  <c r="AA84" i="47" s="1"/>
  <c r="AA196" i="46"/>
  <c r="AA162" i="47"/>
  <c r="AB188" i="28"/>
  <c r="Z220" i="28"/>
  <c r="AA102" i="48"/>
  <c r="AA104" i="48" s="1"/>
  <c r="Z66" i="47"/>
  <c r="Z146" i="48"/>
  <c r="AA118" i="47"/>
  <c r="AA42" i="47"/>
  <c r="S214" i="47"/>
  <c r="AA72" i="46"/>
  <c r="S214" i="45"/>
  <c r="W130" i="44"/>
  <c r="Z42" i="45"/>
  <c r="S196" i="44"/>
  <c r="AA168" i="44"/>
  <c r="Z92" i="48"/>
  <c r="Z20" i="48"/>
  <c r="S174" i="47"/>
  <c r="S174" i="45"/>
  <c r="AA146" i="45"/>
  <c r="Z20" i="44"/>
  <c r="W48" i="45"/>
  <c r="Z118" i="45"/>
  <c r="S180" i="47"/>
  <c r="AA26" i="46"/>
  <c r="Z102" i="44"/>
  <c r="AA26" i="44"/>
  <c r="W140" i="47"/>
  <c r="W208" i="45"/>
  <c r="S130" i="47"/>
  <c r="Z112" i="46"/>
  <c r="K224" i="48"/>
  <c r="S220" i="46"/>
  <c r="AA174" i="44"/>
  <c r="Z72" i="44"/>
  <c r="S36" i="44"/>
  <c r="S72" i="46"/>
  <c r="AA174" i="47"/>
  <c r="Z202" i="44"/>
  <c r="I224" i="46"/>
  <c r="X74" i="44"/>
  <c r="Z190" i="45"/>
  <c r="AB190" i="45" s="1"/>
  <c r="Z92" i="47"/>
  <c r="Z214" i="48"/>
  <c r="S140" i="44"/>
  <c r="W208" i="48"/>
  <c r="W48" i="44"/>
  <c r="W174" i="43"/>
  <c r="R74" i="48"/>
  <c r="Z112" i="44"/>
  <c r="Z26" i="44"/>
  <c r="AB26" i="44" s="1"/>
  <c r="W180" i="46"/>
  <c r="W174" i="47"/>
  <c r="X20" i="43"/>
  <c r="R222" i="48"/>
  <c r="L224" i="48"/>
  <c r="Z20" i="43"/>
  <c r="Z82" i="43"/>
  <c r="AB82" i="43" s="1"/>
  <c r="AB84" i="43" s="1"/>
  <c r="Z202" i="43"/>
  <c r="AB82" i="25"/>
  <c r="AB84" i="25" s="1"/>
  <c r="AB65" i="28"/>
  <c r="W26" i="43"/>
  <c r="S14" i="47"/>
  <c r="W208" i="44"/>
  <c r="Z130" i="45"/>
  <c r="AB130" i="45" s="1"/>
  <c r="Z36" i="45"/>
  <c r="Z202" i="46"/>
  <c r="X130" i="47"/>
  <c r="W162" i="48"/>
  <c r="W36" i="48"/>
  <c r="Z220" i="48"/>
  <c r="Z130" i="48"/>
  <c r="Z196" i="47"/>
  <c r="AA118" i="48"/>
  <c r="AA92" i="47"/>
  <c r="AA94" i="47" s="1"/>
  <c r="Z102" i="47"/>
  <c r="AB102" i="47" s="1"/>
  <c r="Z26" i="47"/>
  <c r="AB26" i="47" s="1"/>
  <c r="S180" i="45"/>
  <c r="AA140" i="44"/>
  <c r="Z66" i="46"/>
  <c r="S196" i="46"/>
  <c r="AA174" i="45"/>
  <c r="AA72" i="45"/>
  <c r="S36" i="45"/>
  <c r="AA220" i="44"/>
  <c r="W112" i="47"/>
  <c r="W132" i="47" s="1"/>
  <c r="AA20" i="45"/>
  <c r="AA82" i="44"/>
  <c r="AA84" i="44" s="1"/>
  <c r="AA92" i="48"/>
  <c r="AA94" i="48" s="1"/>
  <c r="Z42" i="48"/>
  <c r="Z92" i="46"/>
  <c r="AA20" i="46"/>
  <c r="W20" i="46"/>
  <c r="W28" i="46" s="1"/>
  <c r="AA162" i="46"/>
  <c r="AA102" i="46"/>
  <c r="AA104" i="46" s="1"/>
  <c r="S20" i="46"/>
  <c r="AA162" i="44"/>
  <c r="AA102" i="44"/>
  <c r="AA104" i="44" s="1"/>
  <c r="Z48" i="44"/>
  <c r="S20" i="44"/>
  <c r="S208" i="47"/>
  <c r="AA112" i="46"/>
  <c r="S26" i="46"/>
  <c r="AA112" i="44"/>
  <c r="S26" i="44"/>
  <c r="W74" i="48"/>
  <c r="X14" i="44"/>
  <c r="X28" i="44" s="1"/>
  <c r="AA48" i="45"/>
  <c r="S66" i="46"/>
  <c r="S112" i="44"/>
  <c r="AA72" i="44"/>
  <c r="S82" i="47"/>
  <c r="S84" i="47" s="1"/>
  <c r="AA66" i="44"/>
  <c r="W154" i="47"/>
  <c r="Z146" i="47"/>
  <c r="Z180" i="46"/>
  <c r="AA202" i="48"/>
  <c r="AA220" i="46"/>
  <c r="Z174" i="48"/>
  <c r="Z220" i="45"/>
  <c r="AB220" i="45" s="1"/>
  <c r="S118" i="47"/>
  <c r="S132" i="47" s="1"/>
  <c r="W72" i="44"/>
  <c r="S190" i="45"/>
  <c r="N224" i="43"/>
  <c r="Z168" i="43"/>
  <c r="W130" i="48"/>
  <c r="O224" i="43"/>
  <c r="J224" i="43"/>
  <c r="K224" i="46"/>
  <c r="Z220" i="43"/>
  <c r="Z124" i="43"/>
  <c r="Z48" i="43"/>
  <c r="Q224" i="44"/>
  <c r="F224" i="45"/>
  <c r="L224" i="45"/>
  <c r="R28" i="45"/>
  <c r="J224" i="47"/>
  <c r="H224" i="47"/>
  <c r="H224" i="48"/>
  <c r="Z130" i="43"/>
  <c r="Z190" i="43"/>
  <c r="Z168" i="44"/>
  <c r="W174" i="45"/>
  <c r="W180" i="45"/>
  <c r="Z82" i="46"/>
  <c r="Z214" i="46"/>
  <c r="Z140" i="48"/>
  <c r="Z202" i="48"/>
  <c r="AB202" i="48" s="1"/>
  <c r="Z102" i="48"/>
  <c r="AB102" i="48" s="1"/>
  <c r="Z26" i="48"/>
  <c r="AA196" i="47"/>
  <c r="Z168" i="47"/>
  <c r="AB168" i="47" s="1"/>
  <c r="Z14" i="47"/>
  <c r="AA124" i="48"/>
  <c r="AA130" i="48"/>
  <c r="AA20" i="48"/>
  <c r="AA26" i="48"/>
  <c r="AA112" i="47"/>
  <c r="AA220" i="48"/>
  <c r="AA202" i="46"/>
  <c r="AA196" i="44"/>
  <c r="Z162" i="44"/>
  <c r="AA208" i="44"/>
  <c r="S168" i="47"/>
  <c r="AA14" i="46"/>
  <c r="Z174" i="45"/>
  <c r="S112" i="45"/>
  <c r="Z146" i="44"/>
  <c r="Z208" i="48"/>
  <c r="S196" i="47"/>
  <c r="AA42" i="46"/>
  <c r="W118" i="44"/>
  <c r="W132" i="44" s="1"/>
  <c r="S174" i="44"/>
  <c r="AA162" i="48"/>
  <c r="Z162" i="46"/>
  <c r="AB162" i="46" s="1"/>
  <c r="AA48" i="44"/>
  <c r="S214" i="46"/>
  <c r="S102" i="46"/>
  <c r="S104" i="46" s="1"/>
  <c r="AA66" i="46"/>
  <c r="S102" i="44"/>
  <c r="S104" i="44" s="1"/>
  <c r="W82" i="46"/>
  <c r="W84" i="46" s="1"/>
  <c r="W202" i="45"/>
  <c r="S82" i="45"/>
  <c r="S84" i="45" s="1"/>
  <c r="S130" i="46"/>
  <c r="AA14" i="45"/>
  <c r="S66" i="44"/>
  <c r="W140" i="44"/>
  <c r="AA48" i="46"/>
  <c r="AA26" i="45"/>
  <c r="S72" i="44"/>
  <c r="AA14" i="47"/>
  <c r="S168" i="44"/>
  <c r="Q224" i="48"/>
  <c r="Z146" i="46"/>
  <c r="AA42" i="48"/>
  <c r="Z36" i="48"/>
  <c r="Z118" i="46"/>
  <c r="R182" i="47"/>
  <c r="W118" i="45"/>
  <c r="Z180" i="43"/>
  <c r="AB180" i="43" s="1"/>
  <c r="R132" i="43"/>
  <c r="R182" i="45"/>
  <c r="F224" i="47"/>
  <c r="AB20" i="25"/>
  <c r="AB206" i="28"/>
  <c r="W82" i="44"/>
  <c r="W84" i="44" s="1"/>
  <c r="Z196" i="44"/>
  <c r="W162" i="45"/>
  <c r="Z162" i="45"/>
  <c r="W130" i="45"/>
  <c r="Z152" i="45"/>
  <c r="W182" i="46"/>
  <c r="Z174" i="47"/>
  <c r="AB174" i="47" s="1"/>
  <c r="W48" i="47"/>
  <c r="W20" i="48"/>
  <c r="AB122" i="28"/>
  <c r="AA168" i="48"/>
  <c r="AA196" i="48"/>
  <c r="AA174" i="46"/>
  <c r="Z20" i="47"/>
  <c r="Z180" i="47"/>
  <c r="AA36" i="47"/>
  <c r="Z168" i="48"/>
  <c r="S190" i="46"/>
  <c r="S92" i="46"/>
  <c r="S94" i="46" s="1"/>
  <c r="S190" i="44"/>
  <c r="S92" i="44"/>
  <c r="S94" i="44" s="1"/>
  <c r="X220" i="47"/>
  <c r="AA82" i="46"/>
  <c r="AA84" i="46" s="1"/>
  <c r="S66" i="45"/>
  <c r="AA14" i="44"/>
  <c r="AA146" i="44"/>
  <c r="AA208" i="48"/>
  <c r="Z118" i="48"/>
  <c r="Z208" i="46"/>
  <c r="AA152" i="46"/>
  <c r="AA118" i="46"/>
  <c r="S82" i="46"/>
  <c r="S84" i="46" s="1"/>
  <c r="AA152" i="44"/>
  <c r="S82" i="44"/>
  <c r="S84" i="44" s="1"/>
  <c r="X220" i="48"/>
  <c r="W215" i="48"/>
  <c r="W220" i="48" s="1"/>
  <c r="AA214" i="48"/>
  <c r="AA214" i="46"/>
  <c r="S152" i="46"/>
  <c r="S42" i="46"/>
  <c r="S152" i="44"/>
  <c r="S42" i="44"/>
  <c r="S190" i="47"/>
  <c r="AA130" i="46"/>
  <c r="S48" i="46"/>
  <c r="Z220" i="44"/>
  <c r="AB220" i="44" s="1"/>
  <c r="S162" i="44"/>
  <c r="AA130" i="44"/>
  <c r="Z42" i="43"/>
  <c r="S72" i="47"/>
  <c r="Z146" i="45"/>
  <c r="AA82" i="45"/>
  <c r="AA84" i="45" s="1"/>
  <c r="AA36" i="45"/>
  <c r="S220" i="44"/>
  <c r="S130" i="44"/>
  <c r="W202" i="48"/>
  <c r="AA152" i="45"/>
  <c r="AA42" i="45"/>
  <c r="Z130" i="46"/>
  <c r="AB130" i="46" s="1"/>
  <c r="O224" i="44"/>
  <c r="AB41" i="28"/>
  <c r="Z36" i="46"/>
  <c r="Z48" i="48"/>
  <c r="S26" i="47"/>
  <c r="Z118" i="43"/>
  <c r="AA202" i="44"/>
  <c r="AA190" i="44"/>
  <c r="I224" i="43"/>
  <c r="Z140" i="46"/>
  <c r="AB140" i="46" s="1"/>
  <c r="F224" i="43"/>
  <c r="Z36" i="43"/>
  <c r="AB36" i="43" s="1"/>
  <c r="Z104" i="43"/>
  <c r="AB104" i="43" s="1"/>
  <c r="R154" i="44"/>
  <c r="H224" i="45"/>
  <c r="I224" i="44"/>
  <c r="K224" i="45"/>
  <c r="L224" i="47"/>
  <c r="Z14" i="43"/>
  <c r="AB214" i="25"/>
  <c r="AB146" i="25"/>
  <c r="AA182" i="25"/>
  <c r="AB14" i="28"/>
  <c r="W162" i="44"/>
  <c r="Z140" i="44"/>
  <c r="Z92" i="44"/>
  <c r="AB92" i="44" s="1"/>
  <c r="Z66" i="44"/>
  <c r="Z82" i="45"/>
  <c r="X14" i="45"/>
  <c r="X28" i="45" s="1"/>
  <c r="Z20" i="45"/>
  <c r="AB20" i="45" s="1"/>
  <c r="Z20" i="46"/>
  <c r="AB20" i="46" s="1"/>
  <c r="Z162" i="47"/>
  <c r="Z124" i="47"/>
  <c r="W36" i="47"/>
  <c r="W112" i="48"/>
  <c r="W132" i="48" s="1"/>
  <c r="X182" i="48"/>
  <c r="Z124" i="48"/>
  <c r="AB124" i="48" s="1"/>
  <c r="Z82" i="48"/>
  <c r="AB82" i="48" s="1"/>
  <c r="AB84" i="48" s="1"/>
  <c r="Z14" i="48"/>
  <c r="W92" i="48"/>
  <c r="W94" i="48" s="1"/>
  <c r="Z140" i="47"/>
  <c r="Z202" i="47"/>
  <c r="AB202" i="47" s="1"/>
  <c r="AA48" i="48"/>
  <c r="AA20" i="47"/>
  <c r="AA146" i="46"/>
  <c r="AA190" i="46"/>
  <c r="AB100" i="28"/>
  <c r="W168" i="44"/>
  <c r="AA214" i="45"/>
  <c r="S36" i="47"/>
  <c r="S162" i="46"/>
  <c r="S220" i="45"/>
  <c r="AA196" i="45"/>
  <c r="S130" i="45"/>
  <c r="Z82" i="44"/>
  <c r="AB82" i="44" s="1"/>
  <c r="AB84" i="44" s="1"/>
  <c r="X20" i="47"/>
  <c r="W92" i="44"/>
  <c r="W94" i="44" s="1"/>
  <c r="S146" i="46"/>
  <c r="S36" i="46"/>
  <c r="Z174" i="44"/>
  <c r="S146" i="44"/>
  <c r="S208" i="46"/>
  <c r="S118" i="46"/>
  <c r="Z66" i="45"/>
  <c r="AB66" i="45" s="1"/>
  <c r="S208" i="44"/>
  <c r="S118" i="44"/>
  <c r="W42" i="46"/>
  <c r="S124" i="46"/>
  <c r="AA140" i="45"/>
  <c r="S214" i="44"/>
  <c r="S72" i="45"/>
  <c r="X182" i="47"/>
  <c r="AG21" i="41"/>
  <c r="AG16" i="41"/>
  <c r="AG26" i="41"/>
  <c r="AG11" i="41"/>
  <c r="X28" i="48"/>
  <c r="Z84" i="47"/>
  <c r="X132" i="47"/>
  <c r="X132" i="46"/>
  <c r="X28" i="46"/>
  <c r="X132" i="45"/>
  <c r="X182" i="45"/>
  <c r="W28" i="44"/>
  <c r="X154" i="44"/>
  <c r="S14" i="46"/>
  <c r="W92" i="43"/>
  <c r="W94" i="43" s="1"/>
  <c r="W214" i="43"/>
  <c r="W202" i="43"/>
  <c r="W20" i="43"/>
  <c r="W140" i="43"/>
  <c r="AA180" i="28"/>
  <c r="AA130" i="28"/>
  <c r="AA152" i="28"/>
  <c r="Z152" i="28"/>
  <c r="AB152" i="28" s="1"/>
  <c r="Z27" i="28"/>
  <c r="Z180" i="28"/>
  <c r="Z92" i="28"/>
  <c r="AB92" i="28" s="1"/>
  <c r="Z130" i="28"/>
  <c r="AB130" i="28" s="1"/>
  <c r="AA72" i="28"/>
  <c r="AA27" i="28"/>
  <c r="Z72" i="28"/>
  <c r="AB66" i="25"/>
  <c r="AB140" i="25"/>
  <c r="Z154" i="25"/>
  <c r="Z182" i="25"/>
  <c r="AA154" i="25"/>
  <c r="AB102" i="25"/>
  <c r="Z104" i="25"/>
  <c r="AB104" i="25" s="1"/>
  <c r="Z132" i="25"/>
  <c r="AB132" i="25" s="1"/>
  <c r="AB190" i="25"/>
  <c r="Z94" i="25"/>
  <c r="AB94" i="25" s="1"/>
  <c r="AB92" i="25"/>
  <c r="X14" i="43"/>
  <c r="W14" i="43"/>
  <c r="S168" i="48"/>
  <c r="S180" i="48"/>
  <c r="S48" i="48"/>
  <c r="S168" i="43"/>
  <c r="Z152" i="43"/>
  <c r="S118" i="43"/>
  <c r="S14" i="48"/>
  <c r="R28" i="48"/>
  <c r="R182" i="48"/>
  <c r="S20" i="48"/>
  <c r="R132" i="48"/>
  <c r="P224" i="48"/>
  <c r="R154" i="48"/>
  <c r="R28" i="46"/>
  <c r="R154" i="46"/>
  <c r="R222" i="46"/>
  <c r="R132" i="46"/>
  <c r="R222" i="45"/>
  <c r="R132" i="45"/>
  <c r="R154" i="45"/>
  <c r="R222" i="44"/>
  <c r="R132" i="44"/>
  <c r="J224" i="44"/>
  <c r="F224" i="44"/>
  <c r="R182" i="44"/>
  <c r="N224" i="44"/>
  <c r="X146" i="43"/>
  <c r="X154" i="43" s="1"/>
  <c r="W141" i="43"/>
  <c r="W146" i="43" s="1"/>
  <c r="R28" i="43"/>
  <c r="W168" i="43"/>
  <c r="W162" i="43"/>
  <c r="X82" i="43"/>
  <c r="X84" i="43" s="1"/>
  <c r="W77" i="43"/>
  <c r="W82" i="43" s="1"/>
  <c r="W84" i="43" s="1"/>
  <c r="X72" i="43"/>
  <c r="W67" i="43"/>
  <c r="W72" i="43" s="1"/>
  <c r="X130" i="43"/>
  <c r="W125" i="43"/>
  <c r="W130" i="43" s="1"/>
  <c r="X180" i="43"/>
  <c r="W175" i="43"/>
  <c r="W180" i="43" s="1"/>
  <c r="X118" i="43"/>
  <c r="W113" i="43"/>
  <c r="W118" i="43" s="1"/>
  <c r="W215" i="43"/>
  <c r="W220" i="43" s="1"/>
  <c r="X220" i="43"/>
  <c r="X196" i="43"/>
  <c r="W191" i="43"/>
  <c r="W196" i="43" s="1"/>
  <c r="X124" i="43"/>
  <c r="W119" i="43"/>
  <c r="W124" i="43" s="1"/>
  <c r="W186" i="43"/>
  <c r="W190" i="43" s="1"/>
  <c r="X190" i="43"/>
  <c r="W98" i="43"/>
  <c r="W102" i="43" s="1"/>
  <c r="W104" i="43" s="1"/>
  <c r="X102" i="43"/>
  <c r="X104" i="43" s="1"/>
  <c r="W152" i="43"/>
  <c r="X168" i="43"/>
  <c r="R182" i="43"/>
  <c r="X162" i="43"/>
  <c r="X202" i="43"/>
  <c r="S48" i="43"/>
  <c r="X48" i="43"/>
  <c r="W43" i="43"/>
  <c r="W48" i="43" s="1"/>
  <c r="W203" i="43"/>
  <c r="W208" i="43" s="1"/>
  <c r="X208" i="43"/>
  <c r="R222" i="43"/>
  <c r="X112" i="43"/>
  <c r="W107" i="43"/>
  <c r="W112" i="43" s="1"/>
  <c r="S180" i="43"/>
  <c r="S72" i="43"/>
  <c r="X26" i="43"/>
  <c r="X36" i="43"/>
  <c r="W31" i="43"/>
  <c r="W36" i="43" s="1"/>
  <c r="X92" i="43"/>
  <c r="X94" i="43" s="1"/>
  <c r="AA28" i="40" l="1"/>
  <c r="X74" i="43"/>
  <c r="AB27" i="28"/>
  <c r="AB196" i="47"/>
  <c r="AB82" i="47"/>
  <c r="AB84" i="47" s="1"/>
  <c r="AB48" i="47"/>
  <c r="AB72" i="45"/>
  <c r="AB112" i="43"/>
  <c r="AA154" i="47"/>
  <c r="AB214" i="45"/>
  <c r="AB104" i="46"/>
  <c r="W182" i="47"/>
  <c r="AB214" i="44"/>
  <c r="AB118" i="43"/>
  <c r="AB118" i="44"/>
  <c r="AB190" i="46"/>
  <c r="AB152" i="47"/>
  <c r="AB66" i="44"/>
  <c r="AB14" i="43"/>
  <c r="AB36" i="46"/>
  <c r="AB20" i="47"/>
  <c r="AB36" i="48"/>
  <c r="AB190" i="43"/>
  <c r="AB20" i="44"/>
  <c r="AB66" i="47"/>
  <c r="AB220" i="46"/>
  <c r="AB26" i="43"/>
  <c r="AB180" i="45"/>
  <c r="AB26" i="45"/>
  <c r="AB168" i="44"/>
  <c r="AB168" i="45"/>
  <c r="AB182" i="25"/>
  <c r="Z94" i="44"/>
  <c r="AB94" i="44" s="1"/>
  <c r="AB140" i="47"/>
  <c r="AB140" i="44"/>
  <c r="AB124" i="43"/>
  <c r="AB180" i="44"/>
  <c r="AB140" i="45"/>
  <c r="S28" i="46"/>
  <c r="AB130" i="43"/>
  <c r="AB162" i="47"/>
  <c r="AB146" i="45"/>
  <c r="AB162" i="45"/>
  <c r="AB220" i="43"/>
  <c r="AB42" i="48"/>
  <c r="AB36" i="45"/>
  <c r="AB112" i="44"/>
  <c r="AB162" i="48"/>
  <c r="AB208" i="43"/>
  <c r="AB152" i="48"/>
  <c r="Z84" i="46"/>
  <c r="AB82" i="46"/>
  <c r="AB84" i="46" s="1"/>
  <c r="AB168" i="43"/>
  <c r="W182" i="48"/>
  <c r="AB152" i="43"/>
  <c r="W74" i="47"/>
  <c r="AB208" i="46"/>
  <c r="AB152" i="45"/>
  <c r="AB140" i="48"/>
  <c r="AB180" i="46"/>
  <c r="AB214" i="48"/>
  <c r="AB196" i="45"/>
  <c r="AB174" i="43"/>
  <c r="AB202" i="45"/>
  <c r="AB124" i="44"/>
  <c r="AB152" i="44"/>
  <c r="AB102" i="46"/>
  <c r="AB112" i="48"/>
  <c r="W74" i="46"/>
  <c r="AB102" i="44"/>
  <c r="AB154" i="25"/>
  <c r="AB222" i="25"/>
  <c r="AB124" i="47"/>
  <c r="AB118" i="48"/>
  <c r="AB146" i="46"/>
  <c r="AB162" i="44"/>
  <c r="AB214" i="46"/>
  <c r="AB146" i="47"/>
  <c r="AB48" i="44"/>
  <c r="AB92" i="46"/>
  <c r="AB202" i="46"/>
  <c r="AB202" i="43"/>
  <c r="Z94" i="47"/>
  <c r="AB94" i="47" s="1"/>
  <c r="AB92" i="47"/>
  <c r="AB72" i="44"/>
  <c r="AB162" i="43"/>
  <c r="AB92" i="45"/>
  <c r="AB102" i="45"/>
  <c r="AB42" i="44"/>
  <c r="AB72" i="43"/>
  <c r="AB196" i="43"/>
  <c r="AB130" i="44"/>
  <c r="AB208" i="44"/>
  <c r="AB190" i="48"/>
  <c r="AB72" i="46"/>
  <c r="AB146" i="44"/>
  <c r="AB20" i="43"/>
  <c r="AB168" i="48"/>
  <c r="AB196" i="44"/>
  <c r="AB66" i="46"/>
  <c r="AB130" i="48"/>
  <c r="AB92" i="48"/>
  <c r="AB196" i="48"/>
  <c r="AB190" i="44"/>
  <c r="AB72" i="47"/>
  <c r="AB26" i="46"/>
  <c r="AB36" i="47"/>
  <c r="AB208" i="48"/>
  <c r="AB20" i="48"/>
  <c r="AB72" i="28"/>
  <c r="AB174" i="45"/>
  <c r="AA132" i="47"/>
  <c r="AB26" i="48"/>
  <c r="AB174" i="48"/>
  <c r="AB220" i="48"/>
  <c r="AB202" i="44"/>
  <c r="AB112" i="46"/>
  <c r="AB118" i="45"/>
  <c r="AB118" i="47"/>
  <c r="AB42" i="47"/>
  <c r="AB42" i="46"/>
  <c r="AB14" i="45"/>
  <c r="AB196" i="46"/>
  <c r="AB174" i="46"/>
  <c r="AB140" i="43"/>
  <c r="AA132" i="45"/>
  <c r="AB180" i="48"/>
  <c r="W74" i="45"/>
  <c r="W154" i="46"/>
  <c r="X28" i="47"/>
  <c r="AB174" i="44"/>
  <c r="Z84" i="45"/>
  <c r="AB82" i="45"/>
  <c r="AB84" i="45" s="1"/>
  <c r="AB48" i="48"/>
  <c r="AB180" i="47"/>
  <c r="AB118" i="46"/>
  <c r="AA28" i="46"/>
  <c r="AB146" i="48"/>
  <c r="AB92" i="43"/>
  <c r="AB48" i="46"/>
  <c r="AB152" i="46"/>
  <c r="AB146" i="43"/>
  <c r="AB112" i="47"/>
  <c r="W74" i="44"/>
  <c r="AB48" i="45"/>
  <c r="AB48" i="43"/>
  <c r="S74" i="46"/>
  <c r="Z74" i="46"/>
  <c r="AB42" i="45"/>
  <c r="AB14" i="48"/>
  <c r="AB14" i="46"/>
  <c r="AB42" i="43"/>
  <c r="AB14" i="44"/>
  <c r="AB14" i="47"/>
  <c r="W28" i="47"/>
  <c r="W224" i="47" s="1"/>
  <c r="S74" i="44"/>
  <c r="W74" i="43"/>
  <c r="AB44" i="25"/>
  <c r="Z48" i="25"/>
  <c r="AA42" i="25"/>
  <c r="AB38" i="25"/>
  <c r="S74" i="45"/>
  <c r="Z74" i="48"/>
  <c r="AA182" i="45"/>
  <c r="Z74" i="44"/>
  <c r="Z74" i="47"/>
  <c r="AA74" i="46"/>
  <c r="S74" i="47"/>
  <c r="Z74" i="45"/>
  <c r="AB222" i="45"/>
  <c r="S74" i="43"/>
  <c r="AA74" i="45"/>
  <c r="AA74" i="47"/>
  <c r="AA74" i="48"/>
  <c r="S28" i="43"/>
  <c r="AA74" i="44"/>
  <c r="S74" i="48"/>
  <c r="S154" i="48"/>
  <c r="W28" i="48"/>
  <c r="S132" i="48"/>
  <c r="S222" i="48"/>
  <c r="Z104" i="48"/>
  <c r="AB104" i="48" s="1"/>
  <c r="AA28" i="48"/>
  <c r="AA154" i="48"/>
  <c r="AA182" i="48"/>
  <c r="R224" i="47"/>
  <c r="S222" i="47"/>
  <c r="X224" i="46"/>
  <c r="W132" i="46"/>
  <c r="S154" i="46"/>
  <c r="S154" i="45"/>
  <c r="W132" i="45"/>
  <c r="S28" i="45"/>
  <c r="AA28" i="44"/>
  <c r="S132" i="44"/>
  <c r="S28" i="44"/>
  <c r="Z132" i="44"/>
  <c r="W154" i="44"/>
  <c r="AA182" i="46"/>
  <c r="S182" i="44"/>
  <c r="S28" i="47"/>
  <c r="AA74" i="43"/>
  <c r="Z74" i="43"/>
  <c r="S132" i="43"/>
  <c r="Z182" i="48"/>
  <c r="AA132" i="44"/>
  <c r="S222" i="43"/>
  <c r="Z182" i="44"/>
  <c r="S132" i="45"/>
  <c r="AA182" i="44"/>
  <c r="AA28" i="43"/>
  <c r="Z154" i="48"/>
  <c r="AB154" i="48" s="1"/>
  <c r="AA132" i="46"/>
  <c r="S182" i="45"/>
  <c r="AA132" i="43"/>
  <c r="X28" i="43"/>
  <c r="AA182" i="43"/>
  <c r="Z154" i="43"/>
  <c r="AB154" i="43" s="1"/>
  <c r="X132" i="43"/>
  <c r="Z132" i="43"/>
  <c r="S154" i="43"/>
  <c r="R224" i="43"/>
  <c r="X224" i="47"/>
  <c r="W224" i="46"/>
  <c r="Z84" i="43"/>
  <c r="S154" i="44"/>
  <c r="Z104" i="44"/>
  <c r="AB104" i="44" s="1"/>
  <c r="Z28" i="44"/>
  <c r="Z182" i="46"/>
  <c r="Z132" i="47"/>
  <c r="Z132" i="46"/>
  <c r="AA182" i="47"/>
  <c r="Z132" i="48"/>
  <c r="Z94" i="43"/>
  <c r="AB94" i="43" s="1"/>
  <c r="Z154" i="46"/>
  <c r="Z28" i="48"/>
  <c r="S222" i="44"/>
  <c r="S182" i="47"/>
  <c r="Z94" i="45"/>
  <c r="AB94" i="45" s="1"/>
  <c r="S132" i="46"/>
  <c r="AA154" i="45"/>
  <c r="Z28" i="47"/>
  <c r="S28" i="48"/>
  <c r="Z182" i="43"/>
  <c r="AB180" i="28"/>
  <c r="X224" i="44"/>
  <c r="Z154" i="44"/>
  <c r="Z182" i="45"/>
  <c r="Z182" i="47"/>
  <c r="AB182" i="47" s="1"/>
  <c r="Z84" i="48"/>
  <c r="W182" i="44"/>
  <c r="W224" i="44" s="1"/>
  <c r="AB222" i="47"/>
  <c r="Z104" i="45"/>
  <c r="AB104" i="45" s="1"/>
  <c r="Z28" i="43"/>
  <c r="AA132" i="48"/>
  <c r="R224" i="45"/>
  <c r="Z28" i="45"/>
  <c r="Z154" i="45"/>
  <c r="Z28" i="46"/>
  <c r="Z84" i="44"/>
  <c r="S182" i="46"/>
  <c r="S222" i="46"/>
  <c r="W182" i="45"/>
  <c r="AA28" i="47"/>
  <c r="AA28" i="45"/>
  <c r="Z94" i="48"/>
  <c r="AB94" i="48" s="1"/>
  <c r="AB220" i="28"/>
  <c r="S222" i="45"/>
  <c r="S182" i="43"/>
  <c r="AB222" i="44"/>
  <c r="Z132" i="45"/>
  <c r="AB132" i="45" s="1"/>
  <c r="AA154" i="46"/>
  <c r="Z154" i="47"/>
  <c r="AB154" i="47" s="1"/>
  <c r="Z94" i="46"/>
  <c r="AB94" i="46" s="1"/>
  <c r="AA154" i="44"/>
  <c r="Z104" i="47"/>
  <c r="AB104" i="47" s="1"/>
  <c r="X224" i="48"/>
  <c r="X224" i="45"/>
  <c r="S182" i="48"/>
  <c r="W28" i="43"/>
  <c r="W154" i="43"/>
  <c r="Z222" i="28"/>
  <c r="AA222" i="28"/>
  <c r="R224" i="48"/>
  <c r="R224" i="46"/>
  <c r="R224" i="44"/>
  <c r="X182" i="43"/>
  <c r="W182" i="43"/>
  <c r="W132" i="43"/>
  <c r="W224" i="45" l="1"/>
  <c r="AB222" i="48"/>
  <c r="AB132" i="48"/>
  <c r="AB28" i="46"/>
  <c r="AB132" i="47"/>
  <c r="AB132" i="46"/>
  <c r="AB154" i="45"/>
  <c r="AB182" i="43"/>
  <c r="AB182" i="45"/>
  <c r="AB154" i="44"/>
  <c r="W224" i="48"/>
  <c r="AB182" i="44"/>
  <c r="AB154" i="46"/>
  <c r="AB132" i="43"/>
  <c r="AB182" i="48"/>
  <c r="AB132" i="44"/>
  <c r="AB222" i="46"/>
  <c r="AB222" i="28"/>
  <c r="AB182" i="46"/>
  <c r="AB74" i="45"/>
  <c r="AB222" i="43"/>
  <c r="AB74" i="43"/>
  <c r="AB74" i="48"/>
  <c r="AB74" i="46"/>
  <c r="AB74" i="47"/>
  <c r="AB28" i="48"/>
  <c r="AB28" i="43"/>
  <c r="AB74" i="44"/>
  <c r="AB28" i="44"/>
  <c r="AB28" i="45"/>
  <c r="AB28" i="47"/>
  <c r="Z74" i="25"/>
  <c r="AB48" i="25"/>
  <c r="AB42" i="25"/>
  <c r="AA74" i="25"/>
  <c r="X224" i="43"/>
  <c r="AA224" i="43"/>
  <c r="AA224" i="47"/>
  <c r="Z224" i="44"/>
  <c r="S224" i="43"/>
  <c r="S226" i="43" s="1"/>
  <c r="AA224" i="48"/>
  <c r="S224" i="48"/>
  <c r="S226" i="48" s="1"/>
  <c r="Z224" i="46"/>
  <c r="AA224" i="44"/>
  <c r="AA224" i="46"/>
  <c r="Z224" i="48"/>
  <c r="Z224" i="45"/>
  <c r="S224" i="46"/>
  <c r="S226" i="46" s="1"/>
  <c r="S224" i="47"/>
  <c r="S226" i="47" s="1"/>
  <c r="S224" i="44"/>
  <c r="S226" i="44" s="1"/>
  <c r="AA224" i="45"/>
  <c r="W224" i="43"/>
  <c r="S224" i="45"/>
  <c r="S226" i="45" s="1"/>
  <c r="Z224" i="47"/>
  <c r="AB224" i="47" s="1"/>
  <c r="Z224" i="43"/>
  <c r="AB224" i="46" l="1"/>
  <c r="AB224" i="43"/>
  <c r="AB74" i="25"/>
  <c r="AB224" i="44"/>
  <c r="AB224" i="45"/>
  <c r="AB224" i="48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Q214" i="25"/>
  <c r="P214" i="25"/>
  <c r="O214" i="25"/>
  <c r="N214" i="25"/>
  <c r="M214" i="25"/>
  <c r="L214" i="25"/>
  <c r="K214" i="25"/>
  <c r="J214" i="25"/>
  <c r="I214" i="25"/>
  <c r="H214" i="25"/>
  <c r="G214" i="25"/>
  <c r="F214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X205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X177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X120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X116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Q102" i="25"/>
  <c r="Q104" i="25" s="1"/>
  <c r="P102" i="25"/>
  <c r="P104" i="25" s="1"/>
  <c r="O102" i="25"/>
  <c r="O104" i="25" s="1"/>
  <c r="N102" i="25"/>
  <c r="N104" i="25" s="1"/>
  <c r="M102" i="25"/>
  <c r="M104" i="25" s="1"/>
  <c r="L102" i="25"/>
  <c r="L104" i="25" s="1"/>
  <c r="K102" i="25"/>
  <c r="K104" i="25" s="1"/>
  <c r="J102" i="25"/>
  <c r="J104" i="25" s="1"/>
  <c r="I102" i="25"/>
  <c r="I104" i="25" s="1"/>
  <c r="H102" i="25"/>
  <c r="H104" i="25" s="1"/>
  <c r="G102" i="25"/>
  <c r="G104" i="25" s="1"/>
  <c r="F102" i="25"/>
  <c r="F104" i="25" s="1"/>
  <c r="Q92" i="25"/>
  <c r="Q94" i="25" s="1"/>
  <c r="P92" i="25"/>
  <c r="P94" i="25" s="1"/>
  <c r="O92" i="25"/>
  <c r="O94" i="25" s="1"/>
  <c r="N92" i="25"/>
  <c r="N94" i="25" s="1"/>
  <c r="M92" i="25"/>
  <c r="M94" i="25" s="1"/>
  <c r="L92" i="25"/>
  <c r="L94" i="25" s="1"/>
  <c r="K92" i="25"/>
  <c r="K94" i="25" s="1"/>
  <c r="J92" i="25"/>
  <c r="J94" i="25" s="1"/>
  <c r="I92" i="25"/>
  <c r="I94" i="25" s="1"/>
  <c r="H92" i="25"/>
  <c r="H94" i="25" s="1"/>
  <c r="G92" i="25"/>
  <c r="G94" i="25" s="1"/>
  <c r="F92" i="25"/>
  <c r="F94" i="25" s="1"/>
  <c r="Q82" i="25"/>
  <c r="Q84" i="25" s="1"/>
  <c r="P82" i="25"/>
  <c r="P84" i="25" s="1"/>
  <c r="O82" i="25"/>
  <c r="O84" i="25" s="1"/>
  <c r="N82" i="25"/>
  <c r="N84" i="25" s="1"/>
  <c r="M82" i="25"/>
  <c r="M84" i="25" s="1"/>
  <c r="L82" i="25"/>
  <c r="L84" i="25" s="1"/>
  <c r="K82" i="25"/>
  <c r="K84" i="25" s="1"/>
  <c r="J82" i="25"/>
  <c r="J84" i="25" s="1"/>
  <c r="I82" i="25"/>
  <c r="I84" i="25" s="1"/>
  <c r="H82" i="25"/>
  <c r="H84" i="25" s="1"/>
  <c r="G82" i="25"/>
  <c r="G84" i="25" s="1"/>
  <c r="F82" i="25"/>
  <c r="F84" i="25" s="1"/>
  <c r="Q72" i="25"/>
  <c r="P72" i="25"/>
  <c r="O72" i="25"/>
  <c r="N72" i="25"/>
  <c r="M72" i="25"/>
  <c r="L72" i="25"/>
  <c r="K72" i="25"/>
  <c r="J72" i="25"/>
  <c r="I72" i="25"/>
  <c r="H72" i="25"/>
  <c r="G72" i="25"/>
  <c r="F72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X47" i="25"/>
  <c r="X46" i="25"/>
  <c r="X45" i="25"/>
  <c r="X44" i="25"/>
  <c r="X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X41" i="25"/>
  <c r="X40" i="25"/>
  <c r="X39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X35" i="25"/>
  <c r="X34" i="25"/>
  <c r="X32" i="25"/>
  <c r="Q80" i="28"/>
  <c r="Q82" i="28" s="1"/>
  <c r="P80" i="28"/>
  <c r="P82" i="28" s="1"/>
  <c r="O80" i="28"/>
  <c r="O82" i="28" s="1"/>
  <c r="N80" i="28"/>
  <c r="N82" i="28" s="1"/>
  <c r="M80" i="28"/>
  <c r="M82" i="28" s="1"/>
  <c r="L80" i="28"/>
  <c r="L82" i="28" s="1"/>
  <c r="K80" i="28"/>
  <c r="K82" i="28" s="1"/>
  <c r="J80" i="28"/>
  <c r="J82" i="28" s="1"/>
  <c r="I80" i="28"/>
  <c r="I82" i="28" s="1"/>
  <c r="H80" i="28"/>
  <c r="H82" i="28" s="1"/>
  <c r="G80" i="28"/>
  <c r="G82" i="28" s="1"/>
  <c r="F80" i="28"/>
  <c r="F82" i="28" s="1"/>
  <c r="R79" i="28"/>
  <c r="X79" i="28" s="1"/>
  <c r="R78" i="28"/>
  <c r="S78" i="28" s="1"/>
  <c r="R77" i="28"/>
  <c r="X77" i="28" s="1"/>
  <c r="R76" i="28"/>
  <c r="X76" i="28" s="1"/>
  <c r="R75" i="28"/>
  <c r="H74" i="25" l="1"/>
  <c r="I74" i="25"/>
  <c r="P74" i="25"/>
  <c r="Q74" i="25"/>
  <c r="L74" i="25"/>
  <c r="O74" i="25"/>
  <c r="K74" i="25"/>
  <c r="J74" i="25"/>
  <c r="N74" i="25"/>
  <c r="M74" i="25"/>
  <c r="H154" i="25"/>
  <c r="P154" i="25"/>
  <c r="X33" i="25"/>
  <c r="X193" i="25"/>
  <c r="X71" i="25"/>
  <c r="X163" i="25"/>
  <c r="X200" i="25"/>
  <c r="F182" i="25"/>
  <c r="X144" i="25"/>
  <c r="R174" i="25"/>
  <c r="F49" i="13" s="1"/>
  <c r="H132" i="25"/>
  <c r="X135" i="25"/>
  <c r="X99" i="25"/>
  <c r="J132" i="25"/>
  <c r="K154" i="25"/>
  <c r="X100" i="25"/>
  <c r="X191" i="25"/>
  <c r="X128" i="25"/>
  <c r="X151" i="25"/>
  <c r="X97" i="25"/>
  <c r="K132" i="25"/>
  <c r="J154" i="25"/>
  <c r="X91" i="25"/>
  <c r="X175" i="25"/>
  <c r="X139" i="25"/>
  <c r="X79" i="25"/>
  <c r="X113" i="25"/>
  <c r="R146" i="25"/>
  <c r="F42" i="13" s="1"/>
  <c r="X149" i="25"/>
  <c r="X198" i="25"/>
  <c r="X207" i="25"/>
  <c r="X170" i="25"/>
  <c r="X179" i="25"/>
  <c r="X186" i="25"/>
  <c r="X195" i="25"/>
  <c r="X215" i="25"/>
  <c r="R48" i="25"/>
  <c r="X81" i="25"/>
  <c r="X107" i="25"/>
  <c r="X114" i="25"/>
  <c r="X123" i="25"/>
  <c r="L154" i="25"/>
  <c r="X158" i="25"/>
  <c r="I182" i="25"/>
  <c r="Q182" i="25"/>
  <c r="X167" i="25"/>
  <c r="M182" i="25"/>
  <c r="F222" i="25"/>
  <c r="N222" i="25"/>
  <c r="X203" i="25"/>
  <c r="X212" i="25"/>
  <c r="X165" i="25"/>
  <c r="X38" i="25"/>
  <c r="X137" i="25"/>
  <c r="M222" i="25"/>
  <c r="X70" i="25"/>
  <c r="G132" i="25"/>
  <c r="O132" i="25"/>
  <c r="M154" i="25"/>
  <c r="X142" i="25"/>
  <c r="J182" i="25"/>
  <c r="N182" i="25"/>
  <c r="K222" i="25"/>
  <c r="G222" i="25"/>
  <c r="O222" i="25"/>
  <c r="X88" i="25"/>
  <c r="H222" i="25"/>
  <c r="H182" i="25"/>
  <c r="X48" i="25"/>
  <c r="S82" i="25"/>
  <c r="S84" i="25" s="1"/>
  <c r="F154" i="25"/>
  <c r="N154" i="25"/>
  <c r="K182" i="25"/>
  <c r="G182" i="25"/>
  <c r="O182" i="25"/>
  <c r="X172" i="25"/>
  <c r="X188" i="25"/>
  <c r="L222" i="25"/>
  <c r="X217" i="25"/>
  <c r="R36" i="25"/>
  <c r="X69" i="25"/>
  <c r="X110" i="25"/>
  <c r="P222" i="25"/>
  <c r="F74" i="25"/>
  <c r="S66" i="25"/>
  <c r="G17" i="13" s="1"/>
  <c r="X98" i="25"/>
  <c r="P182" i="25"/>
  <c r="R42" i="25"/>
  <c r="X67" i="25"/>
  <c r="X87" i="25"/>
  <c r="X109" i="25"/>
  <c r="I132" i="25"/>
  <c r="Q132" i="25"/>
  <c r="P132" i="25"/>
  <c r="G154" i="25"/>
  <c r="O154" i="25"/>
  <c r="X147" i="25"/>
  <c r="X160" i="25"/>
  <c r="L182" i="25"/>
  <c r="X210" i="25"/>
  <c r="X219" i="25"/>
  <c r="X31" i="25"/>
  <c r="X178" i="25"/>
  <c r="X199" i="25"/>
  <c r="R72" i="25"/>
  <c r="F18" i="13" s="1"/>
  <c r="C18" i="13" s="1"/>
  <c r="R112" i="25"/>
  <c r="F34" i="13" s="1"/>
  <c r="X136" i="25"/>
  <c r="X159" i="25"/>
  <c r="R162" i="25"/>
  <c r="F47" i="13" s="1"/>
  <c r="X211" i="25"/>
  <c r="R214" i="25"/>
  <c r="F58" i="13" s="1"/>
  <c r="G74" i="25"/>
  <c r="X77" i="25"/>
  <c r="S92" i="25"/>
  <c r="S94" i="25" s="1"/>
  <c r="X89" i="25"/>
  <c r="X101" i="25"/>
  <c r="X117" i="25"/>
  <c r="S124" i="25"/>
  <c r="X121" i="25"/>
  <c r="X125" i="25"/>
  <c r="X129" i="25"/>
  <c r="X150" i="25"/>
  <c r="X171" i="25"/>
  <c r="X189" i="25"/>
  <c r="X192" i="25"/>
  <c r="R66" i="25"/>
  <c r="F17" i="13" s="1"/>
  <c r="C17" i="13" s="1"/>
  <c r="X68" i="25"/>
  <c r="X80" i="25"/>
  <c r="R82" i="25"/>
  <c r="L132" i="25"/>
  <c r="X143" i="25"/>
  <c r="X37" i="25"/>
  <c r="S102" i="25"/>
  <c r="S104" i="25" s="1"/>
  <c r="X111" i="25"/>
  <c r="M132" i="25"/>
  <c r="S118" i="25"/>
  <c r="X115" i="25"/>
  <c r="X119" i="25"/>
  <c r="I154" i="25"/>
  <c r="Q154" i="25"/>
  <c r="X161" i="25"/>
  <c r="X164" i="25"/>
  <c r="X185" i="25"/>
  <c r="X213" i="25"/>
  <c r="X216" i="25"/>
  <c r="X108" i="25"/>
  <c r="X201" i="25"/>
  <c r="X204" i="25"/>
  <c r="X78" i="25"/>
  <c r="X90" i="25"/>
  <c r="R92" i="25"/>
  <c r="F132" i="25"/>
  <c r="N132" i="25"/>
  <c r="X122" i="25"/>
  <c r="R124" i="25"/>
  <c r="F36" i="13" s="1"/>
  <c r="X126" i="25"/>
  <c r="X138" i="25"/>
  <c r="X173" i="25"/>
  <c r="X176" i="25"/>
  <c r="X194" i="25"/>
  <c r="X197" i="25"/>
  <c r="R202" i="25"/>
  <c r="F56" i="13" s="1"/>
  <c r="S72" i="25"/>
  <c r="G18" i="13" s="1"/>
  <c r="S112" i="25"/>
  <c r="X127" i="25"/>
  <c r="S130" i="25"/>
  <c r="X157" i="25"/>
  <c r="I222" i="25"/>
  <c r="Q222" i="25"/>
  <c r="X206" i="25"/>
  <c r="X209" i="25"/>
  <c r="R102" i="25"/>
  <c r="R118" i="25"/>
  <c r="F35" i="13" s="1"/>
  <c r="R130" i="25"/>
  <c r="F37" i="13" s="1"/>
  <c r="X141" i="25"/>
  <c r="X145" i="25"/>
  <c r="X148" i="25"/>
  <c r="X166" i="25"/>
  <c r="X169" i="25"/>
  <c r="X187" i="25"/>
  <c r="J222" i="25"/>
  <c r="R190" i="25"/>
  <c r="F54" i="13" s="1"/>
  <c r="X218" i="25"/>
  <c r="S220" i="25"/>
  <c r="R140" i="25"/>
  <c r="R152" i="25"/>
  <c r="F43" i="13" s="1"/>
  <c r="R168" i="25"/>
  <c r="F48" i="13" s="1"/>
  <c r="R180" i="25"/>
  <c r="F50" i="13" s="1"/>
  <c r="R196" i="25"/>
  <c r="F55" i="13" s="1"/>
  <c r="R208" i="25"/>
  <c r="F57" i="13" s="1"/>
  <c r="R220" i="25"/>
  <c r="F59" i="13" s="1"/>
  <c r="R80" i="28"/>
  <c r="R82" i="28" s="1"/>
  <c r="S75" i="28"/>
  <c r="S79" i="28"/>
  <c r="X75" i="28"/>
  <c r="S77" i="28"/>
  <c r="S76" i="28"/>
  <c r="X78" i="28"/>
  <c r="D17" i="13" l="1"/>
  <c r="N17" i="13"/>
  <c r="H17" i="13"/>
  <c r="I17" i="13"/>
  <c r="M17" i="13"/>
  <c r="L17" i="13"/>
  <c r="K17" i="13"/>
  <c r="J17" i="13"/>
  <c r="E17" i="13"/>
  <c r="N18" i="13"/>
  <c r="H18" i="13"/>
  <c r="L18" i="13"/>
  <c r="K18" i="13"/>
  <c r="J18" i="13"/>
  <c r="I18" i="13"/>
  <c r="E18" i="13"/>
  <c r="D18" i="13"/>
  <c r="M18" i="13"/>
  <c r="R74" i="25"/>
  <c r="X72" i="25"/>
  <c r="S168" i="25"/>
  <c r="X112" i="25"/>
  <c r="X140" i="25"/>
  <c r="S196" i="25"/>
  <c r="S140" i="25"/>
  <c r="R154" i="25"/>
  <c r="F41" i="13"/>
  <c r="S36" i="25"/>
  <c r="G12" i="13" s="1"/>
  <c r="S208" i="25"/>
  <c r="X36" i="25"/>
  <c r="S48" i="25"/>
  <c r="G14" i="13" s="1"/>
  <c r="G22" i="13"/>
  <c r="S152" i="25"/>
  <c r="R104" i="25"/>
  <c r="F30" i="13"/>
  <c r="S180" i="25"/>
  <c r="X92" i="25"/>
  <c r="X94" i="25" s="1"/>
  <c r="R94" i="25"/>
  <c r="F26" i="13"/>
  <c r="S162" i="25"/>
  <c r="R84" i="25"/>
  <c r="F22" i="13"/>
  <c r="X80" i="28"/>
  <c r="X82" i="28" s="1"/>
  <c r="R132" i="25"/>
  <c r="R222" i="25"/>
  <c r="X208" i="25"/>
  <c r="S42" i="25"/>
  <c r="G13" i="13" s="1"/>
  <c r="X152" i="25"/>
  <c r="S202" i="25"/>
  <c r="X174" i="25"/>
  <c r="X102" i="25"/>
  <c r="X104" i="25" s="1"/>
  <c r="X168" i="25"/>
  <c r="X202" i="25"/>
  <c r="X82" i="25"/>
  <c r="X84" i="25" s="1"/>
  <c r="X42" i="25"/>
  <c r="X130" i="25"/>
  <c r="X66" i="25"/>
  <c r="X214" i="25"/>
  <c r="S132" i="25"/>
  <c r="R182" i="25"/>
  <c r="X220" i="25"/>
  <c r="S174" i="25"/>
  <c r="S146" i="25"/>
  <c r="S214" i="25"/>
  <c r="X162" i="25"/>
  <c r="S190" i="25"/>
  <c r="X146" i="25"/>
  <c r="X190" i="25"/>
  <c r="X124" i="25"/>
  <c r="X118" i="25"/>
  <c r="S80" i="28"/>
  <c r="S82" i="28" s="1"/>
  <c r="N22" i="13" l="1"/>
  <c r="H22" i="13"/>
  <c r="O18" i="13"/>
  <c r="O17" i="13"/>
  <c r="H12" i="13"/>
  <c r="N12" i="13"/>
  <c r="K12" i="13"/>
  <c r="J12" i="13"/>
  <c r="I12" i="13"/>
  <c r="M12" i="13"/>
  <c r="L12" i="13"/>
  <c r="N14" i="13"/>
  <c r="H14" i="13"/>
  <c r="M14" i="13"/>
  <c r="I14" i="13"/>
  <c r="K14" i="13"/>
  <c r="J14" i="13"/>
  <c r="L14" i="13"/>
  <c r="N13" i="13"/>
  <c r="H13" i="13"/>
  <c r="J13" i="13"/>
  <c r="I13" i="13"/>
  <c r="K13" i="13"/>
  <c r="M13" i="13"/>
  <c r="L13" i="13"/>
  <c r="G19" i="13"/>
  <c r="S74" i="25"/>
  <c r="X74" i="25"/>
  <c r="S154" i="25"/>
  <c r="M22" i="13"/>
  <c r="M23" i="13" s="1"/>
  <c r="N23" i="13"/>
  <c r="I22" i="13"/>
  <c r="I23" i="13" s="1"/>
  <c r="J22" i="13"/>
  <c r="J23" i="13" s="1"/>
  <c r="X154" i="25"/>
  <c r="S182" i="25"/>
  <c r="K22" i="13"/>
  <c r="K23" i="13" s="1"/>
  <c r="L22" i="13"/>
  <c r="L23" i="13" s="1"/>
  <c r="G23" i="13"/>
  <c r="C9" i="31" s="1"/>
  <c r="G9" i="31" s="1"/>
  <c r="E22" i="13"/>
  <c r="E23" i="13" s="1"/>
  <c r="X132" i="25"/>
  <c r="H23" i="13"/>
  <c r="C22" i="13"/>
  <c r="C23" i="13" s="1"/>
  <c r="D22" i="13"/>
  <c r="F23" i="13"/>
  <c r="S222" i="25"/>
  <c r="X182" i="25"/>
  <c r="F9" i="31" l="1"/>
  <c r="C9" i="37"/>
  <c r="G9" i="37" s="1"/>
  <c r="E9" i="31"/>
  <c r="O12" i="13"/>
  <c r="J19" i="13"/>
  <c r="N19" i="13"/>
  <c r="O22" i="13"/>
  <c r="L19" i="13"/>
  <c r="I19" i="13"/>
  <c r="O14" i="13"/>
  <c r="M19" i="13"/>
  <c r="O13" i="13"/>
  <c r="H19" i="13"/>
  <c r="D23" i="13"/>
  <c r="O23" i="13"/>
  <c r="K13" i="1"/>
  <c r="K15" i="1" s="1"/>
  <c r="L13" i="1"/>
  <c r="L15" i="1" s="1"/>
  <c r="M13" i="1"/>
  <c r="M15" i="1" s="1"/>
  <c r="L16" i="6"/>
  <c r="M16" i="6" s="1"/>
  <c r="N16" i="6" s="1"/>
  <c r="L17" i="6"/>
  <c r="M17" i="6" s="1"/>
  <c r="N17" i="6" s="1"/>
  <c r="L18" i="6"/>
  <c r="M18" i="6" s="1"/>
  <c r="N18" i="6" s="1"/>
  <c r="L19" i="6"/>
  <c r="M19" i="6" s="1"/>
  <c r="N19" i="6" s="1"/>
  <c r="L20" i="6"/>
  <c r="M20" i="6" s="1"/>
  <c r="N20" i="6" s="1"/>
  <c r="L21" i="6"/>
  <c r="M21" i="6" s="1"/>
  <c r="N21" i="6" s="1"/>
  <c r="C22" i="42"/>
  <c r="E21" i="42"/>
  <c r="G21" i="42" s="1"/>
  <c r="E20" i="42"/>
  <c r="G20" i="42" s="1"/>
  <c r="E19" i="42"/>
  <c r="G19" i="42" s="1"/>
  <c r="C16" i="42"/>
  <c r="E15" i="42"/>
  <c r="G15" i="42" s="1"/>
  <c r="E14" i="42"/>
  <c r="G14" i="42" s="1"/>
  <c r="E13" i="42"/>
  <c r="G13" i="42" s="1"/>
  <c r="C10" i="42"/>
  <c r="E9" i="42"/>
  <c r="G9" i="42" s="1"/>
  <c r="E8" i="42"/>
  <c r="G8" i="42" s="1"/>
  <c r="E7" i="42"/>
  <c r="G7" i="42" s="1"/>
  <c r="G10" i="42" s="1"/>
  <c r="C9" i="38" l="1"/>
  <c r="G9" i="38" s="1"/>
  <c r="E9" i="37"/>
  <c r="F9" i="37"/>
  <c r="O19" i="13"/>
  <c r="G22" i="42"/>
  <c r="H8" i="42"/>
  <c r="I8" i="42" s="1"/>
  <c r="J8" i="42" s="1"/>
  <c r="K8" i="42" s="1"/>
  <c r="L8" i="42" s="1"/>
  <c r="H20" i="42"/>
  <c r="I20" i="42" s="1"/>
  <c r="J20" i="42" s="1"/>
  <c r="K20" i="42" s="1"/>
  <c r="L20" i="42" s="1"/>
  <c r="H9" i="42"/>
  <c r="I9" i="42" s="1"/>
  <c r="J9" i="42" s="1"/>
  <c r="K9" i="42" s="1"/>
  <c r="L9" i="42" s="1"/>
  <c r="H21" i="42"/>
  <c r="I21" i="42" s="1"/>
  <c r="J21" i="42" s="1"/>
  <c r="K21" i="42" s="1"/>
  <c r="L21" i="42" s="1"/>
  <c r="H14" i="42"/>
  <c r="I14" i="42" s="1"/>
  <c r="J14" i="42" s="1"/>
  <c r="K14" i="42" s="1"/>
  <c r="L14" i="42" s="1"/>
  <c r="H15" i="42"/>
  <c r="I15" i="42" s="1"/>
  <c r="J15" i="42" s="1"/>
  <c r="K15" i="42" s="1"/>
  <c r="L15" i="42" s="1"/>
  <c r="N15" i="42"/>
  <c r="H19" i="42"/>
  <c r="G16" i="42"/>
  <c r="G24" i="42" s="1"/>
  <c r="H13" i="42"/>
  <c r="H7" i="42"/>
  <c r="E22" i="42"/>
  <c r="E10" i="42"/>
  <c r="E16" i="42"/>
  <c r="C9" i="39" l="1"/>
  <c r="G9" i="39" s="1"/>
  <c r="F9" i="38"/>
  <c r="E9" i="38"/>
  <c r="N9" i="42"/>
  <c r="N20" i="42"/>
  <c r="N21" i="42"/>
  <c r="N14" i="42"/>
  <c r="N8" i="42"/>
  <c r="I7" i="42"/>
  <c r="H10" i="42"/>
  <c r="H22" i="42"/>
  <c r="I19" i="42"/>
  <c r="H16" i="42"/>
  <c r="I13" i="42"/>
  <c r="E24" i="42"/>
  <c r="M24" i="42"/>
  <c r="F9" i="39" l="1"/>
  <c r="E9" i="39"/>
  <c r="J7" i="42"/>
  <c r="I10" i="42"/>
  <c r="I22" i="42"/>
  <c r="J19" i="42"/>
  <c r="I16" i="42"/>
  <c r="J13" i="42"/>
  <c r="H24" i="42"/>
  <c r="E12" i="1" s="1"/>
  <c r="D12" i="1"/>
  <c r="K7" i="42" l="1"/>
  <c r="J10" i="42"/>
  <c r="K19" i="42"/>
  <c r="J22" i="42"/>
  <c r="I24" i="42"/>
  <c r="F12" i="1" s="1"/>
  <c r="J16" i="42"/>
  <c r="K13" i="42"/>
  <c r="L7" i="42" l="1"/>
  <c r="L10" i="42" s="1"/>
  <c r="C24" i="31" s="1"/>
  <c r="K10" i="42"/>
  <c r="K22" i="42"/>
  <c r="L19" i="42"/>
  <c r="J24" i="42"/>
  <c r="G12" i="1" s="1"/>
  <c r="L13" i="42"/>
  <c r="L16" i="42" s="1"/>
  <c r="C25" i="31" s="1"/>
  <c r="C25" i="37" s="1"/>
  <c r="K16" i="42"/>
  <c r="C66" i="20"/>
  <c r="E65" i="20"/>
  <c r="G65" i="20" s="1"/>
  <c r="H65" i="20" s="1"/>
  <c r="I65" i="20" s="1"/>
  <c r="J65" i="20" s="1"/>
  <c r="K65" i="20" s="1"/>
  <c r="L65" i="20" s="1"/>
  <c r="E64" i="20"/>
  <c r="G64" i="20" s="1"/>
  <c r="H64" i="20" s="1"/>
  <c r="I64" i="20" s="1"/>
  <c r="J64" i="20" s="1"/>
  <c r="K64" i="20" s="1"/>
  <c r="L64" i="20" s="1"/>
  <c r="E63" i="20"/>
  <c r="G63" i="20" s="1"/>
  <c r="H63" i="20" s="1"/>
  <c r="I63" i="20" s="1"/>
  <c r="J63" i="20" s="1"/>
  <c r="K63" i="20" s="1"/>
  <c r="L63" i="20" s="1"/>
  <c r="C60" i="20"/>
  <c r="E59" i="20"/>
  <c r="G59" i="20" s="1"/>
  <c r="H59" i="20" s="1"/>
  <c r="I59" i="20" s="1"/>
  <c r="J59" i="20" s="1"/>
  <c r="K59" i="20" s="1"/>
  <c r="L59" i="20" s="1"/>
  <c r="E58" i="20"/>
  <c r="G58" i="20" s="1"/>
  <c r="H58" i="20" s="1"/>
  <c r="I58" i="20" s="1"/>
  <c r="J58" i="20" s="1"/>
  <c r="K58" i="20" s="1"/>
  <c r="L58" i="20" s="1"/>
  <c r="E57" i="20"/>
  <c r="G57" i="20" s="1"/>
  <c r="H57" i="20" s="1"/>
  <c r="I57" i="20" s="1"/>
  <c r="J57" i="20" s="1"/>
  <c r="K57" i="20" s="1"/>
  <c r="L57" i="20" s="1"/>
  <c r="C54" i="20"/>
  <c r="E53" i="20"/>
  <c r="G53" i="20" s="1"/>
  <c r="H53" i="20" s="1"/>
  <c r="I53" i="20" s="1"/>
  <c r="J53" i="20" s="1"/>
  <c r="K53" i="20" s="1"/>
  <c r="L53" i="20" s="1"/>
  <c r="E52" i="20"/>
  <c r="G52" i="20" s="1"/>
  <c r="H52" i="20" s="1"/>
  <c r="I52" i="20" s="1"/>
  <c r="J52" i="20" s="1"/>
  <c r="K52" i="20" s="1"/>
  <c r="L52" i="20" s="1"/>
  <c r="E51" i="20"/>
  <c r="G51" i="20" s="1"/>
  <c r="H51" i="20" s="1"/>
  <c r="I51" i="20" s="1"/>
  <c r="J51" i="20" s="1"/>
  <c r="K51" i="20" s="1"/>
  <c r="L51" i="20" s="1"/>
  <c r="C48" i="20"/>
  <c r="E47" i="20"/>
  <c r="G47" i="20" s="1"/>
  <c r="H47" i="20" s="1"/>
  <c r="I47" i="20" s="1"/>
  <c r="J47" i="20" s="1"/>
  <c r="K47" i="20" s="1"/>
  <c r="L47" i="20" s="1"/>
  <c r="E46" i="20"/>
  <c r="G46" i="20" s="1"/>
  <c r="H46" i="20" s="1"/>
  <c r="I46" i="20" s="1"/>
  <c r="J46" i="20" s="1"/>
  <c r="K46" i="20" s="1"/>
  <c r="L46" i="20" s="1"/>
  <c r="E45" i="20"/>
  <c r="G45" i="20" s="1"/>
  <c r="H45" i="20" s="1"/>
  <c r="I45" i="20" s="1"/>
  <c r="J45" i="20" s="1"/>
  <c r="K45" i="20" s="1"/>
  <c r="L45" i="20" s="1"/>
  <c r="C42" i="20"/>
  <c r="E41" i="20"/>
  <c r="G41" i="20" s="1"/>
  <c r="H41" i="20" s="1"/>
  <c r="I41" i="20" s="1"/>
  <c r="J41" i="20" s="1"/>
  <c r="K41" i="20" s="1"/>
  <c r="L41" i="20" s="1"/>
  <c r="E40" i="20"/>
  <c r="G40" i="20" s="1"/>
  <c r="H40" i="20" s="1"/>
  <c r="I40" i="20" s="1"/>
  <c r="J40" i="20" s="1"/>
  <c r="K40" i="20" s="1"/>
  <c r="L40" i="20" s="1"/>
  <c r="E39" i="20"/>
  <c r="L34" i="20"/>
  <c r="K34" i="20"/>
  <c r="J34" i="20"/>
  <c r="I34" i="20"/>
  <c r="H34" i="20"/>
  <c r="C34" i="20"/>
  <c r="E33" i="20"/>
  <c r="E32" i="20"/>
  <c r="E31" i="20"/>
  <c r="G31" i="20" s="1"/>
  <c r="L28" i="20"/>
  <c r="K28" i="20"/>
  <c r="J28" i="20"/>
  <c r="I28" i="20"/>
  <c r="H28" i="20"/>
  <c r="C28" i="20"/>
  <c r="E27" i="20"/>
  <c r="E26" i="20"/>
  <c r="G26" i="20" s="1"/>
  <c r="M26" i="20" s="1"/>
  <c r="E25" i="20"/>
  <c r="G25" i="20" s="1"/>
  <c r="L22" i="20"/>
  <c r="K22" i="20"/>
  <c r="J22" i="20"/>
  <c r="I22" i="20"/>
  <c r="H22" i="20"/>
  <c r="C22" i="20"/>
  <c r="E21" i="20"/>
  <c r="E20" i="20"/>
  <c r="E19" i="20"/>
  <c r="G19" i="20" s="1"/>
  <c r="L16" i="20"/>
  <c r="K16" i="20"/>
  <c r="J16" i="20"/>
  <c r="I16" i="20"/>
  <c r="H16" i="20"/>
  <c r="C16" i="20"/>
  <c r="E15" i="20"/>
  <c r="E14" i="20"/>
  <c r="G14" i="20" s="1"/>
  <c r="M14" i="20" s="1"/>
  <c r="E13" i="20"/>
  <c r="G13" i="20" s="1"/>
  <c r="L10" i="20"/>
  <c r="K10" i="20"/>
  <c r="J10" i="20"/>
  <c r="I10" i="20"/>
  <c r="H10" i="20"/>
  <c r="C10" i="20"/>
  <c r="E9" i="20"/>
  <c r="E8" i="20"/>
  <c r="E7" i="20"/>
  <c r="G7" i="20" s="1"/>
  <c r="N10" i="42" l="1"/>
  <c r="N7" i="42"/>
  <c r="L22" i="42"/>
  <c r="N22" i="42" s="1"/>
  <c r="N19" i="42"/>
  <c r="G24" i="31"/>
  <c r="C24" i="37"/>
  <c r="N13" i="42"/>
  <c r="K24" i="42"/>
  <c r="H12" i="1" s="1"/>
  <c r="N16" i="42"/>
  <c r="C35" i="20"/>
  <c r="L35" i="20"/>
  <c r="G21" i="20"/>
  <c r="M21" i="20" s="1"/>
  <c r="K35" i="20"/>
  <c r="G27" i="20"/>
  <c r="M27" i="20" s="1"/>
  <c r="G32" i="20"/>
  <c r="M32" i="20" s="1"/>
  <c r="K60" i="20"/>
  <c r="E60" i="20"/>
  <c r="G9" i="20"/>
  <c r="M9" i="20" s="1"/>
  <c r="G8" i="20"/>
  <c r="H35" i="20"/>
  <c r="G15" i="20"/>
  <c r="G16" i="20" s="1"/>
  <c r="M16" i="20" s="1"/>
  <c r="G20" i="20"/>
  <c r="M20" i="20" s="1"/>
  <c r="G33" i="20"/>
  <c r="K66" i="20"/>
  <c r="C67" i="20"/>
  <c r="J35" i="20"/>
  <c r="E16" i="20"/>
  <c r="E28" i="20"/>
  <c r="E48" i="20"/>
  <c r="I35" i="20"/>
  <c r="H60" i="20"/>
  <c r="G39" i="20"/>
  <c r="H39" i="20" s="1"/>
  <c r="I39" i="20" s="1"/>
  <c r="J39" i="20" s="1"/>
  <c r="K39" i="20" s="1"/>
  <c r="L39" i="20" s="1"/>
  <c r="M13" i="20"/>
  <c r="M25" i="20"/>
  <c r="M7" i="20"/>
  <c r="M19" i="20"/>
  <c r="M31" i="20"/>
  <c r="E10" i="20"/>
  <c r="E22" i="20"/>
  <c r="E34" i="20"/>
  <c r="E42" i="20"/>
  <c r="H66" i="20"/>
  <c r="E66" i="20"/>
  <c r="I66" i="20"/>
  <c r="E54" i="20"/>
  <c r="N24" i="42" l="1"/>
  <c r="C26" i="31"/>
  <c r="C26" i="37" s="1"/>
  <c r="L24" i="42"/>
  <c r="I12" i="1" s="1"/>
  <c r="O12" i="1" s="1"/>
  <c r="G24" i="37"/>
  <c r="E24" i="37" s="1"/>
  <c r="C27" i="37"/>
  <c r="E24" i="31"/>
  <c r="G28" i="20"/>
  <c r="M28" i="20" s="1"/>
  <c r="L42" i="20"/>
  <c r="L66" i="20"/>
  <c r="J60" i="20"/>
  <c r="L48" i="20"/>
  <c r="L54" i="20"/>
  <c r="M57" i="20"/>
  <c r="L60" i="20"/>
  <c r="J42" i="20"/>
  <c r="G66" i="20"/>
  <c r="G34" i="20"/>
  <c r="M34" i="20" s="1"/>
  <c r="M15" i="20"/>
  <c r="M47" i="20"/>
  <c r="J54" i="20"/>
  <c r="G42" i="20"/>
  <c r="G60" i="20"/>
  <c r="M65" i="20"/>
  <c r="K42" i="20"/>
  <c r="G10" i="20"/>
  <c r="M10" i="20" s="1"/>
  <c r="J66" i="20"/>
  <c r="J48" i="20"/>
  <c r="H48" i="20"/>
  <c r="M39" i="20"/>
  <c r="G22" i="20"/>
  <c r="M22" i="20" s="1"/>
  <c r="M45" i="20"/>
  <c r="G54" i="20"/>
  <c r="M41" i="20"/>
  <c r="I60" i="20"/>
  <c r="H54" i="20"/>
  <c r="K54" i="20"/>
  <c r="M33" i="20"/>
  <c r="M8" i="20"/>
  <c r="I42" i="20"/>
  <c r="K48" i="20"/>
  <c r="K67" i="20" s="1"/>
  <c r="K69" i="20" s="1"/>
  <c r="H10" i="1" s="1"/>
  <c r="M63" i="20"/>
  <c r="H42" i="20"/>
  <c r="M59" i="20"/>
  <c r="I54" i="20"/>
  <c r="M52" i="20"/>
  <c r="M40" i="20"/>
  <c r="I48" i="20"/>
  <c r="E67" i="20"/>
  <c r="M53" i="20"/>
  <c r="M58" i="20"/>
  <c r="M46" i="20"/>
  <c r="E35" i="20"/>
  <c r="G48" i="20"/>
  <c r="M64" i="20"/>
  <c r="M51" i="20"/>
  <c r="C27" i="31" l="1"/>
  <c r="C24" i="38"/>
  <c r="G24" i="38" s="1"/>
  <c r="E24" i="38" s="1"/>
  <c r="L67" i="20"/>
  <c r="L69" i="20" s="1"/>
  <c r="I10" i="1" s="1"/>
  <c r="M66" i="20"/>
  <c r="H67" i="20"/>
  <c r="H69" i="20" s="1"/>
  <c r="E10" i="1" s="1"/>
  <c r="J67" i="20"/>
  <c r="J69" i="20" s="1"/>
  <c r="G10" i="1" s="1"/>
  <c r="G67" i="20"/>
  <c r="M60" i="20"/>
  <c r="M35" i="20"/>
  <c r="I67" i="20"/>
  <c r="I69" i="20" s="1"/>
  <c r="F10" i="1" s="1"/>
  <c r="G35" i="20"/>
  <c r="M42" i="20"/>
  <c r="M54" i="20"/>
  <c r="E69" i="20"/>
  <c r="M48" i="20"/>
  <c r="G69" i="20" l="1"/>
  <c r="D10" i="1" s="1"/>
  <c r="C24" i="39"/>
  <c r="G24" i="39" s="1"/>
  <c r="M67" i="20"/>
  <c r="M69" i="20" s="1"/>
  <c r="Q218" i="28"/>
  <c r="P218" i="28"/>
  <c r="O218" i="28"/>
  <c r="N218" i="28"/>
  <c r="M218" i="28"/>
  <c r="L218" i="28"/>
  <c r="K218" i="28"/>
  <c r="J218" i="28"/>
  <c r="I218" i="28"/>
  <c r="H218" i="28"/>
  <c r="G218" i="28"/>
  <c r="F218" i="28"/>
  <c r="R217" i="28"/>
  <c r="S217" i="28" s="1"/>
  <c r="R216" i="28"/>
  <c r="S216" i="28" s="1"/>
  <c r="R215" i="28"/>
  <c r="S215" i="28" s="1"/>
  <c r="R214" i="28"/>
  <c r="S214" i="28" s="1"/>
  <c r="R213" i="28"/>
  <c r="X213" i="28" s="1"/>
  <c r="Q212" i="28"/>
  <c r="P212" i="28"/>
  <c r="O212" i="28"/>
  <c r="N212" i="28"/>
  <c r="M212" i="28"/>
  <c r="L212" i="28"/>
  <c r="K212" i="28"/>
  <c r="J212" i="28"/>
  <c r="I212" i="28"/>
  <c r="H212" i="28"/>
  <c r="G212" i="28"/>
  <c r="F212" i="28"/>
  <c r="R211" i="28"/>
  <c r="S211" i="28" s="1"/>
  <c r="R210" i="28"/>
  <c r="S210" i="28" s="1"/>
  <c r="R209" i="28"/>
  <c r="S209" i="28" s="1"/>
  <c r="R208" i="28"/>
  <c r="S208" i="28" s="1"/>
  <c r="R207" i="28"/>
  <c r="S207" i="28" s="1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R205" i="28"/>
  <c r="S205" i="28" s="1"/>
  <c r="R204" i="28"/>
  <c r="S204" i="28" s="1"/>
  <c r="R203" i="28"/>
  <c r="S203" i="28" s="1"/>
  <c r="R202" i="28"/>
  <c r="S202" i="28" s="1"/>
  <c r="R201" i="28"/>
  <c r="X201" i="28" s="1"/>
  <c r="Q200" i="28"/>
  <c r="P200" i="28"/>
  <c r="O200" i="28"/>
  <c r="N200" i="28"/>
  <c r="M200" i="28"/>
  <c r="L200" i="28"/>
  <c r="K200" i="28"/>
  <c r="J200" i="28"/>
  <c r="I200" i="28"/>
  <c r="H200" i="28"/>
  <c r="G200" i="28"/>
  <c r="F200" i="28"/>
  <c r="R199" i="28"/>
  <c r="S199" i="28" s="1"/>
  <c r="R198" i="28"/>
  <c r="X198" i="28" s="1"/>
  <c r="R197" i="28"/>
  <c r="S197" i="28" s="1"/>
  <c r="R196" i="28"/>
  <c r="S196" i="28" s="1"/>
  <c r="R195" i="28"/>
  <c r="S195" i="28" s="1"/>
  <c r="Q194" i="28"/>
  <c r="P194" i="28"/>
  <c r="O194" i="28"/>
  <c r="N194" i="28"/>
  <c r="M194" i="28"/>
  <c r="L194" i="28"/>
  <c r="K194" i="28"/>
  <c r="J194" i="28"/>
  <c r="I194" i="28"/>
  <c r="H194" i="28"/>
  <c r="G194" i="28"/>
  <c r="F194" i="28"/>
  <c r="R193" i="28"/>
  <c r="S193" i="28" s="1"/>
  <c r="R192" i="28"/>
  <c r="X192" i="28" s="1"/>
  <c r="R191" i="28"/>
  <c r="S191" i="28" s="1"/>
  <c r="R190" i="28"/>
  <c r="S190" i="28" s="1"/>
  <c r="R189" i="28"/>
  <c r="X189" i="28" s="1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R187" i="28"/>
  <c r="S187" i="28" s="1"/>
  <c r="R186" i="28"/>
  <c r="S186" i="28" s="1"/>
  <c r="R185" i="28"/>
  <c r="S185" i="28" s="1"/>
  <c r="R184" i="28"/>
  <c r="S184" i="28" s="1"/>
  <c r="R183" i="28"/>
  <c r="S183" i="28" s="1"/>
  <c r="Q178" i="28"/>
  <c r="P178" i="28"/>
  <c r="O178" i="28"/>
  <c r="N178" i="28"/>
  <c r="M178" i="28"/>
  <c r="L178" i="28"/>
  <c r="K178" i="28"/>
  <c r="J178" i="28"/>
  <c r="I178" i="28"/>
  <c r="H178" i="28"/>
  <c r="G178" i="28"/>
  <c r="F178" i="28"/>
  <c r="R177" i="28"/>
  <c r="S177" i="28" s="1"/>
  <c r="R176" i="28"/>
  <c r="S176" i="28" s="1"/>
  <c r="R175" i="28"/>
  <c r="S175" i="28" s="1"/>
  <c r="R174" i="28"/>
  <c r="S174" i="28" s="1"/>
  <c r="R173" i="28"/>
  <c r="S173" i="28" s="1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R171" i="28"/>
  <c r="S171" i="28" s="1"/>
  <c r="R170" i="28"/>
  <c r="S170" i="28" s="1"/>
  <c r="R169" i="28"/>
  <c r="S169" i="28" s="1"/>
  <c r="R168" i="28"/>
  <c r="S168" i="28" s="1"/>
  <c r="R167" i="28"/>
  <c r="S167" i="28" s="1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R165" i="28"/>
  <c r="S165" i="28" s="1"/>
  <c r="R164" i="28"/>
  <c r="S164" i="28" s="1"/>
  <c r="R163" i="28"/>
  <c r="S163" i="28" s="1"/>
  <c r="R162" i="28"/>
  <c r="S162" i="28" s="1"/>
  <c r="R161" i="28"/>
  <c r="S161" i="28" s="1"/>
  <c r="Q160" i="28"/>
  <c r="P160" i="28"/>
  <c r="O160" i="28"/>
  <c r="N160" i="28"/>
  <c r="M160" i="28"/>
  <c r="L160" i="28"/>
  <c r="K160" i="28"/>
  <c r="J160" i="28"/>
  <c r="I160" i="28"/>
  <c r="H160" i="28"/>
  <c r="G160" i="28"/>
  <c r="F160" i="28"/>
  <c r="R159" i="28"/>
  <c r="X159" i="28" s="1"/>
  <c r="R158" i="28"/>
  <c r="S158" i="28" s="1"/>
  <c r="R157" i="28"/>
  <c r="S157" i="28" s="1"/>
  <c r="R156" i="28"/>
  <c r="S156" i="28" s="1"/>
  <c r="R155" i="28"/>
  <c r="X155" i="28" s="1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R149" i="28"/>
  <c r="S149" i="28" s="1"/>
  <c r="R148" i="28"/>
  <c r="S148" i="28" s="1"/>
  <c r="R147" i="28"/>
  <c r="S147" i="28" s="1"/>
  <c r="R146" i="28"/>
  <c r="S146" i="28" s="1"/>
  <c r="R145" i="28"/>
  <c r="X145" i="28" s="1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R143" i="28"/>
  <c r="S143" i="28" s="1"/>
  <c r="R142" i="28"/>
  <c r="S142" i="28" s="1"/>
  <c r="R141" i="28"/>
  <c r="S141" i="28" s="1"/>
  <c r="R140" i="28"/>
  <c r="S140" i="28" s="1"/>
  <c r="R139" i="28"/>
  <c r="X139" i="28" s="1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R137" i="28"/>
  <c r="S137" i="28" s="1"/>
  <c r="R136" i="28"/>
  <c r="S136" i="28" s="1"/>
  <c r="R135" i="28"/>
  <c r="S135" i="28" s="1"/>
  <c r="R134" i="28"/>
  <c r="S134" i="28" s="1"/>
  <c r="R133" i="28"/>
  <c r="X133" i="28" s="1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R127" i="28"/>
  <c r="S127" i="28" s="1"/>
  <c r="R126" i="28"/>
  <c r="X126" i="28" s="1"/>
  <c r="R125" i="28"/>
  <c r="S125" i="28" s="1"/>
  <c r="R124" i="28"/>
  <c r="S124" i="28" s="1"/>
  <c r="R123" i="28"/>
  <c r="S123" i="28" s="1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R121" i="28"/>
  <c r="S121" i="28" s="1"/>
  <c r="R120" i="28"/>
  <c r="R119" i="28"/>
  <c r="S119" i="28" s="1"/>
  <c r="R118" i="28"/>
  <c r="S118" i="28" s="1"/>
  <c r="R117" i="28"/>
  <c r="S117" i="28" s="1"/>
  <c r="Q116" i="28"/>
  <c r="P116" i="28"/>
  <c r="O116" i="28"/>
  <c r="N116" i="28"/>
  <c r="M116" i="28"/>
  <c r="L116" i="28"/>
  <c r="K116" i="28"/>
  <c r="J116" i="28"/>
  <c r="I116" i="28"/>
  <c r="H116" i="28"/>
  <c r="G116" i="28"/>
  <c r="F116" i="28"/>
  <c r="R115" i="28"/>
  <c r="S115" i="28" s="1"/>
  <c r="R114" i="28"/>
  <c r="S114" i="28" s="1"/>
  <c r="R113" i="28"/>
  <c r="S113" i="28" s="1"/>
  <c r="R112" i="28"/>
  <c r="S112" i="28" s="1"/>
  <c r="R111" i="28"/>
  <c r="S111" i="28" s="1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R109" i="28"/>
  <c r="S109" i="28" s="1"/>
  <c r="R108" i="28"/>
  <c r="X108" i="28" s="1"/>
  <c r="R107" i="28"/>
  <c r="S107" i="28" s="1"/>
  <c r="R106" i="28"/>
  <c r="S106" i="28" s="1"/>
  <c r="R105" i="28"/>
  <c r="S105" i="28" s="1"/>
  <c r="Q100" i="28"/>
  <c r="Q102" i="28" s="1"/>
  <c r="P100" i="28"/>
  <c r="P102" i="28" s="1"/>
  <c r="O100" i="28"/>
  <c r="O102" i="28" s="1"/>
  <c r="N100" i="28"/>
  <c r="N102" i="28" s="1"/>
  <c r="M100" i="28"/>
  <c r="M102" i="28" s="1"/>
  <c r="L100" i="28"/>
  <c r="L102" i="28" s="1"/>
  <c r="K100" i="28"/>
  <c r="K102" i="28" s="1"/>
  <c r="J100" i="28"/>
  <c r="J102" i="28" s="1"/>
  <c r="I100" i="28"/>
  <c r="I102" i="28" s="1"/>
  <c r="H100" i="28"/>
  <c r="H102" i="28" s="1"/>
  <c r="G100" i="28"/>
  <c r="G102" i="28" s="1"/>
  <c r="F100" i="28"/>
  <c r="F102" i="28" s="1"/>
  <c r="R99" i="28"/>
  <c r="S99" i="28" s="1"/>
  <c r="R98" i="28"/>
  <c r="S98" i="28" s="1"/>
  <c r="R97" i="28"/>
  <c r="R96" i="28"/>
  <c r="S96" i="28" s="1"/>
  <c r="R95" i="28"/>
  <c r="S95" i="28" s="1"/>
  <c r="Q90" i="28"/>
  <c r="Q92" i="28" s="1"/>
  <c r="P90" i="28"/>
  <c r="P92" i="28" s="1"/>
  <c r="O90" i="28"/>
  <c r="O92" i="28" s="1"/>
  <c r="N90" i="28"/>
  <c r="N92" i="28" s="1"/>
  <c r="M90" i="28"/>
  <c r="M92" i="28" s="1"/>
  <c r="L90" i="28"/>
  <c r="L92" i="28" s="1"/>
  <c r="K90" i="28"/>
  <c r="K92" i="28" s="1"/>
  <c r="J90" i="28"/>
  <c r="J92" i="28" s="1"/>
  <c r="I90" i="28"/>
  <c r="I92" i="28" s="1"/>
  <c r="H90" i="28"/>
  <c r="H92" i="28" s="1"/>
  <c r="G90" i="28"/>
  <c r="G92" i="28" s="1"/>
  <c r="F90" i="28"/>
  <c r="F92" i="28" s="1"/>
  <c r="R89" i="28"/>
  <c r="S89" i="28" s="1"/>
  <c r="R88" i="28"/>
  <c r="S88" i="28" s="1"/>
  <c r="R87" i="28"/>
  <c r="S87" i="28" s="1"/>
  <c r="R86" i="28"/>
  <c r="S86" i="28" s="1"/>
  <c r="R85" i="28"/>
  <c r="S85" i="28" s="1"/>
  <c r="Q71" i="28"/>
  <c r="P71" i="28"/>
  <c r="O71" i="28"/>
  <c r="N71" i="28"/>
  <c r="M71" i="28"/>
  <c r="L71" i="28"/>
  <c r="K71" i="28"/>
  <c r="J71" i="28"/>
  <c r="I71" i="28"/>
  <c r="H71" i="28"/>
  <c r="G71" i="28"/>
  <c r="F71" i="28"/>
  <c r="R70" i="28"/>
  <c r="S70" i="28" s="1"/>
  <c r="R69" i="28"/>
  <c r="S69" i="28" s="1"/>
  <c r="R68" i="28"/>
  <c r="S68" i="28" s="1"/>
  <c r="R67" i="28"/>
  <c r="S67" i="28" s="1"/>
  <c r="R66" i="28"/>
  <c r="X66" i="28" s="1"/>
  <c r="Q65" i="28"/>
  <c r="P65" i="28"/>
  <c r="O65" i="28"/>
  <c r="N65" i="28"/>
  <c r="M65" i="28"/>
  <c r="L65" i="28"/>
  <c r="K65" i="28"/>
  <c r="J65" i="28"/>
  <c r="I65" i="28"/>
  <c r="H65" i="28"/>
  <c r="G65" i="28"/>
  <c r="F65" i="28"/>
  <c r="R64" i="28"/>
  <c r="S64" i="28" s="1"/>
  <c r="R63" i="28"/>
  <c r="S63" i="28" s="1"/>
  <c r="R62" i="28"/>
  <c r="S62" i="28" s="1"/>
  <c r="R61" i="28"/>
  <c r="S61" i="28" s="1"/>
  <c r="R60" i="28"/>
  <c r="X60" i="28" s="1"/>
  <c r="Q47" i="28"/>
  <c r="P47" i="28"/>
  <c r="O47" i="28"/>
  <c r="N47" i="28"/>
  <c r="M47" i="28"/>
  <c r="L47" i="28"/>
  <c r="K47" i="28"/>
  <c r="J47" i="28"/>
  <c r="I47" i="28"/>
  <c r="H47" i="28"/>
  <c r="G47" i="28"/>
  <c r="F47" i="28"/>
  <c r="R46" i="28"/>
  <c r="S46" i="28" s="1"/>
  <c r="R45" i="28"/>
  <c r="S45" i="28" s="1"/>
  <c r="R44" i="28"/>
  <c r="S44" i="28" s="1"/>
  <c r="R43" i="28"/>
  <c r="S43" i="28" s="1"/>
  <c r="R42" i="28"/>
  <c r="X42" i="28" s="1"/>
  <c r="Q41" i="28"/>
  <c r="P41" i="28"/>
  <c r="O41" i="28"/>
  <c r="N41" i="28"/>
  <c r="M41" i="28"/>
  <c r="L41" i="28"/>
  <c r="K41" i="28"/>
  <c r="J41" i="28"/>
  <c r="I41" i="28"/>
  <c r="H41" i="28"/>
  <c r="G41" i="28"/>
  <c r="F41" i="28"/>
  <c r="R40" i="28"/>
  <c r="S40" i="28" s="1"/>
  <c r="R39" i="28"/>
  <c r="S39" i="28" s="1"/>
  <c r="R38" i="28"/>
  <c r="S38" i="28" s="1"/>
  <c r="R37" i="28"/>
  <c r="S37" i="28" s="1"/>
  <c r="R36" i="28"/>
  <c r="X36" i="28" s="1"/>
  <c r="Q35" i="28"/>
  <c r="P35" i="28"/>
  <c r="O35" i="28"/>
  <c r="N35" i="28"/>
  <c r="M35" i="28"/>
  <c r="L35" i="28"/>
  <c r="K35" i="28"/>
  <c r="J35" i="28"/>
  <c r="I35" i="28"/>
  <c r="H35" i="28"/>
  <c r="G35" i="28"/>
  <c r="F35" i="28"/>
  <c r="R34" i="28"/>
  <c r="S34" i="28" s="1"/>
  <c r="R33" i="28"/>
  <c r="S33" i="28" s="1"/>
  <c r="R32" i="28"/>
  <c r="S32" i="28" s="1"/>
  <c r="R31" i="28"/>
  <c r="S31" i="28" s="1"/>
  <c r="R30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R25" i="28"/>
  <c r="S25" i="28" s="1"/>
  <c r="R24" i="28"/>
  <c r="X24" i="28" s="1"/>
  <c r="R23" i="28"/>
  <c r="S23" i="28" s="1"/>
  <c r="R22" i="28"/>
  <c r="S22" i="28" s="1"/>
  <c r="R21" i="28"/>
  <c r="S21" i="28" s="1"/>
  <c r="Q20" i="28"/>
  <c r="P20" i="28"/>
  <c r="O20" i="28"/>
  <c r="N20" i="28"/>
  <c r="M20" i="28"/>
  <c r="L20" i="28"/>
  <c r="K20" i="28"/>
  <c r="J20" i="28"/>
  <c r="I20" i="28"/>
  <c r="H20" i="28"/>
  <c r="G20" i="28"/>
  <c r="F20" i="28"/>
  <c r="R19" i="28"/>
  <c r="S19" i="28" s="1"/>
  <c r="R18" i="28"/>
  <c r="X18" i="28" s="1"/>
  <c r="R17" i="28"/>
  <c r="S17" i="28" s="1"/>
  <c r="R16" i="28"/>
  <c r="S16" i="28" s="1"/>
  <c r="R15" i="28"/>
  <c r="S15" i="28" s="1"/>
  <c r="Q14" i="28"/>
  <c r="P14" i="28"/>
  <c r="O14" i="28"/>
  <c r="N14" i="28"/>
  <c r="M14" i="28"/>
  <c r="L14" i="28"/>
  <c r="K14" i="28"/>
  <c r="J14" i="28"/>
  <c r="I14" i="28"/>
  <c r="H14" i="28"/>
  <c r="G14" i="28"/>
  <c r="F14" i="28"/>
  <c r="R13" i="28"/>
  <c r="S13" i="28" s="1"/>
  <c r="R12" i="28"/>
  <c r="X12" i="28" s="1"/>
  <c r="R11" i="28"/>
  <c r="S11" i="28" s="1"/>
  <c r="R10" i="28"/>
  <c r="S10" i="28" s="1"/>
  <c r="R9" i="28"/>
  <c r="S9" i="28" s="1"/>
  <c r="G26" i="31"/>
  <c r="G25" i="31"/>
  <c r="F152" i="28" l="1"/>
  <c r="G152" i="28"/>
  <c r="O152" i="28"/>
  <c r="G27" i="31"/>
  <c r="E24" i="39"/>
  <c r="J152" i="28"/>
  <c r="K152" i="28"/>
  <c r="N152" i="28"/>
  <c r="G26" i="37"/>
  <c r="E26" i="37" s="1"/>
  <c r="E26" i="31"/>
  <c r="G25" i="37"/>
  <c r="E25" i="31"/>
  <c r="H152" i="28"/>
  <c r="L152" i="28"/>
  <c r="P152" i="28"/>
  <c r="I152" i="28"/>
  <c r="M152" i="28"/>
  <c r="Q152" i="28"/>
  <c r="S198" i="28"/>
  <c r="S200" i="28" s="1"/>
  <c r="X25" i="28"/>
  <c r="X96" i="28"/>
  <c r="K220" i="28"/>
  <c r="S189" i="28"/>
  <c r="X134" i="28"/>
  <c r="X163" i="28"/>
  <c r="X183" i="28"/>
  <c r="L27" i="28"/>
  <c r="R35" i="28"/>
  <c r="H180" i="28"/>
  <c r="J220" i="28"/>
  <c r="X37" i="28"/>
  <c r="X149" i="28"/>
  <c r="X190" i="28"/>
  <c r="M220" i="28"/>
  <c r="X87" i="28"/>
  <c r="X162" i="28"/>
  <c r="X196" i="28"/>
  <c r="X115" i="28"/>
  <c r="X164" i="28"/>
  <c r="X197" i="28"/>
  <c r="M130" i="28"/>
  <c r="X118" i="28"/>
  <c r="X168" i="28"/>
  <c r="X202" i="28"/>
  <c r="I27" i="28"/>
  <c r="Q27" i="28"/>
  <c r="S159" i="28"/>
  <c r="X123" i="28"/>
  <c r="X169" i="28"/>
  <c r="X203" i="28"/>
  <c r="J27" i="28"/>
  <c r="X125" i="28"/>
  <c r="X175" i="28"/>
  <c r="X207" i="28"/>
  <c r="F130" i="28"/>
  <c r="N130" i="28"/>
  <c r="X19" i="28"/>
  <c r="X30" i="28"/>
  <c r="X38" i="28"/>
  <c r="X45" i="28"/>
  <c r="X88" i="28"/>
  <c r="X99" i="28"/>
  <c r="X111" i="28"/>
  <c r="X137" i="28"/>
  <c r="X146" i="28"/>
  <c r="X157" i="28"/>
  <c r="X171" i="28"/>
  <c r="X184" i="28"/>
  <c r="X191" i="28"/>
  <c r="X199" i="28"/>
  <c r="X208" i="28"/>
  <c r="X215" i="28"/>
  <c r="F27" i="28"/>
  <c r="G220" i="28"/>
  <c r="O220" i="28"/>
  <c r="S192" i="28"/>
  <c r="X46" i="28"/>
  <c r="X105" i="28"/>
  <c r="X112" i="28"/>
  <c r="X119" i="28"/>
  <c r="X147" i="28"/>
  <c r="X158" i="28"/>
  <c r="X165" i="28"/>
  <c r="X173" i="28"/>
  <c r="X185" i="28"/>
  <c r="X209" i="28"/>
  <c r="X216" i="28"/>
  <c r="X11" i="28"/>
  <c r="R20" i="28"/>
  <c r="G27" i="28"/>
  <c r="O27" i="28"/>
  <c r="N27" i="28"/>
  <c r="H130" i="28"/>
  <c r="P130" i="28"/>
  <c r="R122" i="28"/>
  <c r="L130" i="28"/>
  <c r="M180" i="28"/>
  <c r="X13" i="28"/>
  <c r="X21" i="28"/>
  <c r="X31" i="28"/>
  <c r="X39" i="28"/>
  <c r="X67" i="28"/>
  <c r="X89" i="28"/>
  <c r="X106" i="28"/>
  <c r="X113" i="28"/>
  <c r="X120" i="28"/>
  <c r="X127" i="28"/>
  <c r="X174" i="28"/>
  <c r="X193" i="28"/>
  <c r="X217" i="28"/>
  <c r="R100" i="28"/>
  <c r="R102" i="28" s="1"/>
  <c r="I130" i="28"/>
  <c r="Q130" i="28"/>
  <c r="I220" i="28"/>
  <c r="Q220" i="28"/>
  <c r="X15" i="28"/>
  <c r="X22" i="28"/>
  <c r="X32" i="28"/>
  <c r="X40" i="28"/>
  <c r="X61" i="28"/>
  <c r="X68" i="28"/>
  <c r="X95" i="28"/>
  <c r="X114" i="28"/>
  <c r="X121" i="28"/>
  <c r="X140" i="28"/>
  <c r="X148" i="28"/>
  <c r="X167" i="28"/>
  <c r="X186" i="28"/>
  <c r="X195" i="28"/>
  <c r="X210" i="28"/>
  <c r="X16" i="28"/>
  <c r="X23" i="28"/>
  <c r="X33" i="28"/>
  <c r="X62" i="28"/>
  <c r="X69" i="28"/>
  <c r="X107" i="28"/>
  <c r="X141" i="28"/>
  <c r="X161" i="28"/>
  <c r="X187" i="28"/>
  <c r="X211" i="28"/>
  <c r="X9" i="28"/>
  <c r="X34" i="28"/>
  <c r="X70" i="28"/>
  <c r="X85" i="28"/>
  <c r="X142" i="28"/>
  <c r="X176" i="28"/>
  <c r="X204" i="28"/>
  <c r="R110" i="28"/>
  <c r="R116" i="28"/>
  <c r="I180" i="28"/>
  <c r="Q180" i="28"/>
  <c r="P180" i="28"/>
  <c r="X10" i="28"/>
  <c r="X17" i="28"/>
  <c r="X43" i="28"/>
  <c r="X63" i="28"/>
  <c r="X86" i="28"/>
  <c r="X97" i="28"/>
  <c r="X109" i="28"/>
  <c r="X117" i="28"/>
  <c r="X124" i="28"/>
  <c r="X135" i="28"/>
  <c r="X143" i="28"/>
  <c r="X170" i="28"/>
  <c r="X177" i="28"/>
  <c r="X205" i="28"/>
  <c r="X44" i="28"/>
  <c r="X64" i="28"/>
  <c r="X98" i="28"/>
  <c r="X136" i="28"/>
  <c r="X156" i="28"/>
  <c r="X214" i="28"/>
  <c r="S212" i="28"/>
  <c r="H27" i="28"/>
  <c r="P27" i="28"/>
  <c r="G130" i="28"/>
  <c r="O130" i="28"/>
  <c r="L180" i="28"/>
  <c r="S178" i="28"/>
  <c r="F220" i="28"/>
  <c r="N220" i="28"/>
  <c r="R41" i="28"/>
  <c r="R128" i="28"/>
  <c r="F180" i="28"/>
  <c r="N180" i="28"/>
  <c r="H220" i="28"/>
  <c r="P220" i="28"/>
  <c r="K27" i="28"/>
  <c r="R47" i="28"/>
  <c r="S90" i="28"/>
  <c r="S92" i="28" s="1"/>
  <c r="J130" i="28"/>
  <c r="R138" i="28"/>
  <c r="R160" i="28"/>
  <c r="G180" i="28"/>
  <c r="O180" i="28"/>
  <c r="S188" i="28"/>
  <c r="R206" i="28"/>
  <c r="R218" i="28"/>
  <c r="R14" i="28"/>
  <c r="R65" i="28"/>
  <c r="K130" i="28"/>
  <c r="S155" i="28"/>
  <c r="R194" i="28"/>
  <c r="S201" i="28"/>
  <c r="S206" i="28" s="1"/>
  <c r="S213" i="28"/>
  <c r="S218" i="28" s="1"/>
  <c r="M27" i="28"/>
  <c r="R71" i="28"/>
  <c r="R144" i="28"/>
  <c r="R26" i="28"/>
  <c r="R150" i="28"/>
  <c r="J180" i="28"/>
  <c r="L220" i="28"/>
  <c r="K180" i="28"/>
  <c r="R200" i="28"/>
  <c r="R212" i="28"/>
  <c r="S116" i="28"/>
  <c r="S166" i="28"/>
  <c r="S172" i="28"/>
  <c r="S12" i="28"/>
  <c r="S14" i="28" s="1"/>
  <c r="S18" i="28"/>
  <c r="S20" i="28" s="1"/>
  <c r="S24" i="28"/>
  <c r="S26" i="28" s="1"/>
  <c r="S30" i="28"/>
  <c r="S35" i="28" s="1"/>
  <c r="S36" i="28"/>
  <c r="S41" i="28" s="1"/>
  <c r="S42" i="28"/>
  <c r="S47" i="28" s="1"/>
  <c r="S60" i="28"/>
  <c r="S65" i="28" s="1"/>
  <c r="S66" i="28"/>
  <c r="S71" i="28" s="1"/>
  <c r="S97" i="28"/>
  <c r="S100" i="28" s="1"/>
  <c r="S102" i="28" s="1"/>
  <c r="S108" i="28"/>
  <c r="S110" i="28" s="1"/>
  <c r="S120" i="28"/>
  <c r="S122" i="28" s="1"/>
  <c r="S126" i="28"/>
  <c r="S128" i="28" s="1"/>
  <c r="S133" i="28"/>
  <c r="S138" i="28" s="1"/>
  <c r="S139" i="28"/>
  <c r="S144" i="28" s="1"/>
  <c r="S145" i="28"/>
  <c r="S150" i="28" s="1"/>
  <c r="R188" i="28"/>
  <c r="R90" i="28"/>
  <c r="R92" i="28" s="1"/>
  <c r="R166" i="28"/>
  <c r="R172" i="28"/>
  <c r="R178" i="28"/>
  <c r="M222" i="28" l="1"/>
  <c r="E27" i="31"/>
  <c r="C25" i="38"/>
  <c r="G27" i="37"/>
  <c r="E25" i="37"/>
  <c r="E27" i="37" s="1"/>
  <c r="C26" i="38"/>
  <c r="G26" i="38" s="1"/>
  <c r="C26" i="39" s="1"/>
  <c r="G26" i="39" s="1"/>
  <c r="E26" i="39" s="1"/>
  <c r="J222" i="28"/>
  <c r="S160" i="28"/>
  <c r="S180" i="28" s="1"/>
  <c r="O222" i="28"/>
  <c r="H222" i="28"/>
  <c r="G222" i="28"/>
  <c r="Q222" i="28"/>
  <c r="L222" i="28"/>
  <c r="R152" i="28"/>
  <c r="K222" i="28"/>
  <c r="F222" i="28"/>
  <c r="I222" i="28"/>
  <c r="S152" i="28"/>
  <c r="P222" i="28"/>
  <c r="N222" i="28"/>
  <c r="S194" i="28"/>
  <c r="S220" i="28" s="1"/>
  <c r="X194" i="28"/>
  <c r="X144" i="28"/>
  <c r="R130" i="28"/>
  <c r="X150" i="28"/>
  <c r="X206" i="28"/>
  <c r="X138" i="28"/>
  <c r="X152" i="28" s="1"/>
  <c r="X90" i="28"/>
  <c r="X92" i="28" s="1"/>
  <c r="X100" i="28"/>
  <c r="X102" i="28" s="1"/>
  <c r="X14" i="28"/>
  <c r="R27" i="28"/>
  <c r="X41" i="28"/>
  <c r="X166" i="28"/>
  <c r="X26" i="28"/>
  <c r="X116" i="28"/>
  <c r="X20" i="28"/>
  <c r="X160" i="28"/>
  <c r="X35" i="28"/>
  <c r="X218" i="28"/>
  <c r="X212" i="28"/>
  <c r="X172" i="28"/>
  <c r="X65" i="28"/>
  <c r="X71" i="28"/>
  <c r="X47" i="28"/>
  <c r="X178" i="28"/>
  <c r="X122" i="28"/>
  <c r="X128" i="28"/>
  <c r="X200" i="28"/>
  <c r="X110" i="28"/>
  <c r="X188" i="28"/>
  <c r="R220" i="28"/>
  <c r="R180" i="28"/>
  <c r="S27" i="28"/>
  <c r="S130" i="28"/>
  <c r="E26" i="38" l="1"/>
  <c r="G25" i="38"/>
  <c r="C27" i="38"/>
  <c r="X220" i="28"/>
  <c r="S222" i="28"/>
  <c r="X72" i="28"/>
  <c r="R222" i="28"/>
  <c r="X130" i="28"/>
  <c r="X27" i="28"/>
  <c r="X180" i="28"/>
  <c r="G27" i="38" l="1"/>
  <c r="C25" i="39"/>
  <c r="E25" i="38"/>
  <c r="E27" i="38" s="1"/>
  <c r="X222" i="28"/>
  <c r="S224" i="28"/>
  <c r="M17" i="1"/>
  <c r="L17" i="1"/>
  <c r="K17" i="1"/>
  <c r="G25" i="39" l="1"/>
  <c r="C27" i="39"/>
  <c r="L25" i="6"/>
  <c r="M25" i="6" s="1"/>
  <c r="N25" i="6" s="1"/>
  <c r="L24" i="6"/>
  <c r="M24" i="6" s="1"/>
  <c r="N24" i="6" s="1"/>
  <c r="L23" i="6"/>
  <c r="M23" i="6" s="1"/>
  <c r="N23" i="6" s="1"/>
  <c r="L22" i="6"/>
  <c r="M22" i="6" s="1"/>
  <c r="N22" i="6" s="1"/>
  <c r="L15" i="6"/>
  <c r="M15" i="6" s="1"/>
  <c r="N15" i="6" s="1"/>
  <c r="L13" i="6"/>
  <c r="L12" i="6"/>
  <c r="M12" i="6" s="1"/>
  <c r="N12" i="6" s="1"/>
  <c r="G7" i="6"/>
  <c r="E25" i="39" l="1"/>
  <c r="E27" i="39" s="1"/>
  <c r="G27" i="39"/>
  <c r="M13" i="6"/>
  <c r="N13" i="6" s="1"/>
  <c r="L14" i="6"/>
  <c r="M14" i="6" s="1"/>
  <c r="N14" i="6" s="1"/>
  <c r="W7" i="40"/>
  <c r="AC7" i="41"/>
  <c r="N29" i="6" l="1"/>
  <c r="L29" i="6"/>
  <c r="AA25" i="41"/>
  <c r="AA20" i="41"/>
  <c r="Z21" i="41"/>
  <c r="AA10" i="41"/>
  <c r="T26" i="40"/>
  <c r="T21" i="40"/>
  <c r="T16" i="40"/>
  <c r="T11" i="40"/>
  <c r="W26" i="41"/>
  <c r="P26" i="41"/>
  <c r="O26" i="41"/>
  <c r="N26" i="41"/>
  <c r="M26" i="41"/>
  <c r="L26" i="41"/>
  <c r="K26" i="41"/>
  <c r="J26" i="41"/>
  <c r="I26" i="41"/>
  <c r="H26" i="41"/>
  <c r="G26" i="41"/>
  <c r="F26" i="41"/>
  <c r="Y26" i="41"/>
  <c r="W21" i="41"/>
  <c r="P21" i="41"/>
  <c r="O21" i="41"/>
  <c r="N21" i="41"/>
  <c r="M21" i="41"/>
  <c r="L21" i="41"/>
  <c r="K21" i="41"/>
  <c r="J21" i="41"/>
  <c r="I21" i="41"/>
  <c r="H21" i="41"/>
  <c r="G21" i="41"/>
  <c r="F21" i="41"/>
  <c r="Y21" i="41"/>
  <c r="Y16" i="41"/>
  <c r="W16" i="41"/>
  <c r="P16" i="41"/>
  <c r="O16" i="41"/>
  <c r="N16" i="41"/>
  <c r="M16" i="41"/>
  <c r="L16" i="41"/>
  <c r="K16" i="41"/>
  <c r="J16" i="41"/>
  <c r="I16" i="41"/>
  <c r="H16" i="41"/>
  <c r="G16" i="41"/>
  <c r="F16" i="41"/>
  <c r="Y11" i="41"/>
  <c r="W11" i="41"/>
  <c r="P11" i="41"/>
  <c r="O11" i="41"/>
  <c r="N11" i="41"/>
  <c r="M11" i="41"/>
  <c r="L11" i="41"/>
  <c r="K11" i="41"/>
  <c r="J11" i="41"/>
  <c r="I11" i="41"/>
  <c r="H11" i="41"/>
  <c r="G11" i="41"/>
  <c r="F11" i="41"/>
  <c r="I42" i="36"/>
  <c r="G42" i="36" s="1"/>
  <c r="I41" i="36"/>
  <c r="G41" i="36" s="1"/>
  <c r="S26" i="40"/>
  <c r="S21" i="40"/>
  <c r="S16" i="40"/>
  <c r="S11" i="40"/>
  <c r="X21" i="41" l="1"/>
  <c r="X26" i="41"/>
  <c r="X11" i="41"/>
  <c r="X16" i="41"/>
  <c r="P42" i="36"/>
  <c r="Z26" i="41"/>
  <c r="AA26" i="41" s="1"/>
  <c r="Z16" i="41"/>
  <c r="G43" i="36"/>
  <c r="M28" i="41"/>
  <c r="G28" i="41"/>
  <c r="O28" i="41"/>
  <c r="P41" i="36"/>
  <c r="L28" i="41"/>
  <c r="AA15" i="41"/>
  <c r="F28" i="41"/>
  <c r="N28" i="41"/>
  <c r="H28" i="41"/>
  <c r="P28" i="41"/>
  <c r="I28" i="41"/>
  <c r="W28" i="41"/>
  <c r="K28" i="41"/>
  <c r="J28" i="41"/>
  <c r="Z11" i="41"/>
  <c r="AA11" i="41" s="1"/>
  <c r="AA9" i="41"/>
  <c r="T28" i="40"/>
  <c r="E9" i="1" s="1"/>
  <c r="S28" i="40"/>
  <c r="D9" i="1" s="1"/>
  <c r="AA21" i="41"/>
  <c r="Y28" i="41"/>
  <c r="D8" i="1" s="1"/>
  <c r="AA14" i="41"/>
  <c r="AA19" i="41"/>
  <c r="AA24" i="41"/>
  <c r="C57" i="13"/>
  <c r="C55" i="13"/>
  <c r="C50" i="13"/>
  <c r="C48" i="13"/>
  <c r="C59" i="13"/>
  <c r="C56" i="13"/>
  <c r="X22" i="25"/>
  <c r="X23" i="25"/>
  <c r="X16" i="25"/>
  <c r="X17" i="25"/>
  <c r="R10" i="25"/>
  <c r="S10" i="25" s="1"/>
  <c r="R11" i="25"/>
  <c r="S11" i="25" s="1"/>
  <c r="X28" i="41" l="1"/>
  <c r="X10" i="25"/>
  <c r="AA10" i="25"/>
  <c r="AB10" i="25" s="1"/>
  <c r="X11" i="25"/>
  <c r="Z11" i="25"/>
  <c r="O9" i="1"/>
  <c r="Z28" i="41"/>
  <c r="E8" i="1" s="1"/>
  <c r="AA16" i="41"/>
  <c r="C58" i="13"/>
  <c r="C54" i="13"/>
  <c r="F51" i="13"/>
  <c r="C47" i="13"/>
  <c r="C49" i="13"/>
  <c r="N48" i="13" l="1"/>
  <c r="H48" i="13"/>
  <c r="N59" i="13"/>
  <c r="H59" i="13"/>
  <c r="H57" i="13"/>
  <c r="N57" i="13"/>
  <c r="H49" i="13"/>
  <c r="N49" i="13"/>
  <c r="N56" i="13"/>
  <c r="H56" i="13"/>
  <c r="H58" i="13"/>
  <c r="N58" i="13"/>
  <c r="H50" i="13"/>
  <c r="N50" i="13"/>
  <c r="H55" i="13"/>
  <c r="N55" i="13"/>
  <c r="M48" i="13"/>
  <c r="M50" i="13"/>
  <c r="M59" i="13"/>
  <c r="M56" i="13"/>
  <c r="D58" i="13"/>
  <c r="M49" i="13"/>
  <c r="M55" i="13"/>
  <c r="AB11" i="25"/>
  <c r="Z14" i="25"/>
  <c r="Z28" i="25" s="1"/>
  <c r="C60" i="13"/>
  <c r="F60" i="13"/>
  <c r="AA28" i="41"/>
  <c r="M58" i="13"/>
  <c r="K58" i="13"/>
  <c r="J58" i="13"/>
  <c r="E58" i="13"/>
  <c r="L58" i="13"/>
  <c r="I58" i="13"/>
  <c r="J57" i="13"/>
  <c r="E57" i="13"/>
  <c r="K57" i="13"/>
  <c r="M57" i="13"/>
  <c r="D57" i="13"/>
  <c r="L57" i="13"/>
  <c r="I57" i="13"/>
  <c r="C51" i="13"/>
  <c r="E49" i="13"/>
  <c r="K49" i="13"/>
  <c r="I49" i="13"/>
  <c r="J49" i="13"/>
  <c r="L49" i="13"/>
  <c r="D49" i="13"/>
  <c r="D55" i="13"/>
  <c r="J55" i="13"/>
  <c r="K55" i="13"/>
  <c r="E55" i="13"/>
  <c r="L55" i="13"/>
  <c r="I55" i="13"/>
  <c r="J56" i="13"/>
  <c r="K56" i="13"/>
  <c r="L56" i="13"/>
  <c r="D56" i="13"/>
  <c r="I56" i="13"/>
  <c r="E56" i="13"/>
  <c r="J59" i="13"/>
  <c r="K59" i="13"/>
  <c r="I59" i="13"/>
  <c r="L59" i="13"/>
  <c r="D59" i="13"/>
  <c r="E59" i="13"/>
  <c r="J50" i="13"/>
  <c r="L50" i="13"/>
  <c r="K50" i="13"/>
  <c r="I50" i="13"/>
  <c r="D50" i="13"/>
  <c r="E50" i="13"/>
  <c r="K48" i="13"/>
  <c r="L48" i="13"/>
  <c r="E48" i="13"/>
  <c r="I48" i="13"/>
  <c r="D48" i="13"/>
  <c r="J48" i="13"/>
  <c r="G26" i="40"/>
  <c r="H26" i="40"/>
  <c r="I26" i="40"/>
  <c r="J26" i="40"/>
  <c r="K26" i="40"/>
  <c r="L26" i="40"/>
  <c r="M26" i="40"/>
  <c r="N26" i="40"/>
  <c r="O26" i="40"/>
  <c r="P26" i="40"/>
  <c r="Q26" i="40"/>
  <c r="F26" i="40"/>
  <c r="G21" i="40"/>
  <c r="H21" i="40"/>
  <c r="I21" i="40"/>
  <c r="J21" i="40"/>
  <c r="K21" i="40"/>
  <c r="L21" i="40"/>
  <c r="M21" i="40"/>
  <c r="N21" i="40"/>
  <c r="O21" i="40"/>
  <c r="P21" i="40"/>
  <c r="Q21" i="40"/>
  <c r="F21" i="40"/>
  <c r="G16" i="40"/>
  <c r="H16" i="40"/>
  <c r="I16" i="40"/>
  <c r="J16" i="40"/>
  <c r="K16" i="40"/>
  <c r="L16" i="40"/>
  <c r="M16" i="40"/>
  <c r="N16" i="40"/>
  <c r="O16" i="40"/>
  <c r="P16" i="40"/>
  <c r="Q16" i="40"/>
  <c r="F16" i="40"/>
  <c r="U14" i="40"/>
  <c r="G11" i="40"/>
  <c r="H11" i="40"/>
  <c r="I11" i="40"/>
  <c r="J11" i="40"/>
  <c r="K11" i="40"/>
  <c r="L11" i="40"/>
  <c r="M11" i="40"/>
  <c r="N11" i="40"/>
  <c r="O11" i="40"/>
  <c r="P11" i="40"/>
  <c r="Q11" i="40"/>
  <c r="F11" i="40"/>
  <c r="U10" i="40"/>
  <c r="U25" i="40"/>
  <c r="U9" i="40"/>
  <c r="I36" i="6"/>
  <c r="H47" i="13" l="1"/>
  <c r="N47" i="13"/>
  <c r="N51" i="13" s="1"/>
  <c r="O55" i="13"/>
  <c r="O49" i="13"/>
  <c r="O50" i="13"/>
  <c r="O57" i="13"/>
  <c r="O59" i="13"/>
  <c r="O58" i="13"/>
  <c r="N54" i="13"/>
  <c r="H54" i="13"/>
  <c r="O56" i="13"/>
  <c r="O48" i="13"/>
  <c r="Z224" i="25"/>
  <c r="M54" i="13"/>
  <c r="N60" i="13"/>
  <c r="M47" i="13"/>
  <c r="F28" i="40"/>
  <c r="Q28" i="40"/>
  <c r="N28" i="40"/>
  <c r="M28" i="40"/>
  <c r="L28" i="40"/>
  <c r="P28" i="40"/>
  <c r="G60" i="13"/>
  <c r="K54" i="13"/>
  <c r="K60" i="13" s="1"/>
  <c r="E54" i="13"/>
  <c r="I54" i="13"/>
  <c r="I60" i="13" s="1"/>
  <c r="J54" i="13"/>
  <c r="J60" i="13" s="1"/>
  <c r="H60" i="13"/>
  <c r="D54" i="13"/>
  <c r="L54" i="13"/>
  <c r="L60" i="13" s="1"/>
  <c r="D47" i="13"/>
  <c r="J47" i="13"/>
  <c r="J51" i="13" s="1"/>
  <c r="E47" i="13"/>
  <c r="K47" i="13"/>
  <c r="K51" i="13" s="1"/>
  <c r="H51" i="13"/>
  <c r="G51" i="13"/>
  <c r="L47" i="13"/>
  <c r="L51" i="13" s="1"/>
  <c r="I47" i="13"/>
  <c r="I51" i="13" s="1"/>
  <c r="U24" i="40"/>
  <c r="O28" i="40"/>
  <c r="K28" i="40"/>
  <c r="G28" i="40"/>
  <c r="U20" i="40"/>
  <c r="U21" i="40"/>
  <c r="H28" i="40"/>
  <c r="I28" i="40"/>
  <c r="J28" i="40"/>
  <c r="U11" i="40"/>
  <c r="U26" i="40"/>
  <c r="U19" i="40"/>
  <c r="U16" i="40"/>
  <c r="U15" i="40"/>
  <c r="O54" i="13" l="1"/>
  <c r="O47" i="13"/>
  <c r="D60" i="13"/>
  <c r="C15" i="31"/>
  <c r="D51" i="13"/>
  <c r="C14" i="31"/>
  <c r="G14" i="31" s="1"/>
  <c r="E60" i="13"/>
  <c r="M60" i="13"/>
  <c r="E51" i="13"/>
  <c r="M51" i="13"/>
  <c r="U28" i="40"/>
  <c r="C34" i="13"/>
  <c r="E14" i="31" l="1"/>
  <c r="F14" i="31"/>
  <c r="C41" i="13"/>
  <c r="C14" i="37"/>
  <c r="G14" i="37" s="1"/>
  <c r="O60" i="13"/>
  <c r="O51" i="13"/>
  <c r="C30" i="13"/>
  <c r="C31" i="13" s="1"/>
  <c r="O8" i="1"/>
  <c r="N30" i="13" l="1"/>
  <c r="N31" i="13" s="1"/>
  <c r="H30" i="13"/>
  <c r="H36" i="13"/>
  <c r="N36" i="13"/>
  <c r="H43" i="13"/>
  <c r="N43" i="13"/>
  <c r="N42" i="13"/>
  <c r="H42" i="13"/>
  <c r="H35" i="13"/>
  <c r="N35" i="13"/>
  <c r="N34" i="13"/>
  <c r="H34" i="13"/>
  <c r="N37" i="13"/>
  <c r="H37" i="13"/>
  <c r="N26" i="13"/>
  <c r="N27" i="13" s="1"/>
  <c r="H26" i="13"/>
  <c r="H27" i="13" s="1"/>
  <c r="M34" i="13"/>
  <c r="M30" i="13"/>
  <c r="M43" i="13"/>
  <c r="M42" i="13"/>
  <c r="M36" i="13"/>
  <c r="M35" i="13"/>
  <c r="M37" i="13"/>
  <c r="M26" i="13"/>
  <c r="F14" i="37"/>
  <c r="E14" i="37"/>
  <c r="C14" i="38"/>
  <c r="G14" i="38" s="1"/>
  <c r="F31" i="13"/>
  <c r="C26" i="13"/>
  <c r="C27" i="13" s="1"/>
  <c r="F27" i="13"/>
  <c r="I34" i="13"/>
  <c r="L34" i="13"/>
  <c r="J34" i="13"/>
  <c r="D34" i="13"/>
  <c r="K34" i="13"/>
  <c r="E34" i="13"/>
  <c r="E26" i="13"/>
  <c r="D26" i="13"/>
  <c r="K42" i="13"/>
  <c r="J42" i="13"/>
  <c r="E42" i="13"/>
  <c r="L42" i="13"/>
  <c r="I42" i="13"/>
  <c r="I36" i="13"/>
  <c r="J36" i="13"/>
  <c r="L36" i="13"/>
  <c r="K36" i="13"/>
  <c r="E36" i="13"/>
  <c r="I37" i="13"/>
  <c r="J37" i="13"/>
  <c r="K37" i="13"/>
  <c r="L37" i="13"/>
  <c r="E37" i="13"/>
  <c r="E43" i="13"/>
  <c r="J43" i="13"/>
  <c r="L43" i="13"/>
  <c r="K43" i="13"/>
  <c r="I43" i="13"/>
  <c r="G27" i="13"/>
  <c r="L26" i="13"/>
  <c r="L27" i="13" s="1"/>
  <c r="K26" i="13"/>
  <c r="K27" i="13" s="1"/>
  <c r="J26" i="13"/>
  <c r="J27" i="13" s="1"/>
  <c r="I26" i="13"/>
  <c r="I27" i="13" s="1"/>
  <c r="O26" i="13" l="1"/>
  <c r="O42" i="13"/>
  <c r="O37" i="13"/>
  <c r="N41" i="13"/>
  <c r="N44" i="13" s="1"/>
  <c r="H41" i="13"/>
  <c r="O43" i="13"/>
  <c r="O34" i="13"/>
  <c r="O36" i="13"/>
  <c r="C10" i="31"/>
  <c r="M41" i="13"/>
  <c r="N38" i="13"/>
  <c r="F14" i="38"/>
  <c r="E14" i="38"/>
  <c r="I41" i="13"/>
  <c r="I44" i="13" s="1"/>
  <c r="K41" i="13"/>
  <c r="K44" i="13" s="1"/>
  <c r="D41" i="13"/>
  <c r="L41" i="13"/>
  <c r="L44" i="13" s="1"/>
  <c r="G44" i="13"/>
  <c r="J41" i="13"/>
  <c r="J44" i="13" s="1"/>
  <c r="E41" i="13"/>
  <c r="E44" i="13" s="1"/>
  <c r="C14" i="39"/>
  <c r="G14" i="39" s="1"/>
  <c r="D27" i="13"/>
  <c r="M27" i="13"/>
  <c r="E27" i="13"/>
  <c r="G31" i="13"/>
  <c r="J30" i="13"/>
  <c r="J31" i="13" s="1"/>
  <c r="E30" i="13"/>
  <c r="D30" i="13"/>
  <c r="L30" i="13"/>
  <c r="L31" i="13" s="1"/>
  <c r="I30" i="13"/>
  <c r="I31" i="13" s="1"/>
  <c r="H31" i="13"/>
  <c r="K30" i="13"/>
  <c r="K31" i="13" s="1"/>
  <c r="D38" i="36"/>
  <c r="G14" i="25"/>
  <c r="H14" i="25"/>
  <c r="I14" i="25"/>
  <c r="J14" i="25"/>
  <c r="K14" i="25"/>
  <c r="L14" i="25"/>
  <c r="M14" i="25"/>
  <c r="N14" i="25"/>
  <c r="O14" i="25"/>
  <c r="P14" i="25"/>
  <c r="Q14" i="25"/>
  <c r="G20" i="25"/>
  <c r="H20" i="25"/>
  <c r="I20" i="25"/>
  <c r="J20" i="25"/>
  <c r="K20" i="25"/>
  <c r="L20" i="25"/>
  <c r="M20" i="25"/>
  <c r="N20" i="25"/>
  <c r="O20" i="25"/>
  <c r="P20" i="25"/>
  <c r="Q20" i="25"/>
  <c r="G26" i="25"/>
  <c r="H26" i="25"/>
  <c r="I26" i="25"/>
  <c r="J26" i="25"/>
  <c r="K26" i="25"/>
  <c r="L26" i="25"/>
  <c r="M26" i="25"/>
  <c r="N26" i="25"/>
  <c r="O26" i="25"/>
  <c r="P26" i="25"/>
  <c r="Q26" i="25"/>
  <c r="F26" i="25"/>
  <c r="F20" i="25"/>
  <c r="F14" i="25"/>
  <c r="R12" i="25"/>
  <c r="S12" i="25" s="1"/>
  <c r="G27" i="6"/>
  <c r="C7" i="1" s="1"/>
  <c r="D43" i="36"/>
  <c r="I37" i="36"/>
  <c r="I36" i="36"/>
  <c r="I35" i="36"/>
  <c r="I34" i="36"/>
  <c r="I33" i="36"/>
  <c r="D30" i="36"/>
  <c r="I29" i="36"/>
  <c r="I28" i="36"/>
  <c r="I27" i="36"/>
  <c r="I26" i="36"/>
  <c r="I25" i="36"/>
  <c r="I24" i="36"/>
  <c r="I23" i="36"/>
  <c r="D20" i="36"/>
  <c r="S5" i="36"/>
  <c r="E19" i="36" s="1"/>
  <c r="H19" i="36" s="1"/>
  <c r="I19" i="36" s="1"/>
  <c r="O30" i="13" l="1"/>
  <c r="O41" i="13"/>
  <c r="H44" i="13"/>
  <c r="C13" i="31"/>
  <c r="F14" i="39"/>
  <c r="E14" i="39"/>
  <c r="L26" i="36"/>
  <c r="P26" i="36"/>
  <c r="G26" i="36"/>
  <c r="M27" i="36"/>
  <c r="P27" i="36"/>
  <c r="G27" i="36"/>
  <c r="L37" i="36"/>
  <c r="P37" i="36"/>
  <c r="G37" i="36"/>
  <c r="N23" i="36"/>
  <c r="G23" i="36"/>
  <c r="P23" i="36"/>
  <c r="K25" i="36"/>
  <c r="P25" i="36"/>
  <c r="G25" i="36"/>
  <c r="N35" i="36"/>
  <c r="P35" i="36"/>
  <c r="G35" i="36"/>
  <c r="K36" i="36"/>
  <c r="P36" i="36"/>
  <c r="G36" i="36"/>
  <c r="N28" i="36"/>
  <c r="P28" i="36"/>
  <c r="G28" i="36"/>
  <c r="K29" i="36"/>
  <c r="G29" i="36"/>
  <c r="P29" i="36"/>
  <c r="M33" i="36"/>
  <c r="G33" i="36"/>
  <c r="P33" i="36"/>
  <c r="N24" i="36"/>
  <c r="G24" i="36"/>
  <c r="P24" i="36"/>
  <c r="M34" i="36"/>
  <c r="P34" i="36"/>
  <c r="G34" i="36"/>
  <c r="C11" i="31"/>
  <c r="D31" i="13"/>
  <c r="K26" i="36"/>
  <c r="M44" i="13"/>
  <c r="O27" i="13"/>
  <c r="M31" i="13"/>
  <c r="E31" i="13"/>
  <c r="Q28" i="25"/>
  <c r="Q224" i="25" s="1"/>
  <c r="M28" i="25"/>
  <c r="M224" i="25" s="1"/>
  <c r="P28" i="25"/>
  <c r="P224" i="25" s="1"/>
  <c r="L28" i="25"/>
  <c r="L224" i="25" s="1"/>
  <c r="I28" i="25"/>
  <c r="I224" i="25" s="1"/>
  <c r="H28" i="25"/>
  <c r="H224" i="25" s="1"/>
  <c r="O28" i="25"/>
  <c r="O224" i="25" s="1"/>
  <c r="K28" i="25"/>
  <c r="K224" i="25" s="1"/>
  <c r="G28" i="25"/>
  <c r="G224" i="25" s="1"/>
  <c r="F28" i="25"/>
  <c r="F224" i="25" s="1"/>
  <c r="N28" i="25"/>
  <c r="N224" i="25" s="1"/>
  <c r="J28" i="25"/>
  <c r="J224" i="25" s="1"/>
  <c r="L34" i="36"/>
  <c r="M35" i="36"/>
  <c r="N29" i="36"/>
  <c r="O26" i="36"/>
  <c r="N25" i="36"/>
  <c r="X12" i="25"/>
  <c r="X25" i="25"/>
  <c r="X19" i="25"/>
  <c r="X24" i="25"/>
  <c r="X18" i="25"/>
  <c r="O23" i="36"/>
  <c r="N33" i="36"/>
  <c r="K37" i="36"/>
  <c r="L23" i="36"/>
  <c r="M29" i="36"/>
  <c r="L28" i="36"/>
  <c r="O27" i="36"/>
  <c r="K27" i="36"/>
  <c r="N26" i="36"/>
  <c r="M25" i="36"/>
  <c r="L24" i="36"/>
  <c r="K33" i="36"/>
  <c r="O33" i="36"/>
  <c r="N37" i="36"/>
  <c r="M36" i="36"/>
  <c r="L35" i="36"/>
  <c r="O34" i="36"/>
  <c r="K34" i="36"/>
  <c r="K23" i="36"/>
  <c r="M28" i="36"/>
  <c r="L27" i="36"/>
  <c r="M24" i="36"/>
  <c r="O37" i="36"/>
  <c r="N36" i="36"/>
  <c r="M23" i="36"/>
  <c r="L29" i="36"/>
  <c r="O28" i="36"/>
  <c r="K28" i="36"/>
  <c r="N27" i="36"/>
  <c r="M26" i="36"/>
  <c r="L25" i="36"/>
  <c r="O24" i="36"/>
  <c r="K24" i="36"/>
  <c r="L33" i="36"/>
  <c r="M37" i="36"/>
  <c r="L36" i="36"/>
  <c r="O35" i="36"/>
  <c r="K35" i="36"/>
  <c r="N34" i="36"/>
  <c r="O29" i="36"/>
  <c r="O25" i="36"/>
  <c r="O36" i="36"/>
  <c r="D45" i="36"/>
  <c r="P43" i="36"/>
  <c r="E14" i="36"/>
  <c r="E18" i="36"/>
  <c r="I38" i="36"/>
  <c r="E16" i="36"/>
  <c r="I30" i="36"/>
  <c r="G19" i="36"/>
  <c r="P19" i="36"/>
  <c r="K41" i="36"/>
  <c r="L41" i="36"/>
  <c r="K42" i="36"/>
  <c r="M41" i="36"/>
  <c r="L42" i="36"/>
  <c r="I43" i="36"/>
  <c r="E13" i="36"/>
  <c r="H13" i="36" s="1"/>
  <c r="E15" i="36"/>
  <c r="E17" i="36"/>
  <c r="H17" i="36" s="1"/>
  <c r="I17" i="36" s="1"/>
  <c r="N41" i="36"/>
  <c r="M42" i="36"/>
  <c r="O41" i="36"/>
  <c r="N42" i="36"/>
  <c r="O42" i="36"/>
  <c r="G13" i="31" l="1"/>
  <c r="E13" i="31" s="1"/>
  <c r="P38" i="36"/>
  <c r="H16" i="36"/>
  <c r="I16" i="36" s="1"/>
  <c r="P16" i="36" s="1"/>
  <c r="G15" i="36"/>
  <c r="H15" i="36"/>
  <c r="I15" i="36" s="1"/>
  <c r="H18" i="36"/>
  <c r="I18" i="36" s="1"/>
  <c r="P18" i="36" s="1"/>
  <c r="H14" i="36"/>
  <c r="I14" i="36" s="1"/>
  <c r="M14" i="36" s="1"/>
  <c r="I13" i="36"/>
  <c r="P13" i="36" s="1"/>
  <c r="G11" i="31"/>
  <c r="G38" i="36"/>
  <c r="G30" i="36"/>
  <c r="Q7" i="36"/>
  <c r="O44" i="13"/>
  <c r="C35" i="13"/>
  <c r="F38" i="13"/>
  <c r="C36" i="13"/>
  <c r="D36" i="13"/>
  <c r="I35" i="13"/>
  <c r="J35" i="13"/>
  <c r="J38" i="13" s="1"/>
  <c r="K35" i="13"/>
  <c r="K38" i="13" s="1"/>
  <c r="L35" i="13"/>
  <c r="L38" i="13" s="1"/>
  <c r="H38" i="13"/>
  <c r="E35" i="13"/>
  <c r="G38" i="13"/>
  <c r="D35" i="13"/>
  <c r="C43" i="13"/>
  <c r="D43" i="13"/>
  <c r="F44" i="13"/>
  <c r="D44" i="13" s="1"/>
  <c r="O31" i="13"/>
  <c r="C42" i="13"/>
  <c r="D42" i="13"/>
  <c r="C37" i="13"/>
  <c r="D37" i="13"/>
  <c r="N19" i="36"/>
  <c r="K19" i="36"/>
  <c r="O19" i="36"/>
  <c r="M19" i="36"/>
  <c r="L19" i="36"/>
  <c r="O16" i="36"/>
  <c r="M18" i="36"/>
  <c r="N18" i="36"/>
  <c r="L18" i="36"/>
  <c r="O18" i="36"/>
  <c r="G16" i="36"/>
  <c r="P30" i="36"/>
  <c r="G14" i="36"/>
  <c r="Q35" i="36"/>
  <c r="Q9" i="36"/>
  <c r="Q28" i="36"/>
  <c r="O43" i="36"/>
  <c r="Q29" i="36"/>
  <c r="Q36" i="36"/>
  <c r="O38" i="36"/>
  <c r="Q25" i="36"/>
  <c r="K30" i="36"/>
  <c r="K38" i="36"/>
  <c r="N43" i="36"/>
  <c r="Q27" i="36"/>
  <c r="Q24" i="36"/>
  <c r="Q34" i="36"/>
  <c r="Q37" i="36"/>
  <c r="G18" i="36"/>
  <c r="N30" i="36"/>
  <c r="O30" i="36"/>
  <c r="Q23" i="36"/>
  <c r="M30" i="36"/>
  <c r="L30" i="36"/>
  <c r="L43" i="36"/>
  <c r="Q42" i="36"/>
  <c r="Q26" i="36"/>
  <c r="M38" i="36"/>
  <c r="K43" i="36"/>
  <c r="M43" i="36"/>
  <c r="P17" i="36"/>
  <c r="G17" i="36"/>
  <c r="Q41" i="36"/>
  <c r="Q33" i="36"/>
  <c r="N38" i="36"/>
  <c r="L38" i="36"/>
  <c r="G13" i="36"/>
  <c r="E20" i="36"/>
  <c r="E45" i="36" s="1"/>
  <c r="I38" i="13" l="1"/>
  <c r="O35" i="13"/>
  <c r="F13" i="31"/>
  <c r="C13" i="37"/>
  <c r="G13" i="37" s="1"/>
  <c r="F13" i="37" s="1"/>
  <c r="K16" i="36"/>
  <c r="K18" i="36"/>
  <c r="N16" i="36"/>
  <c r="M16" i="36"/>
  <c r="L16" i="36"/>
  <c r="E11" i="31"/>
  <c r="F11" i="31"/>
  <c r="L14" i="36"/>
  <c r="P14" i="36"/>
  <c r="O14" i="36"/>
  <c r="K14" i="36"/>
  <c r="N14" i="36"/>
  <c r="H20" i="36"/>
  <c r="H45" i="36" s="1"/>
  <c r="C11" i="37"/>
  <c r="G11" i="37" s="1"/>
  <c r="Q8" i="36"/>
  <c r="C12" i="31"/>
  <c r="D38" i="13"/>
  <c r="M38" i="13"/>
  <c r="E38" i="13"/>
  <c r="C38" i="13"/>
  <c r="C44" i="13"/>
  <c r="I11" i="36"/>
  <c r="L17" i="36"/>
  <c r="M17" i="36"/>
  <c r="K17" i="36"/>
  <c r="N17" i="36"/>
  <c r="O17" i="36"/>
  <c r="Q10" i="36"/>
  <c r="Q30" i="36"/>
  <c r="Q18" i="36"/>
  <c r="Q19" i="36"/>
  <c r="Q38" i="36"/>
  <c r="P15" i="36"/>
  <c r="O13" i="36"/>
  <c r="M13" i="36"/>
  <c r="N13" i="36"/>
  <c r="L13" i="36"/>
  <c r="K13" i="36"/>
  <c r="G20" i="36"/>
  <c r="G45" i="36" s="1"/>
  <c r="Q43" i="36"/>
  <c r="C13" i="38" l="1"/>
  <c r="E13" i="37"/>
  <c r="C11" i="38"/>
  <c r="G11" i="38" s="1"/>
  <c r="C11" i="39" s="1"/>
  <c r="G11" i="39" s="1"/>
  <c r="F11" i="37"/>
  <c r="E11" i="37"/>
  <c r="G12" i="31"/>
  <c r="Q16" i="36"/>
  <c r="Q14" i="36"/>
  <c r="O38" i="13"/>
  <c r="N15" i="36"/>
  <c r="N20" i="36" s="1"/>
  <c r="K15" i="36"/>
  <c r="K20" i="36" s="1"/>
  <c r="O15" i="36"/>
  <c r="O20" i="36" s="1"/>
  <c r="L15" i="36"/>
  <c r="L20" i="36" s="1"/>
  <c r="M15" i="36"/>
  <c r="M20" i="36" s="1"/>
  <c r="Q6" i="36"/>
  <c r="Q11" i="36" s="1"/>
  <c r="Q17" i="36"/>
  <c r="Q13" i="36"/>
  <c r="P20" i="36"/>
  <c r="I20" i="36"/>
  <c r="I45" i="36" s="1"/>
  <c r="F11" i="38" l="1"/>
  <c r="E11" i="38"/>
  <c r="C12" i="37"/>
  <c r="G12" i="37" s="1"/>
  <c r="E12" i="31"/>
  <c r="F12" i="31"/>
  <c r="F11" i="39"/>
  <c r="E11" i="39"/>
  <c r="M45" i="36"/>
  <c r="G25" i="1" s="1"/>
  <c r="N45" i="36"/>
  <c r="H25" i="1" s="1"/>
  <c r="K45" i="36"/>
  <c r="E25" i="1" s="1"/>
  <c r="P45" i="36"/>
  <c r="J25" i="1" s="1"/>
  <c r="L45" i="36"/>
  <c r="F25" i="1" s="1"/>
  <c r="O45" i="36"/>
  <c r="I25" i="1" s="1"/>
  <c r="Q15" i="36"/>
  <c r="Q20" i="36" s="1"/>
  <c r="Q45" i="36" s="1"/>
  <c r="C12" i="38" l="1"/>
  <c r="G12" i="38" s="1"/>
  <c r="F12" i="38" s="1"/>
  <c r="F12" i="37"/>
  <c r="E12" i="37"/>
  <c r="O25" i="1"/>
  <c r="K29" i="1"/>
  <c r="E12" i="38" l="1"/>
  <c r="C12" i="39"/>
  <c r="G12" i="39" s="1"/>
  <c r="E12" i="39" s="1"/>
  <c r="U7" i="28"/>
  <c r="R7" i="28"/>
  <c r="W55" i="28" l="1"/>
  <c r="W51" i="28"/>
  <c r="W49" i="28"/>
  <c r="W54" i="28"/>
  <c r="W48" i="28"/>
  <c r="W57" i="28"/>
  <c r="W58" i="28"/>
  <c r="W56" i="28"/>
  <c r="W50" i="28"/>
  <c r="W52" i="28"/>
  <c r="F12" i="39"/>
  <c r="W76" i="28"/>
  <c r="W77" i="28"/>
  <c r="W79" i="28"/>
  <c r="W75" i="28"/>
  <c r="W78" i="28"/>
  <c r="W196" i="28"/>
  <c r="W192" i="28"/>
  <c r="W66" i="28"/>
  <c r="W126" i="28"/>
  <c r="W190" i="28"/>
  <c r="W96" i="28"/>
  <c r="W36" i="28"/>
  <c r="W201" i="28"/>
  <c r="W169" i="28"/>
  <c r="W12" i="28"/>
  <c r="W139" i="28"/>
  <c r="W18" i="28"/>
  <c r="W87" i="28"/>
  <c r="W163" i="28"/>
  <c r="W145" i="28"/>
  <c r="W203" i="28"/>
  <c r="W125" i="28"/>
  <c r="W106" i="28"/>
  <c r="W213" i="28"/>
  <c r="W60" i="28"/>
  <c r="W159" i="28"/>
  <c r="W61" i="28"/>
  <c r="W175" i="28"/>
  <c r="W108" i="28"/>
  <c r="W24" i="28"/>
  <c r="W183" i="28"/>
  <c r="W115" i="28"/>
  <c r="W197" i="28"/>
  <c r="W155" i="28"/>
  <c r="W164" i="28"/>
  <c r="W184" i="28"/>
  <c r="W189" i="28"/>
  <c r="W123" i="28"/>
  <c r="W25" i="28"/>
  <c r="W118" i="28"/>
  <c r="W37" i="28"/>
  <c r="W134" i="28"/>
  <c r="W133" i="28"/>
  <c r="W149" i="28"/>
  <c r="W202" i="28"/>
  <c r="W207" i="28"/>
  <c r="W30" i="28"/>
  <c r="W162" i="28"/>
  <c r="W146" i="28"/>
  <c r="W198" i="28"/>
  <c r="W168" i="28"/>
  <c r="W42" i="28"/>
  <c r="W174" i="28"/>
  <c r="W16" i="28"/>
  <c r="W70" i="28"/>
  <c r="W105" i="28"/>
  <c r="W156" i="28"/>
  <c r="W137" i="28"/>
  <c r="W107" i="28"/>
  <c r="W22" i="28"/>
  <c r="W19" i="28"/>
  <c r="W113" i="28"/>
  <c r="W34" i="28"/>
  <c r="W44" i="28"/>
  <c r="W62" i="28"/>
  <c r="W32" i="28"/>
  <c r="W17" i="28"/>
  <c r="W89" i="28"/>
  <c r="W99" i="28"/>
  <c r="W147" i="28"/>
  <c r="W215" i="28"/>
  <c r="W209" i="28"/>
  <c r="W187" i="28"/>
  <c r="W204" i="28"/>
  <c r="W67" i="28"/>
  <c r="W173" i="28"/>
  <c r="W199" i="28"/>
  <c r="W157" i="28"/>
  <c r="W185" i="28"/>
  <c r="W121" i="28"/>
  <c r="W38" i="28"/>
  <c r="W117" i="28"/>
  <c r="W186" i="28"/>
  <c r="W111" i="28"/>
  <c r="W10" i="28"/>
  <c r="W205" i="28"/>
  <c r="W13" i="28"/>
  <c r="W114" i="28"/>
  <c r="W208" i="28"/>
  <c r="W148" i="28"/>
  <c r="W119" i="28"/>
  <c r="W68" i="28"/>
  <c r="W170" i="28"/>
  <c r="W112" i="28"/>
  <c r="W46" i="28"/>
  <c r="W97" i="28"/>
  <c r="W95" i="28"/>
  <c r="W40" i="28"/>
  <c r="W98" i="28"/>
  <c r="W217" i="28"/>
  <c r="W64" i="28"/>
  <c r="W158" i="28"/>
  <c r="W171" i="28"/>
  <c r="W195" i="28"/>
  <c r="W69" i="28"/>
  <c r="W177" i="28"/>
  <c r="W165" i="28"/>
  <c r="W167" i="28"/>
  <c r="W88" i="28"/>
  <c r="W143" i="28"/>
  <c r="W211" i="28"/>
  <c r="W63" i="28"/>
  <c r="W216" i="28"/>
  <c r="W176" i="28"/>
  <c r="W9" i="28"/>
  <c r="W136" i="28"/>
  <c r="W120" i="28"/>
  <c r="W33" i="28"/>
  <c r="W135" i="28"/>
  <c r="W142" i="28"/>
  <c r="W191" i="28"/>
  <c r="W124" i="28"/>
  <c r="W45" i="28"/>
  <c r="W15" i="28"/>
  <c r="W127" i="28"/>
  <c r="W31" i="28"/>
  <c r="W85" i="28"/>
  <c r="W161" i="28"/>
  <c r="W39" i="28"/>
  <c r="W109" i="28"/>
  <c r="W21" i="28"/>
  <c r="W214" i="28"/>
  <c r="W193" i="28"/>
  <c r="W141" i="28"/>
  <c r="W210" i="28"/>
  <c r="W86" i="28"/>
  <c r="W140" i="28"/>
  <c r="W11" i="28"/>
  <c r="W43" i="28"/>
  <c r="W23" i="28"/>
  <c r="G20" i="31"/>
  <c r="E20" i="31" s="1"/>
  <c r="W53" i="28" l="1"/>
  <c r="W59" i="28"/>
  <c r="W200" i="28"/>
  <c r="W80" i="28"/>
  <c r="W82" i="28" s="1"/>
  <c r="W178" i="28"/>
  <c r="W100" i="28"/>
  <c r="W102" i="28" s="1"/>
  <c r="W212" i="28"/>
  <c r="W138" i="28"/>
  <c r="W47" i="28"/>
  <c r="W188" i="28"/>
  <c r="W206" i="28"/>
  <c r="W90" i="28"/>
  <c r="W92" i="28" s="1"/>
  <c r="W160" i="28"/>
  <c r="W150" i="28"/>
  <c r="W41" i="28"/>
  <c r="W166" i="28"/>
  <c r="W122" i="28"/>
  <c r="W218" i="28"/>
  <c r="W172" i="28"/>
  <c r="W35" i="28"/>
  <c r="W110" i="28"/>
  <c r="W144" i="28"/>
  <c r="W71" i="28"/>
  <c r="W20" i="28"/>
  <c r="W128" i="28"/>
  <c r="W65" i="28"/>
  <c r="W26" i="28"/>
  <c r="W14" i="28"/>
  <c r="W116" i="28"/>
  <c r="W194" i="28"/>
  <c r="C20" i="37"/>
  <c r="G20" i="37" s="1"/>
  <c r="E20" i="37" s="1"/>
  <c r="G19" i="31"/>
  <c r="E19" i="31" s="1"/>
  <c r="C21" i="31"/>
  <c r="W220" i="28" l="1"/>
  <c r="W72" i="28"/>
  <c r="W152" i="28"/>
  <c r="W180" i="28"/>
  <c r="W27" i="28"/>
  <c r="W130" i="28"/>
  <c r="C20" i="38"/>
  <c r="G20" i="38" s="1"/>
  <c r="C19" i="37"/>
  <c r="C20" i="39" l="1"/>
  <c r="G20" i="39" s="1"/>
  <c r="E20" i="39" s="1"/>
  <c r="E20" i="38"/>
  <c r="W222" i="28"/>
  <c r="G19" i="37"/>
  <c r="C21" i="37"/>
  <c r="U7" i="25"/>
  <c r="W52" i="25" l="1"/>
  <c r="W56" i="25"/>
  <c r="W59" i="25"/>
  <c r="W53" i="25"/>
  <c r="W57" i="25"/>
  <c r="W58" i="25"/>
  <c r="W50" i="25"/>
  <c r="W51" i="25"/>
  <c r="W49" i="25"/>
  <c r="W55" i="25"/>
  <c r="C19" i="38"/>
  <c r="G19" i="38" s="1"/>
  <c r="E19" i="38" s="1"/>
  <c r="E21" i="38" s="1"/>
  <c r="E19" i="37"/>
  <c r="E21" i="37" s="1"/>
  <c r="W100" i="25"/>
  <c r="W45" i="25"/>
  <c r="W135" i="25"/>
  <c r="W128" i="25"/>
  <c r="W151" i="25"/>
  <c r="W200" i="25"/>
  <c r="W33" i="25"/>
  <c r="W44" i="25"/>
  <c r="W193" i="25"/>
  <c r="W71" i="25"/>
  <c r="W40" i="25"/>
  <c r="W43" i="25"/>
  <c r="W41" i="25"/>
  <c r="W35" i="25"/>
  <c r="W97" i="25"/>
  <c r="W120" i="25"/>
  <c r="W32" i="25"/>
  <c r="W46" i="25"/>
  <c r="W91" i="25"/>
  <c r="W99" i="25"/>
  <c r="W175" i="25"/>
  <c r="W47" i="25"/>
  <c r="W163" i="25"/>
  <c r="W144" i="25"/>
  <c r="W116" i="25"/>
  <c r="W205" i="25"/>
  <c r="W139" i="25"/>
  <c r="W191" i="25"/>
  <c r="W39" i="25"/>
  <c r="W34" i="25"/>
  <c r="W177" i="25"/>
  <c r="W108" i="25"/>
  <c r="W77" i="25"/>
  <c r="W143" i="25"/>
  <c r="W31" i="25"/>
  <c r="W189" i="25"/>
  <c r="W129" i="25"/>
  <c r="W164" i="25"/>
  <c r="W215" i="25"/>
  <c r="W171" i="25"/>
  <c r="W70" i="25"/>
  <c r="W217" i="25"/>
  <c r="W150" i="25"/>
  <c r="W188" i="25"/>
  <c r="W166" i="25"/>
  <c r="W186" i="25"/>
  <c r="W165" i="25"/>
  <c r="W137" i="25"/>
  <c r="W210" i="25"/>
  <c r="W141" i="25"/>
  <c r="W78" i="25"/>
  <c r="W147" i="25"/>
  <c r="W68" i="25"/>
  <c r="W187" i="25"/>
  <c r="W185" i="25"/>
  <c r="W192" i="25"/>
  <c r="W110" i="25"/>
  <c r="W121" i="25"/>
  <c r="W172" i="25"/>
  <c r="W149" i="25"/>
  <c r="W117" i="25"/>
  <c r="W203" i="25"/>
  <c r="W216" i="25"/>
  <c r="W89" i="25"/>
  <c r="W142" i="25"/>
  <c r="W169" i="25"/>
  <c r="W119" i="25"/>
  <c r="W209" i="25"/>
  <c r="W157" i="25"/>
  <c r="W167" i="25"/>
  <c r="W37" i="25"/>
  <c r="W194" i="25"/>
  <c r="W87" i="25"/>
  <c r="W179" i="25"/>
  <c r="W148" i="25"/>
  <c r="W198" i="25"/>
  <c r="W111" i="25"/>
  <c r="W201" i="25"/>
  <c r="W197" i="25"/>
  <c r="W125" i="25"/>
  <c r="W90" i="25"/>
  <c r="W218" i="25"/>
  <c r="W88" i="25"/>
  <c r="W159" i="25"/>
  <c r="W38" i="25"/>
  <c r="W136" i="25"/>
  <c r="W138" i="25"/>
  <c r="W80" i="25"/>
  <c r="W145" i="25"/>
  <c r="W195" i="25"/>
  <c r="W161" i="25"/>
  <c r="W199" i="25"/>
  <c r="W107" i="25"/>
  <c r="W69" i="25"/>
  <c r="W122" i="25"/>
  <c r="W160" i="25"/>
  <c r="W211" i="25"/>
  <c r="W79" i="25"/>
  <c r="W81" i="25"/>
  <c r="W109" i="25"/>
  <c r="W101" i="25"/>
  <c r="W126" i="25"/>
  <c r="W173" i="25"/>
  <c r="W158" i="25"/>
  <c r="W67" i="25"/>
  <c r="W176" i="25"/>
  <c r="W178" i="25"/>
  <c r="W207" i="25"/>
  <c r="W115" i="25"/>
  <c r="W219" i="25"/>
  <c r="W123" i="25"/>
  <c r="W170" i="25"/>
  <c r="W206" i="25"/>
  <c r="W114" i="25"/>
  <c r="W127" i="25"/>
  <c r="W204" i="25"/>
  <c r="W213" i="25"/>
  <c r="W212" i="25"/>
  <c r="W98" i="25"/>
  <c r="W113" i="25"/>
  <c r="G21" i="37"/>
  <c r="F21" i="37"/>
  <c r="W23" i="25"/>
  <c r="W22" i="25"/>
  <c r="W17" i="25"/>
  <c r="W16" i="25"/>
  <c r="W11" i="25"/>
  <c r="W10" i="25"/>
  <c r="W19" i="25"/>
  <c r="W24" i="25"/>
  <c r="W18" i="25"/>
  <c r="W12" i="25"/>
  <c r="W25" i="25"/>
  <c r="R20" i="25"/>
  <c r="F7" i="13" s="1"/>
  <c r="C7" i="13" s="1"/>
  <c r="R13" i="25"/>
  <c r="S13" i="25" s="1"/>
  <c r="X21" i="25"/>
  <c r="G21" i="38" l="1"/>
  <c r="W60" i="25"/>
  <c r="W54" i="25"/>
  <c r="C21" i="38"/>
  <c r="C19" i="39"/>
  <c r="G19" i="39" s="1"/>
  <c r="E19" i="39" s="1"/>
  <c r="W214" i="25"/>
  <c r="W72" i="25"/>
  <c r="W152" i="25"/>
  <c r="W112" i="25"/>
  <c r="W174" i="25"/>
  <c r="W92" i="25"/>
  <c r="W94" i="25" s="1"/>
  <c r="W130" i="25"/>
  <c r="W36" i="25"/>
  <c r="W48" i="25"/>
  <c r="W140" i="25"/>
  <c r="W202" i="25"/>
  <c r="W42" i="25"/>
  <c r="W146" i="25"/>
  <c r="W124" i="25"/>
  <c r="W168" i="25"/>
  <c r="W118" i="25"/>
  <c r="W220" i="25"/>
  <c r="W82" i="25"/>
  <c r="W84" i="25" s="1"/>
  <c r="W102" i="25"/>
  <c r="W104" i="25" s="1"/>
  <c r="W208" i="25"/>
  <c r="W162" i="25"/>
  <c r="W66" i="25"/>
  <c r="F21" i="38"/>
  <c r="F14" i="13"/>
  <c r="C14" i="13" s="1"/>
  <c r="C16" i="13"/>
  <c r="F13" i="13"/>
  <c r="F12" i="13"/>
  <c r="C12" i="13" s="1"/>
  <c r="S20" i="25"/>
  <c r="G7" i="13" s="1"/>
  <c r="X15" i="25"/>
  <c r="X26" i="25"/>
  <c r="W21" i="25"/>
  <c r="W26" i="25" s="1"/>
  <c r="X13" i="25"/>
  <c r="W13" i="25" s="1"/>
  <c r="S26" i="25"/>
  <c r="G8" i="13" s="1"/>
  <c r="R26" i="25"/>
  <c r="F8" i="13" s="1"/>
  <c r="C8" i="13" s="1"/>
  <c r="N8" i="13" l="1"/>
  <c r="H8" i="13"/>
  <c r="N7" i="13"/>
  <c r="H7" i="13"/>
  <c r="K19" i="13"/>
  <c r="C13" i="13"/>
  <c r="F19" i="13"/>
  <c r="W74" i="25"/>
  <c r="M7" i="13"/>
  <c r="M8" i="13"/>
  <c r="C21" i="39"/>
  <c r="W182" i="25"/>
  <c r="W132" i="25"/>
  <c r="W154" i="25"/>
  <c r="G21" i="39"/>
  <c r="E21" i="39"/>
  <c r="D16" i="13"/>
  <c r="E16" i="13"/>
  <c r="D13" i="13"/>
  <c r="E13" i="13"/>
  <c r="E14" i="13"/>
  <c r="D14" i="13"/>
  <c r="D7" i="13"/>
  <c r="E7" i="13"/>
  <c r="C15" i="13"/>
  <c r="E8" i="13"/>
  <c r="D8" i="13"/>
  <c r="W15" i="25"/>
  <c r="W20" i="25" s="1"/>
  <c r="X20" i="25"/>
  <c r="C19" i="13" l="1"/>
  <c r="E15" i="13"/>
  <c r="D15" i="13"/>
  <c r="D12" i="13"/>
  <c r="E12" i="13"/>
  <c r="E19" i="13" l="1"/>
  <c r="C8" i="31"/>
  <c r="D19" i="13"/>
  <c r="R7" i="25" l="1"/>
  <c r="L29" i="1"/>
  <c r="M29" i="1"/>
  <c r="F17" i="22" l="1"/>
  <c r="D17" i="22"/>
  <c r="R9" i="25" l="1"/>
  <c r="AA9" i="25" l="1"/>
  <c r="AB9" i="25" s="1"/>
  <c r="S9" i="25"/>
  <c r="R14" i="25"/>
  <c r="X9" i="25"/>
  <c r="AA14" i="25" l="1"/>
  <c r="AB14" i="25" s="1"/>
  <c r="F6" i="13"/>
  <c r="C6" i="13" s="1"/>
  <c r="R28" i="25"/>
  <c r="R224" i="25" s="1"/>
  <c r="X14" i="25"/>
  <c r="X28" i="25" s="1"/>
  <c r="X224" i="25" s="1"/>
  <c r="W9" i="25"/>
  <c r="S14" i="25"/>
  <c r="AA28" i="25" l="1"/>
  <c r="G6" i="13"/>
  <c r="S28" i="25"/>
  <c r="S224" i="25" s="1"/>
  <c r="S226" i="25" s="1"/>
  <c r="W14" i="25"/>
  <c r="W28" i="25" s="1"/>
  <c r="W224" i="25" s="1"/>
  <c r="N6" i="13" l="1"/>
  <c r="N9" i="13" s="1"/>
  <c r="N62" i="13" s="1"/>
  <c r="J11" i="1" s="1"/>
  <c r="J13" i="1" s="1"/>
  <c r="H6" i="13"/>
  <c r="AA224" i="25"/>
  <c r="AB224" i="25" s="1"/>
  <c r="AB28" i="25"/>
  <c r="D6" i="13"/>
  <c r="M6" i="13"/>
  <c r="E6" i="13"/>
  <c r="J6" i="13"/>
  <c r="K6" i="13"/>
  <c r="I6" i="13"/>
  <c r="L6" i="13"/>
  <c r="J17" i="1" l="1"/>
  <c r="J15" i="1"/>
  <c r="O6" i="13"/>
  <c r="M9" i="13"/>
  <c r="M62" i="13" s="1"/>
  <c r="I11" i="1" l="1"/>
  <c r="G15" i="31"/>
  <c r="I10" i="6"/>
  <c r="E15" i="31" l="1"/>
  <c r="F15" i="31"/>
  <c r="C15" i="37"/>
  <c r="G15" i="37" s="1"/>
  <c r="F15" i="37" l="1"/>
  <c r="E15" i="37"/>
  <c r="C15" i="38"/>
  <c r="G15" i="38" s="1"/>
  <c r="G10" i="31"/>
  <c r="G8" i="31"/>
  <c r="O10" i="1"/>
  <c r="E10" i="31" l="1"/>
  <c r="F10" i="31"/>
  <c r="E8" i="31"/>
  <c r="F8" i="31"/>
  <c r="E15" i="38"/>
  <c r="F15" i="38"/>
  <c r="C10" i="37"/>
  <c r="G10" i="37" s="1"/>
  <c r="C15" i="39"/>
  <c r="G15" i="39" s="1"/>
  <c r="C8" i="37"/>
  <c r="G8" i="37" s="1"/>
  <c r="J29" i="1"/>
  <c r="F10" i="37" l="1"/>
  <c r="E10" i="37"/>
  <c r="F8" i="37"/>
  <c r="E8" i="37"/>
  <c r="F15" i="39"/>
  <c r="E15" i="39"/>
  <c r="C10" i="38"/>
  <c r="G10" i="38" s="1"/>
  <c r="C8" i="38"/>
  <c r="G8" i="38" s="1"/>
  <c r="H10" i="6"/>
  <c r="G10" i="6"/>
  <c r="G29" i="6" l="1"/>
  <c r="C6" i="1"/>
  <c r="D6" i="1"/>
  <c r="E8" i="38"/>
  <c r="F8" i="38"/>
  <c r="C10" i="39"/>
  <c r="G10" i="39" s="1"/>
  <c r="E10" i="39" s="1"/>
  <c r="F10" i="38"/>
  <c r="E10" i="38"/>
  <c r="C8" i="39"/>
  <c r="G8" i="39" s="1"/>
  <c r="G13" i="38"/>
  <c r="F10" i="39" l="1"/>
  <c r="E13" i="38"/>
  <c r="F13" i="38"/>
  <c r="F8" i="39"/>
  <c r="E8" i="39"/>
  <c r="O6" i="1"/>
  <c r="C13" i="39"/>
  <c r="G13" i="39" s="1"/>
  <c r="F13" i="39" l="1"/>
  <c r="E13" i="39"/>
  <c r="C9" i="13"/>
  <c r="L7" i="13"/>
  <c r="L8" i="13"/>
  <c r="J8" i="13"/>
  <c r="F9" i="13" l="1"/>
  <c r="F62" i="13" s="1"/>
  <c r="I8" i="13"/>
  <c r="K8" i="13"/>
  <c r="L9" i="13"/>
  <c r="L62" i="13" s="1"/>
  <c r="I7" i="13"/>
  <c r="K7" i="13"/>
  <c r="G9" i="13"/>
  <c r="J7" i="13"/>
  <c r="O7" i="13" l="1"/>
  <c r="O8" i="13"/>
  <c r="H11" i="1"/>
  <c r="H13" i="1" s="1"/>
  <c r="H15" i="1" s="1"/>
  <c r="G62" i="13"/>
  <c r="D62" i="13" s="1"/>
  <c r="D9" i="13"/>
  <c r="C7" i="31"/>
  <c r="E9" i="13"/>
  <c r="H9" i="13"/>
  <c r="H62" i="13" s="1"/>
  <c r="K9" i="13"/>
  <c r="K62" i="13" s="1"/>
  <c r="J9" i="13"/>
  <c r="J62" i="13" s="1"/>
  <c r="I9" i="13"/>
  <c r="I62" i="13" s="1"/>
  <c r="F11" i="1" l="1"/>
  <c r="F13" i="1" s="1"/>
  <c r="F15" i="1" s="1"/>
  <c r="G11" i="1"/>
  <c r="G13" i="1" s="1"/>
  <c r="G15" i="1" s="1"/>
  <c r="E11" i="1"/>
  <c r="E13" i="1" s="1"/>
  <c r="E15" i="1" s="1"/>
  <c r="H17" i="1"/>
  <c r="H29" i="1"/>
  <c r="H27" i="1"/>
  <c r="H31" i="1" s="1"/>
  <c r="D11" i="1"/>
  <c r="O9" i="13"/>
  <c r="G7" i="31"/>
  <c r="I13" i="1"/>
  <c r="I15" i="1" s="1"/>
  <c r="F7" i="31" l="1"/>
  <c r="E7" i="31"/>
  <c r="E29" i="1"/>
  <c r="F29" i="1"/>
  <c r="G17" i="1"/>
  <c r="I17" i="1"/>
  <c r="F27" i="1"/>
  <c r="F31" i="1" s="1"/>
  <c r="C7" i="37"/>
  <c r="I27" i="1"/>
  <c r="I31" i="1" s="1"/>
  <c r="C16" i="31"/>
  <c r="C29" i="31" s="1"/>
  <c r="I29" i="1" l="1"/>
  <c r="F17" i="1"/>
  <c r="G27" i="1"/>
  <c r="G31" i="1" s="1"/>
  <c r="G29" i="1"/>
  <c r="E27" i="1"/>
  <c r="E31" i="1" s="1"/>
  <c r="E17" i="1"/>
  <c r="C16" i="37"/>
  <c r="C29" i="37" s="1"/>
  <c r="G7" i="37"/>
  <c r="F7" i="37" l="1"/>
  <c r="F16" i="37" s="1"/>
  <c r="E7" i="37"/>
  <c r="E16" i="37" s="1"/>
  <c r="C7" i="38"/>
  <c r="G16" i="37"/>
  <c r="G29" i="37" s="1"/>
  <c r="F29" i="37" l="1"/>
  <c r="E29" i="37"/>
  <c r="G7" i="38"/>
  <c r="C16" i="38"/>
  <c r="C29" i="38" s="1"/>
  <c r="K20" i="1" l="1"/>
  <c r="L20" i="1"/>
  <c r="F7" i="38"/>
  <c r="F16" i="38" s="1"/>
  <c r="E7" i="38"/>
  <c r="E16" i="38" s="1"/>
  <c r="C7" i="39"/>
  <c r="G16" i="38"/>
  <c r="G29" i="38" s="1"/>
  <c r="O20" i="1" l="1"/>
  <c r="E29" i="38"/>
  <c r="F29" i="38"/>
  <c r="C16" i="39"/>
  <c r="C29" i="39" s="1"/>
  <c r="G7" i="39"/>
  <c r="L21" i="1" l="1"/>
  <c r="M21" i="1"/>
  <c r="F7" i="39"/>
  <c r="F16" i="39" s="1"/>
  <c r="E7" i="39"/>
  <c r="E16" i="39" s="1"/>
  <c r="G16" i="39"/>
  <c r="G29" i="39" s="1"/>
  <c r="O21" i="1" l="1"/>
  <c r="F29" i="39"/>
  <c r="E29" i="39"/>
  <c r="M22" i="1" l="1"/>
  <c r="M23" i="1" s="1"/>
  <c r="M27" i="1" s="1"/>
  <c r="N22" i="1"/>
  <c r="N23" i="1" s="1"/>
  <c r="N27" i="1" s="1"/>
  <c r="N31" i="1" s="1"/>
  <c r="L23" i="1"/>
  <c r="L27" i="1" s="1"/>
  <c r="L31" i="1" s="1"/>
  <c r="O22" i="1" l="1"/>
  <c r="M31" i="1"/>
  <c r="E62" i="13"/>
  <c r="C62" i="13"/>
  <c r="O62" i="13"/>
  <c r="O11" i="1" l="1"/>
  <c r="E16" i="31" l="1"/>
  <c r="F16" i="31"/>
  <c r="G16" i="31" l="1"/>
  <c r="G21" i="31"/>
  <c r="E21" i="31"/>
  <c r="E29" i="31" s="1"/>
  <c r="F21" i="31"/>
  <c r="J19" i="1" l="1"/>
  <c r="G29" i="31"/>
  <c r="F29" i="31"/>
  <c r="J23" i="1" l="1"/>
  <c r="J27" i="1" s="1"/>
  <c r="K19" i="1"/>
  <c r="K23" i="1" l="1"/>
  <c r="K27" i="1" s="1"/>
  <c r="K31" i="1" s="1"/>
  <c r="O19" i="1"/>
  <c r="J31" i="1"/>
  <c r="O23" i="1" l="1"/>
  <c r="H27" i="6"/>
  <c r="I27" i="6"/>
  <c r="D7" i="1" l="1"/>
  <c r="D13" i="1" s="1"/>
  <c r="H29" i="6"/>
  <c r="I29" i="6" s="1"/>
  <c r="O7" i="1" l="1"/>
  <c r="D15" i="1"/>
  <c r="D17" i="1"/>
  <c r="D27" i="1"/>
  <c r="D31" i="1" s="1"/>
  <c r="D29" i="1"/>
  <c r="C13" i="1"/>
  <c r="C15" i="1" s="1"/>
  <c r="O15" i="1" l="1"/>
  <c r="O13" i="1"/>
  <c r="O29" i="1" s="1"/>
  <c r="C29" i="1"/>
  <c r="C17" i="1"/>
  <c r="O17" i="1" s="1"/>
  <c r="C27" i="1"/>
  <c r="O27" i="1" l="1"/>
  <c r="O31" i="1" s="1"/>
  <c r="C31" i="1"/>
</calcChain>
</file>

<file path=xl/sharedStrings.xml><?xml version="1.0" encoding="utf-8"?>
<sst xmlns="http://schemas.openxmlformats.org/spreadsheetml/2006/main" count="1449" uniqueCount="458">
  <si>
    <t>Attachment B5 - M&amp;E Price Proposal Schedules</t>
  </si>
  <si>
    <t>Schedule 1</t>
  </si>
  <si>
    <t>M&amp;E Price Summary by SFY</t>
  </si>
  <si>
    <t>** DO NOT MODIFY THE FIELDS ON THIS TAB BESIDES THE ASSUMPTIONS TABLE **</t>
  </si>
  <si>
    <t>CalSAWS M&amp;E
Overall Price Total</t>
  </si>
  <si>
    <t>SFY 2024/25</t>
  </si>
  <si>
    <t>SFY 2025/26</t>
  </si>
  <si>
    <t>SFY 2026/27</t>
  </si>
  <si>
    <t>SFY 2027/28</t>
  </si>
  <si>
    <t>SFY 2028/29</t>
  </si>
  <si>
    <t>SFY 2029/30</t>
  </si>
  <si>
    <t>SFY 2030/31</t>
  </si>
  <si>
    <t>SFY 2031/32</t>
  </si>
  <si>
    <t>SFY 2032/33</t>
  </si>
  <si>
    <t>SFY 2033/34</t>
  </si>
  <si>
    <t>SFY 2034/35</t>
  </si>
  <si>
    <t>SFY 2035/36</t>
  </si>
  <si>
    <t>M&amp;E 
Maximum Price</t>
  </si>
  <si>
    <t>M&amp;E Transition-In Deliverables</t>
  </si>
  <si>
    <t>M&amp;E Base Deliverables</t>
  </si>
  <si>
    <t>M&amp;E Database Migration Price</t>
  </si>
  <si>
    <t>M&amp;E Task Management Price</t>
  </si>
  <si>
    <t>M&amp;E Software Price</t>
  </si>
  <si>
    <t>M&amp;E Services: May 2025 - April 2031</t>
  </si>
  <si>
    <t>M&amp;E Other Price</t>
  </si>
  <si>
    <t>M&amp;E 6-Month Transition-In + Initial 6-Year Contract Term Price Subtotal</t>
  </si>
  <si>
    <t>M&amp;E Initial 6-Year Contract Term Price Excluding Deliverables Paid During the Transition-In Period Subtotal</t>
  </si>
  <si>
    <t>M&amp;E Initial 6-Year Contract Term Price Subtotal</t>
  </si>
  <si>
    <t>M&amp;E Optional Extension Year 1: August 2031 - July 2032</t>
  </si>
  <si>
    <t>M&amp;E Optional Extension Year 2: August 2032 - July 2033</t>
  </si>
  <si>
    <t>M&amp;E Optional Extension Year 3: August 2033 - July 2034</t>
  </si>
  <si>
    <t>M&amp;E Optional Extension Year 4: August 2034 - July 2035</t>
  </si>
  <si>
    <t>M&amp;E Four 1-Year Optional Extensions Price Subtotal</t>
  </si>
  <si>
    <t>M&amp;E Optional Imaging Goods &amp; Services Price Subtotal Through July 2031</t>
  </si>
  <si>
    <t>M&amp;E Maximum Price Including Four 1-Year Optional Extensions</t>
  </si>
  <si>
    <t>M&amp;E Maximum Price Including Optional Imaging Goods &amp; Services</t>
  </si>
  <si>
    <t>M&amp;E Maximum Price Including Four 1-Year Optional Extensions Plus Imaging</t>
  </si>
  <si>
    <t>M&amp;E CalFresh ABAWD SCR Price</t>
  </si>
  <si>
    <t>ONLY UPDATE THE ASSUMPTIONS TABLE ON THIS TAB.</t>
  </si>
  <si>
    <t>Assumptions</t>
  </si>
  <si>
    <t>Schedule 2</t>
  </si>
  <si>
    <t>M&amp;E Deliverables Price: August 2024 - July 2025</t>
  </si>
  <si>
    <t>Payment Month = Invoice Month + 1 Month</t>
  </si>
  <si>
    <t>#</t>
  </si>
  <si>
    <t>WBS</t>
  </si>
  <si>
    <t>Deliverable Name</t>
  </si>
  <si>
    <t>Deliverable Due Date (Month/Year)</t>
  </si>
  <si>
    <t>Target 
Approval/ Invoice Date (Month/Year)</t>
  </si>
  <si>
    <t>Target Payment Date (Month/Year)</t>
  </si>
  <si>
    <t>SFY 2024/25 Total</t>
  </si>
  <si>
    <t>SFY 2025/26 Total</t>
  </si>
  <si>
    <t>Total Deliverables Price</t>
  </si>
  <si>
    <t>D01</t>
  </si>
  <si>
    <t xml:space="preserve">M&amp;E Transition-In Master Plan </t>
  </si>
  <si>
    <t>D03</t>
  </si>
  <si>
    <t>M&amp;E Transition-In Work Plan Schedule</t>
  </si>
  <si>
    <t>D04</t>
  </si>
  <si>
    <t xml:space="preserve">M&amp;E Transition-In Test and Validation Plan </t>
  </si>
  <si>
    <t>Total M&amp;E Transition-In Deliverables Price</t>
  </si>
  <si>
    <t>Working Formulas</t>
  </si>
  <si>
    <t>D02</t>
  </si>
  <si>
    <t>M&amp;E Services Plan and Operational Working Documents</t>
  </si>
  <si>
    <t>D05</t>
  </si>
  <si>
    <t>M&amp;E Project Control Document</t>
  </si>
  <si>
    <t>D06</t>
  </si>
  <si>
    <t>M&amp;E Work Schedule</t>
  </si>
  <si>
    <t>D07</t>
  </si>
  <si>
    <t>CalSAWS Annual Strategic Plan **</t>
  </si>
  <si>
    <t>D08</t>
  </si>
  <si>
    <t>Requirements Traceability Matrix (RTM) and Report  ##</t>
  </si>
  <si>
    <t>n/a</t>
  </si>
  <si>
    <t>D09</t>
  </si>
  <si>
    <t>M&amp;E General Design Document (GDD)  ##</t>
  </si>
  <si>
    <t>D10</t>
  </si>
  <si>
    <t>M&amp;E Interface Control Document (ICD)  ##</t>
  </si>
  <si>
    <t>D11</t>
  </si>
  <si>
    <t>M&amp;E Interface Agreement  ##</t>
  </si>
  <si>
    <t>D12</t>
  </si>
  <si>
    <t>M&amp;E Performance Test Materials Packet (Online/Batch)  ##</t>
  </si>
  <si>
    <t>D13</t>
  </si>
  <si>
    <t>Certification of Successful Production Release  ##</t>
  </si>
  <si>
    <t>D14</t>
  </si>
  <si>
    <t>Approach to Proposed Application and Architecture Evolution</t>
  </si>
  <si>
    <t>D15</t>
  </si>
  <si>
    <t>M&amp;E Approach to Automate, AI and Machine Learning</t>
  </si>
  <si>
    <t>D16</t>
  </si>
  <si>
    <t>System Application Recovery Plan</t>
  </si>
  <si>
    <t>D17</t>
  </si>
  <si>
    <t>M&amp;E System Security Plan</t>
  </si>
  <si>
    <t>Total M&amp;E Base Deliverables Price</t>
  </si>
  <si>
    <t>Total M&amp;E Transition-In and Base Deliverables Price Paid During the Transition-In Period</t>
  </si>
  <si>
    <t>D18</t>
  </si>
  <si>
    <t xml:space="preserve">M&amp;E Transition-Out Master Plan </t>
  </si>
  <si>
    <t>D19</t>
  </si>
  <si>
    <t xml:space="preserve">M&amp;E Transition-Out Work Schedule </t>
  </si>
  <si>
    <t>D20</t>
  </si>
  <si>
    <t>M&amp;E Agreement Closeout Plan and Report</t>
  </si>
  <si>
    <t>D21</t>
  </si>
  <si>
    <t>M&amp;E Final Closeout Report</t>
  </si>
  <si>
    <t>Total M&amp;E Transition Out Deliverables Price</t>
  </si>
  <si>
    <r>
      <t>** Fixed Priced Payment for First Approved Submission.   The subsequent Monthly/Semi-Annual/Annual documents will be included in the</t>
    </r>
    <r>
      <rPr>
        <b/>
        <i/>
        <sz val="10"/>
        <color rgb="FF000000"/>
        <rFont val="Century Gothic"/>
        <family val="2"/>
      </rPr>
      <t xml:space="preserve"> M&amp;E Services</t>
    </r>
    <r>
      <rPr>
        <sz val="10"/>
        <color indexed="8"/>
        <rFont val="Century Gothic"/>
        <family val="2"/>
      </rPr>
      <t xml:space="preserve"> tasks.</t>
    </r>
  </si>
  <si>
    <r>
      <t>## There is no Fixed Price Payment for these Deliverables.   These Deliverables will be prepared and delivered in the</t>
    </r>
    <r>
      <rPr>
        <b/>
        <i/>
        <sz val="10"/>
        <color rgb="FF000000"/>
        <rFont val="Century Gothic"/>
        <family val="2"/>
      </rPr>
      <t xml:space="preserve"> M&amp;E Services</t>
    </r>
    <r>
      <rPr>
        <sz val="10"/>
        <color indexed="8"/>
        <rFont val="Century Gothic"/>
        <family val="2"/>
      </rPr>
      <t xml:space="preserve"> tasks.</t>
    </r>
  </si>
  <si>
    <t>Schedule 3</t>
  </si>
  <si>
    <t>M&amp;E Transition-In Staff Loading: August 2024 - July 2025</t>
  </si>
  <si>
    <r>
      <t xml:space="preserve">Hourly Rate
</t>
    </r>
    <r>
      <rPr>
        <b/>
        <i/>
        <sz val="10"/>
        <color theme="0"/>
        <rFont val="Century Gothic"/>
        <family val="2"/>
      </rPr>
      <t>&lt;From Tab 14&gt;</t>
    </r>
  </si>
  <si>
    <r>
      <t xml:space="preserve">Offshore
(Y/N)
</t>
    </r>
    <r>
      <rPr>
        <b/>
        <i/>
        <sz val="10"/>
        <color theme="0"/>
        <rFont val="Century Gothic"/>
        <family val="2"/>
      </rPr>
      <t>&lt;From Tab 14&gt;</t>
    </r>
  </si>
  <si>
    <t>Service Month</t>
  </si>
  <si>
    <t>Total M&amp;E Transition-In Hours</t>
  </si>
  <si>
    <t xml:space="preserve">Total M&amp;E Transition-In Price </t>
  </si>
  <si>
    <t>Average Monthly Hours Constant</t>
  </si>
  <si>
    <t>ID</t>
  </si>
  <si>
    <t>Key Task</t>
  </si>
  <si>
    <r>
      <t xml:space="preserve">Position
</t>
    </r>
    <r>
      <rPr>
        <b/>
        <i/>
        <sz val="10"/>
        <color theme="0"/>
        <rFont val="Century Gothic"/>
        <family val="2"/>
      </rPr>
      <t>&lt;From Tab 14&gt;</t>
    </r>
  </si>
  <si>
    <t>Average Monthly FTEs</t>
  </si>
  <si>
    <t>Average Monthly Hours</t>
  </si>
  <si>
    <t>Offshore Hours</t>
  </si>
  <si>
    <t>Onshore Hours</t>
  </si>
  <si>
    <t>Offshore Hours %</t>
  </si>
  <si>
    <t>Project Management</t>
  </si>
  <si>
    <t>Project Management Subtotal</t>
  </si>
  <si>
    <t>Work Plan/Schedule Management</t>
  </si>
  <si>
    <t>Work Plan/Schedule Management Subtotal</t>
  </si>
  <si>
    <t>PMO Support</t>
  </si>
  <si>
    <t>PMO Support Subtotal</t>
  </si>
  <si>
    <t>SCRs</t>
  </si>
  <si>
    <t>SCR Team Management</t>
  </si>
  <si>
    <t>SCR Team Mgmt Subtotal</t>
  </si>
  <si>
    <t>SCR Prep, Requirements &amp; Design</t>
  </si>
  <si>
    <t>SCR Prep, Requirements &amp; Design Subtotal</t>
  </si>
  <si>
    <t>SCR Build</t>
  </si>
  <si>
    <t>SCR Build Subtotal</t>
  </si>
  <si>
    <t>SCR Test</t>
  </si>
  <si>
    <t>SCR Test Subtotal</t>
  </si>
  <si>
    <t>SCR Release Management</t>
  </si>
  <si>
    <t>SCR Release Management Subtotal</t>
  </si>
  <si>
    <t>SCR Training/OCM</t>
  </si>
  <si>
    <t>SCR Training/OCM Subtotal</t>
  </si>
  <si>
    <t>SIRFRA/ SCERFRA/ External Inquiries</t>
  </si>
  <si>
    <t>SIRFRA/ SCERFRA/ External Inquiries Subtotal</t>
  </si>
  <si>
    <t>SCR Subtotal</t>
  </si>
  <si>
    <t>Tier 3 Service Desk Support</t>
  </si>
  <si>
    <t>Tier 3 Service Desk Support Subtotal</t>
  </si>
  <si>
    <t>Tier 3 Service Desk Supoort Subtotal</t>
  </si>
  <si>
    <t>CalHEERS SCRs</t>
  </si>
  <si>
    <t>CalHEERS SCRs Subtotal</t>
  </si>
  <si>
    <t>GA/GR</t>
  </si>
  <si>
    <t>GA/GR Subtotal</t>
  </si>
  <si>
    <t>Security</t>
  </si>
  <si>
    <t>Security Team Management</t>
  </si>
  <si>
    <t>Security Subtotal</t>
  </si>
  <si>
    <t>Application Security</t>
  </si>
  <si>
    <t>Application Security Subtotal</t>
  </si>
  <si>
    <t>Security Monitoring</t>
  </si>
  <si>
    <t>Security Monitoring Subtotal</t>
  </si>
  <si>
    <t>Security Support</t>
  </si>
  <si>
    <t>Security Support Subtotal</t>
  </si>
  <si>
    <t>Application/Architecture Evolution</t>
  </si>
  <si>
    <t>App/Arch Team Management</t>
  </si>
  <si>
    <t>App/Arch Team Management Subtotal</t>
  </si>
  <si>
    <t>App/Arch Dev/Testing/Deployment</t>
  </si>
  <si>
    <t>App/Arch Dev/Testing/Deployment Subtotal</t>
  </si>
  <si>
    <t>Performance</t>
  </si>
  <si>
    <t>Performance Subtotal</t>
  </si>
  <si>
    <t>Application/Architecture Evolution Subtotal</t>
  </si>
  <si>
    <t>Innovation</t>
  </si>
  <si>
    <t>Innovation Team Management</t>
  </si>
  <si>
    <t>Innovation Team Management Subtotal</t>
  </si>
  <si>
    <t>Prepare Innovation Proposal</t>
  </si>
  <si>
    <t>Prepare Innovation Proposal Subtotal</t>
  </si>
  <si>
    <t>Conduct POC/Pilot</t>
  </si>
  <si>
    <t>Conduct POC/Pilot Subtotal</t>
  </si>
  <si>
    <t>Implement Innovation</t>
  </si>
  <si>
    <t>Implement Innovation Subtotal</t>
  </si>
  <si>
    <t>Innovation Subtotal</t>
  </si>
  <si>
    <t>Production Operations</t>
  </si>
  <si>
    <t>Rrocuction Operations Management</t>
  </si>
  <si>
    <t>Production Operations Management Subtotal</t>
  </si>
  <si>
    <t>Daily Ops/Production Ops</t>
  </si>
  <si>
    <t>Daily Ops/Production Operations Subtotal</t>
  </si>
  <si>
    <t>Batch &amp; Interfaces</t>
  </si>
  <si>
    <t>Batch &amp; Interfaces Subtotal</t>
  </si>
  <si>
    <t>Tier 3 Contact Center</t>
  </si>
  <si>
    <t>Tier 3 Contact Center Subtotal</t>
  </si>
  <si>
    <t>Performance Monitoring</t>
  </si>
  <si>
    <t>Performance Monitoring Subtotal</t>
  </si>
  <si>
    <t>Technology Recovery</t>
  </si>
  <si>
    <t>Technology Recovery Subtotal</t>
  </si>
  <si>
    <t>Production Operations Subtotal</t>
  </si>
  <si>
    <t>M&amp;E Staff Loading Total</t>
  </si>
  <si>
    <t>Average Hourly Rate</t>
  </si>
  <si>
    <t>Schedule 4</t>
  </si>
  <si>
    <t>Software Line Items</t>
  </si>
  <si>
    <t>Number of Licenses/ Units</t>
  </si>
  <si>
    <t>Price Per License/Unit</t>
  </si>
  <si>
    <t>Average Annual License/ Maintenance Price</t>
  </si>
  <si>
    <t>Annual Increase %</t>
  </si>
  <si>
    <t>Total Software Price</t>
  </si>
  <si>
    <t>Software</t>
  </si>
  <si>
    <t xml:space="preserve">Project Office/Design/Development/Test/Training Software </t>
  </si>
  <si>
    <t>Item 1</t>
  </si>
  <si>
    <t>Item 2</t>
  </si>
  <si>
    <t>Item 3</t>
  </si>
  <si>
    <t>Project Office/Design/Development/Test/Training Software Subtotal</t>
  </si>
  <si>
    <t>Security/Monitoring Software</t>
  </si>
  <si>
    <t>Security/Monitoring Software Subtotal</t>
  </si>
  <si>
    <t>Admin/Tech Support Software</t>
  </si>
  <si>
    <t>Admin/Tech Support Software Subtotal</t>
  </si>
  <si>
    <t>Production Software</t>
  </si>
  <si>
    <t>Production Software Subtotal</t>
  </si>
  <si>
    <t>Other Software</t>
  </si>
  <si>
    <t>Other Software Subtotal</t>
  </si>
  <si>
    <t>Software Subtotal</t>
  </si>
  <si>
    <t>Software Maintenance/Support</t>
  </si>
  <si>
    <t>Project Office/Design/Development/Test/Training Software Maintenance</t>
  </si>
  <si>
    <t>Project Office/Design/Development/Test/Training Software Maintenance Subtotal</t>
  </si>
  <si>
    <t>Security/Monitoring Software Maintenance</t>
  </si>
  <si>
    <t>Security/Monitoring Software Maintenance Subtotal</t>
  </si>
  <si>
    <t>Admin/Tech Support Software Maintenance</t>
  </si>
  <si>
    <t>Admin/Tech Support Software Maintenance Subtotal</t>
  </si>
  <si>
    <t>Production Software Maintenance</t>
  </si>
  <si>
    <t>Production Software Maintenance Subtotal</t>
  </si>
  <si>
    <t>Other Software Maintenance</t>
  </si>
  <si>
    <t>Other Software Maintenance Subtotal</t>
  </si>
  <si>
    <t>Software Maintenance/Support Subtotal</t>
  </si>
  <si>
    <t>Total Infrastructure Software and Software Maintenance Price</t>
  </si>
  <si>
    <t>Schedule 5</t>
  </si>
  <si>
    <t>M&amp;E Services Price: August 2025 - July 2031</t>
  </si>
  <si>
    <t>** DO NOT MODIFY ANY OF THE FIELDS ON THIS TAB **</t>
  </si>
  <si>
    <t>Key Tasks</t>
  </si>
  <si>
    <t>Monthly Hours</t>
  </si>
  <si>
    <t>Monthly Price</t>
  </si>
  <si>
    <t>Annual Hours</t>
  </si>
  <si>
    <t>Annual Price</t>
  </si>
  <si>
    <t>SFY 2026/27 Total</t>
  </si>
  <si>
    <t>SFY 2027/28 Total</t>
  </si>
  <si>
    <t>SFY 2028/29 Total</t>
  </si>
  <si>
    <t>SFY 2029/30 Total</t>
  </si>
  <si>
    <t>SFY 2030/31 Total</t>
  </si>
  <si>
    <t>SFY 2031/32 Total</t>
  </si>
  <si>
    <t>Total M&amp;E Price</t>
  </si>
  <si>
    <t>Project Management/PMO</t>
  </si>
  <si>
    <t>Project Management/PMO Subtotal</t>
  </si>
  <si>
    <t>SCRs Subtotal</t>
  </si>
  <si>
    <t>Level 3 Service Desk Support</t>
  </si>
  <si>
    <t>Level 3 Service Desk Subtotal</t>
  </si>
  <si>
    <t xml:space="preserve">CalHEERS SCRs </t>
  </si>
  <si>
    <t>Prepare/Recommend Innovation Proposal</t>
  </si>
  <si>
    <t>Production Operations Management</t>
  </si>
  <si>
    <t>Daily Ops/Production Operations</t>
  </si>
  <si>
    <t>Performance Management</t>
  </si>
  <si>
    <t>Total M&amp;E Services Price</t>
  </si>
  <si>
    <t>Schedule 6</t>
  </si>
  <si>
    <t>M&amp;E Average Annual Staff Loading: August 2025 - July 2031</t>
  </si>
  <si>
    <t>M&amp;E Annual Avg: Hours</t>
  </si>
  <si>
    <t>M&amp;E Annual Average: Price</t>
  </si>
  <si>
    <t>Offshore 
%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</si>
  <si>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</si>
  <si>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</si>
  <si>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</si>
  <si>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</si>
  <si>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</si>
  <si>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</si>
  <si>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</si>
  <si>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</si>
  <si>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</si>
  <si>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</si>
  <si>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</si>
  <si>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</si>
  <si>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SCR Team Management Subtotal</t>
  </si>
  <si>
    <t>Security Team Management Subtotal</t>
  </si>
  <si>
    <t>Schedule 6.1</t>
  </si>
  <si>
    <t>M&amp;E Base Year 1 Staff Loading: August 2025 - July 2026</t>
  </si>
  <si>
    <t>Total M&amp;E 
Year 1: Hours</t>
  </si>
  <si>
    <t>Total M&amp;E 
Year 1: Price</t>
  </si>
  <si>
    <t>Schedule 6.2</t>
  </si>
  <si>
    <t>M&amp;E Base Year 2 Staff Loading: August 2026 - July 2027</t>
  </si>
  <si>
    <t>Total M&amp;E 
Year 2: Hours</t>
  </si>
  <si>
    <t>Total M&amp;E 
Year 2: Price</t>
  </si>
  <si>
    <t>Schedule 6.3</t>
  </si>
  <si>
    <t>M&amp;E Base Year 3 Staff Loading: August 2027 - July 2028</t>
  </si>
  <si>
    <t>Total M&amp;E 
Year 3: Hours</t>
  </si>
  <si>
    <t>Total M&amp;E 
Year 3: Price</t>
  </si>
  <si>
    <t>Schedule 6.4</t>
  </si>
  <si>
    <t>M&amp;E Base Year 4 Staff Loading: August 2028 - July 2029</t>
  </si>
  <si>
    <t>Total M&amp;E 
Year 4: Hours</t>
  </si>
  <si>
    <t>Total M&amp;E 
Year 4: Price</t>
  </si>
  <si>
    <t>Schedule 6.5</t>
  </si>
  <si>
    <t>M&amp;E Base Year 5 Staff Loading: August 2029 - July 2030</t>
  </si>
  <si>
    <t>Total M&amp;E 
Year 5: Hours</t>
  </si>
  <si>
    <t>Total M&amp;E 
Year 5: Price</t>
  </si>
  <si>
    <t>Schedule 6.6</t>
  </si>
  <si>
    <t>M&amp;E Base Year 6 Staff Loading: August 2030 - July 2031</t>
  </si>
  <si>
    <t>Total M&amp;E 
Year 6: Hours</t>
  </si>
  <si>
    <t>Total M&amp;E 
Year 6: Price</t>
  </si>
  <si>
    <t>Schedule 7</t>
  </si>
  <si>
    <t>CalSAWS M&amp;E CalFresh ABAWD SCR: July 1, 2025 Implementation Date</t>
  </si>
  <si>
    <t>Total CalFresh SCR Hours</t>
  </si>
  <si>
    <t>Total M&amp;E CalFresh SCR Price: SFY 2024/25</t>
  </si>
  <si>
    <t>Key Estimating Factors</t>
  </si>
  <si>
    <t>Schedule 8</t>
  </si>
  <si>
    <t>M&amp;E Database Migration from Oracle to AWS Native Database Price: August 2025 - January 2027</t>
  </si>
  <si>
    <t>Payment Month = Service Month + 2 Months</t>
  </si>
  <si>
    <t>Total DB Migration: Hours</t>
  </si>
  <si>
    <t>Total Database Migration Price</t>
  </si>
  <si>
    <t>PMO/Admin Support</t>
  </si>
  <si>
    <t>Subtotal PM/PMO</t>
  </si>
  <si>
    <t>DB Architecture &amp; Requirements Assessment</t>
  </si>
  <si>
    <t>Plan, Prepare, &amp; Conduct Architecture Review</t>
  </si>
  <si>
    <t>Prepare Requirements Matrix, Summary and Recommendations</t>
  </si>
  <si>
    <t>Subtotal DB Architecture &amp; Req Assessment</t>
  </si>
  <si>
    <t>DB Migration Design</t>
  </si>
  <si>
    <t>Technical Design and Data Mapping</t>
  </si>
  <si>
    <t xml:space="preserve">Prepare Design Specs, Test Plan and Migration Plan </t>
  </si>
  <si>
    <t>Subtotal DB Migration Design</t>
  </si>
  <si>
    <t>Transform DB from Oracle to AWS Native DB</t>
  </si>
  <si>
    <t>Plan, Prepare, Test &amp; Implement DB Migration</t>
  </si>
  <si>
    <t>Prepare Migration Report</t>
  </si>
  <si>
    <t>Subtotal Transform DB</t>
  </si>
  <si>
    <t>Total M&amp;E DB Migration Price</t>
  </si>
  <si>
    <t>Schedule 9</t>
  </si>
  <si>
    <t>M&amp;E Task Management Price: August 2025 - July 2026</t>
  </si>
  <si>
    <t>Total Task Management Price</t>
  </si>
  <si>
    <t>Task Management Architecture &amp; Process Assessment</t>
  </si>
  <si>
    <t>Plan, Prepare, Schedule &amp; Conduct Assessments in 58 Counties</t>
  </si>
  <si>
    <t>Prepare Recommendations Report</t>
  </si>
  <si>
    <t>Subtotal Task Management Assessment</t>
  </si>
  <si>
    <t>Task Management Requirements Analysis</t>
  </si>
  <si>
    <t>Plan, Prepare, Schedule &amp; Conduct Requirements Sessions</t>
  </si>
  <si>
    <t xml:space="preserve">Subtotal Task Management Requirements Analysis </t>
  </si>
  <si>
    <t>Task Management Architecture Design</t>
  </si>
  <si>
    <t>Plan, Prepare, Schedule &amp; Conduct Design Sessions</t>
  </si>
  <si>
    <t>Prepare Design Artifacts, Summary and Recommendations</t>
  </si>
  <si>
    <t>Subtotal Task Management Design</t>
  </si>
  <si>
    <t>Total M&amp;E Task Management Price</t>
  </si>
  <si>
    <t>Schedule 10</t>
  </si>
  <si>
    <t>M&amp;E Optional Extension Year 1 Price for Services August 2031 - July 2032</t>
  </si>
  <si>
    <t>Payments: October 2031 - September 2032</t>
  </si>
  <si>
    <t>** ONLY UPDATE FIELDS WITHOUT SHADING - ADD ADDITIONAL ROWS AS NEEDED FOR OTHER **</t>
  </si>
  <si>
    <t>Key Tasks/Items</t>
  </si>
  <si>
    <t>Base Contract Annual Services Price/ Extended Price</t>
  </si>
  <si>
    <t>% Annual Increase Applied</t>
  </si>
  <si>
    <t>SFY 2032/33 Total</t>
  </si>
  <si>
    <t>Total Optional Extension Year 1 Price</t>
  </si>
  <si>
    <t>M&amp;E Tasks Subtotal</t>
  </si>
  <si>
    <t>M&amp;E Software and Maintenance</t>
  </si>
  <si>
    <t>M&amp;E Software</t>
  </si>
  <si>
    <t>M&amp;E Software Maintenance</t>
  </si>
  <si>
    <t>M&amp;E Software Subtotal</t>
  </si>
  <si>
    <t>M&amp;E Other</t>
  </si>
  <si>
    <t>M&amp;E Third Party Security Penetration Test Services</t>
  </si>
  <si>
    <t xml:space="preserve">M&amp;E Language Translation Services </t>
  </si>
  <si>
    <t>M&amp;E Other/Miscellaneous</t>
  </si>
  <si>
    <t>M&amp;E Other Subtotal</t>
  </si>
  <si>
    <t>Total M&amp;E Optional Extension Year 1 Price</t>
  </si>
  <si>
    <t>Schedule 11</t>
  </si>
  <si>
    <t>M&amp;E Optional Extension Year 2 Price for Services August 2032 - July 2033</t>
  </si>
  <si>
    <t>Payments: October 2032 - September 2033</t>
  </si>
  <si>
    <t>Year 1 Extension Annual Services Price/ Extended Price</t>
  </si>
  <si>
    <t>SFY 2033/34 Total</t>
  </si>
  <si>
    <t>Total Optional Extension Year 2 Price</t>
  </si>
  <si>
    <t>Total M&amp;E Optional Extension Year 2 Price</t>
  </si>
  <si>
    <t>Schedule 12</t>
  </si>
  <si>
    <t>M&amp;E Optional Extension Year 3 Price for Services August 2033 - July 2034</t>
  </si>
  <si>
    <t>Payments: October 2033 - September 2034</t>
  </si>
  <si>
    <t>Year 2 Extension Annual Services Price/ Extended Price</t>
  </si>
  <si>
    <t>SFY 2034/35 Total</t>
  </si>
  <si>
    <t>Total Optional Extension Year 3 Price</t>
  </si>
  <si>
    <t>Total M&amp;E Optional Extension Year 3 Price</t>
  </si>
  <si>
    <t>Schedule 13</t>
  </si>
  <si>
    <t>M&amp;E Optional Extension Year 4 Price for Services August 2034 - July 2035</t>
  </si>
  <si>
    <t>Payments: October 2034 - September 2035</t>
  </si>
  <si>
    <t>Year 3 Extension Annual Services Price/ Extended Price</t>
  </si>
  <si>
    <t>SFY 2035/36 Total</t>
  </si>
  <si>
    <t>Total Optional Extension Year 4 Price</t>
  </si>
  <si>
    <t>Total M&amp;E Optional Extension Year 4 Price</t>
  </si>
  <si>
    <t>Schedule 14</t>
  </si>
  <si>
    <t>Base M&amp;E Hourly Rate Card</t>
  </si>
  <si>
    <t>California State Fiscal Year is July through June</t>
  </si>
  <si>
    <t>Staff Position</t>
  </si>
  <si>
    <t>SFY 2024/25 Through SFY 2030/31 
Hourly Rate</t>
  </si>
  <si>
    <t>Offshore 
(Y/N)</t>
  </si>
  <si>
    <t>M&amp;E Project Manager</t>
  </si>
  <si>
    <t>M&amp;E Project Management Office (PMO) Lead</t>
  </si>
  <si>
    <t>M&amp;E Delivery Integration Office Manager</t>
  </si>
  <si>
    <t>M&amp;E Transition Manager</t>
  </si>
  <si>
    <t>M&amp;E Innovation Lead</t>
  </si>
  <si>
    <t>M&amp;E Enterprise Architect</t>
  </si>
  <si>
    <t>M&amp;E Technical Manager</t>
  </si>
  <si>
    <t>M&amp;E Security Manager</t>
  </si>
  <si>
    <t>M&amp;E Test Manager</t>
  </si>
  <si>
    <t>M&amp;E Release Manager</t>
  </si>
  <si>
    <t>M&amp;E Project Scheduler</t>
  </si>
  <si>
    <t>&lt;Add as necessary&gt;</t>
  </si>
  <si>
    <t>Schedule 15</t>
  </si>
  <si>
    <t>M&amp;E Change Order Hourly Rate Card</t>
  </si>
  <si>
    <t>SFY 2024/25 Hourly Rate</t>
  </si>
  <si>
    <t>SFY 2025/26 Hourly Rate</t>
  </si>
  <si>
    <t>SFY 2026/27 Hourly Rate</t>
  </si>
  <si>
    <t>SFY 2027/28 Hourly Rate</t>
  </si>
  <si>
    <t>SFY 2028/29 Hourly Rate</t>
  </si>
  <si>
    <t>SFY 2029/30 Hourly Rate</t>
  </si>
  <si>
    <t>SFY 2030/31 Hourly Rate</t>
  </si>
  <si>
    <t>SFY 2031/32 Hourly Rate</t>
  </si>
  <si>
    <t>SFY 2032/33 Hourly Rate</t>
  </si>
  <si>
    <t>SFY 2033/34 Hourly Rate</t>
  </si>
  <si>
    <t>SFY 2034/35 Hourly Rate</t>
  </si>
  <si>
    <t>SFY 2035/36 Hourly Rate</t>
  </si>
  <si>
    <t>Schedule 16</t>
  </si>
  <si>
    <t>Optional Imaging Services: August 2025 Through July 2031</t>
  </si>
  <si>
    <r>
      <t xml:space="preserve">Position
</t>
    </r>
    <r>
      <rPr>
        <b/>
        <i/>
        <sz val="11"/>
        <color theme="0"/>
        <rFont val="Century Gothic"/>
        <family val="2"/>
      </rPr>
      <t>&lt;Must be in Tab 14&gt;</t>
    </r>
  </si>
  <si>
    <t>Number of FTEs/ Licenses/ Units</t>
  </si>
  <si>
    <t>Hourly Rate &lt;Must be in Tab 13&gt;/ Price Per License/Unit</t>
  </si>
  <si>
    <t>Average Monthly Price</t>
  </si>
  <si>
    <t>Average Annual Hours</t>
  </si>
  <si>
    <t>Average Annual Price/ Extended Price</t>
  </si>
  <si>
    <t>Total Optional Imaging Price</t>
  </si>
  <si>
    <t>Imaging Deliverables</t>
  </si>
  <si>
    <t>Imaging Solution Approach</t>
  </si>
  <si>
    <t>Imaging Deliverables Subtotal</t>
  </si>
  <si>
    <t>Imaging Tasks</t>
  </si>
  <si>
    <t>Task 1</t>
  </si>
  <si>
    <t>Task 2</t>
  </si>
  <si>
    <t>Task 3</t>
  </si>
  <si>
    <t>Task 4</t>
  </si>
  <si>
    <t>Imaging Tasks Subtotal</t>
  </si>
  <si>
    <t>Imaging Software and Maintenance</t>
  </si>
  <si>
    <t>Item 4</t>
  </si>
  <si>
    <t>Item 5</t>
  </si>
  <si>
    <t>Item 6</t>
  </si>
  <si>
    <t>Item 7</t>
  </si>
  <si>
    <t>Imaging Software Subtotal</t>
  </si>
  <si>
    <t>Imaging Hardware and Maintenance</t>
  </si>
  <si>
    <t>Imaging Hardware Subtotal</t>
  </si>
  <si>
    <t>Imaging Other</t>
  </si>
  <si>
    <t>Imaging Other Subtotal</t>
  </si>
  <si>
    <t>Schedule 17.  M&amp;E AWS IaaS Resources</t>
  </si>
  <si>
    <t xml:space="preserve">Instructions:
1 - Using the AWS pricing calulator found here: https://calculator.s3.amazonaws.com/index.html.
2 - Select "US West (Oregon)" for the region.
3 - Create your resources as needed from the pricing calculator.
4 - Be sure to include storage and data transfer costs.
5 - Use "On-Demand" for the  billing option.
6 - Enter each resource on a row below. Add new rows as needed.
7 - Do NOT include support costs.
</t>
  </si>
  <si>
    <t>AWS Resource List</t>
  </si>
  <si>
    <t>Resource Type</t>
  </si>
  <si>
    <t>Quantity</t>
  </si>
  <si>
    <t>Monthly Cost</t>
  </si>
  <si>
    <t>Total Monthly Cost</t>
  </si>
  <si>
    <t>Notes</t>
  </si>
  <si>
    <t>Total</t>
  </si>
  <si>
    <t>Schedule 18</t>
  </si>
  <si>
    <t>M&amp;E Other Items Price</t>
  </si>
  <si>
    <t>Other Line Items</t>
  </si>
  <si>
    <t>Units</t>
  </si>
  <si>
    <t>Price Per Unit</t>
  </si>
  <si>
    <t>Annual Price/ Extended Price</t>
  </si>
  <si>
    <t>Total M&amp;E Other Price</t>
  </si>
  <si>
    <t>Third Party Security Penetration Test Services</t>
  </si>
  <si>
    <t>Third Party Security Penetration Test Services Subtotal</t>
  </si>
  <si>
    <t>Language Translation Services</t>
  </si>
  <si>
    <t>Language Translation Services Subtotal</t>
  </si>
  <si>
    <t>Other/Miscellaneous Items</t>
  </si>
  <si>
    <t>Other/Miscellaneous Items Subtotal</t>
  </si>
  <si>
    <t>Total Other/Miscellaneous Items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</si>
</sst>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m/d/yy;@"/>
    <numFmt numFmtId="168" formatCode="mm/dd/yy;@"/>
    <numFmt numFmtId="169" formatCode="0.000000%"/>
    <numFmt numFmtId="170" formatCode="_(* #,##0_);_(* \(#,##0\);_(* &quot;-&quot;??_);_(@_)"/>
    <numFmt numFmtId="171" formatCode="0.0"/>
    <numFmt numFmtId="172" formatCode="_(* #,##0.0_);_(* \(#,##0.0\);_(* &quot;-&quot;?_);_(@_)"/>
    <numFmt numFmtId="173" formatCode="_(* #,##0.0_);_(* \(#,##0.0\);_(* &quot;-&quot;??_);_(@_)"/>
    <numFmt numFmtId="174" formatCode="_(* #,##0.0000_);_(* \(#,##0.0000\);_(* &quot;-&quot;??_);_(@_)"/>
    <numFmt numFmtId="175" formatCode="[$-409]mmm\-yy;@"/>
    <numFmt numFmtId="176" formatCode="_(&quot;$&quot;* #,##0.0_);_(&quot;$&quot;* \(#,##0.0\);_(&quot;$&quot;* &quot;-&quot;??_);_(@_)"/>
    <numFmt numFmtId="177" formatCode="0.0%"/>
    <numFmt numFmtId="178" formatCode="_(&quot;$&quot;* #,##0.00000_);_(&quot;$&quot;* \(#,##0.00000\);_(&quot;$&quot;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 tint="-0.499984740745262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8"/>
      <name val="Arial"/>
      <family val="2"/>
    </font>
    <font>
      <sz val="10"/>
      <color indexed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i/>
      <sz val="11"/>
      <color theme="0"/>
      <name val="Century Gothic"/>
      <family val="2"/>
    </font>
    <font>
      <b/>
      <i/>
      <sz val="10"/>
      <color rgb="FF000000"/>
      <name val="Century Gothic"/>
      <family val="2"/>
    </font>
    <font>
      <sz val="8"/>
      <name val="Arial"/>
      <family val="2"/>
    </font>
    <font>
      <b/>
      <i/>
      <sz val="10"/>
      <name val="Century Gothic"/>
      <family val="2"/>
    </font>
    <font>
      <b/>
      <sz val="8"/>
      <color theme="0"/>
      <name val="Century Gothic"/>
      <family val="2"/>
    </font>
    <font>
      <sz val="9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837">
    <xf numFmtId="0" fontId="0" fillId="0" borderId="0" xfId="0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 wrapText="1"/>
    </xf>
    <xf numFmtId="165" fontId="18" fillId="0" borderId="0" xfId="0" applyNumberFormat="1" applyFont="1"/>
    <xf numFmtId="0" fontId="17" fillId="0" borderId="11" xfId="0" quotePrefix="1" applyFont="1" applyBorder="1" applyAlignment="1">
      <alignment horizontal="center"/>
    </xf>
    <xf numFmtId="0" fontId="17" fillId="0" borderId="0" xfId="0" applyFont="1"/>
    <xf numFmtId="0" fontId="17" fillId="0" borderId="12" xfId="0" quotePrefix="1" applyFont="1" applyBorder="1" applyAlignment="1">
      <alignment horizontal="center"/>
    </xf>
    <xf numFmtId="9" fontId="17" fillId="0" borderId="0" xfId="8" applyFont="1" applyBorder="1"/>
    <xf numFmtId="44" fontId="17" fillId="0" borderId="0" xfId="7" applyFont="1" applyBorder="1"/>
    <xf numFmtId="2" fontId="17" fillId="0" borderId="0" xfId="8" applyNumberFormat="1" applyFont="1" applyBorder="1"/>
    <xf numFmtId="0" fontId="17" fillId="0" borderId="12" xfId="0" quotePrefix="1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2" fillId="0" borderId="0" xfId="0" applyFont="1"/>
    <xf numFmtId="0" fontId="18" fillId="0" borderId="0" xfId="2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7" xfId="0" quotePrefix="1" applyFont="1" applyBorder="1" applyAlignment="1">
      <alignment horizontal="center" vertical="top"/>
    </xf>
    <xf numFmtId="0" fontId="18" fillId="0" borderId="3" xfId="0" quotePrefix="1" applyFont="1" applyBorder="1" applyAlignment="1">
      <alignment horizontal="center" vertical="top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165" fontId="18" fillId="0" borderId="0" xfId="0" applyNumberFormat="1" applyFont="1" applyAlignment="1">
      <alignment horizontal="center"/>
    </xf>
    <xf numFmtId="0" fontId="24" fillId="2" borderId="0" xfId="0" applyFont="1" applyFill="1"/>
    <xf numFmtId="166" fontId="11" fillId="2" borderId="14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2" applyFont="1" applyBorder="1" applyAlignment="1">
      <alignment wrapText="1"/>
    </xf>
    <xf numFmtId="165" fontId="30" fillId="3" borderId="1" xfId="0" applyNumberFormat="1" applyFont="1" applyFill="1" applyBorder="1"/>
    <xf numFmtId="0" fontId="24" fillId="0" borderId="0" xfId="0" applyFont="1"/>
    <xf numFmtId="170" fontId="24" fillId="0" borderId="0" xfId="6" applyNumberFormat="1" applyFont="1" applyFill="1" applyBorder="1" applyAlignment="1"/>
    <xf numFmtId="170" fontId="24" fillId="0" borderId="0" xfId="0" applyNumberFormat="1" applyFont="1"/>
    <xf numFmtId="165" fontId="24" fillId="0" borderId="0" xfId="7" applyNumberFormat="1" applyFont="1" applyFill="1" applyBorder="1" applyAlignment="1"/>
    <xf numFmtId="165" fontId="24" fillId="0" borderId="0" xfId="0" applyNumberFormat="1" applyFont="1"/>
    <xf numFmtId="0" fontId="23" fillId="0" borderId="1" xfId="0" applyFont="1" applyBorder="1" applyAlignment="1">
      <alignment horizontal="center" wrapText="1"/>
    </xf>
    <xf numFmtId="14" fontId="23" fillId="0" borderId="1" xfId="0" quotePrefix="1" applyNumberFormat="1" applyFont="1" applyBorder="1" applyAlignment="1">
      <alignment horizontal="center"/>
    </xf>
    <xf numFmtId="0" fontId="25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/>
    <xf numFmtId="168" fontId="26" fillId="4" borderId="1" xfId="0" applyNumberFormat="1" applyFont="1" applyFill="1" applyBorder="1" applyAlignment="1">
      <alignment horizontal="center"/>
    </xf>
    <xf numFmtId="0" fontId="32" fillId="0" borderId="0" xfId="0" applyFont="1"/>
    <xf numFmtId="0" fontId="29" fillId="0" borderId="0" xfId="0" applyFont="1"/>
    <xf numFmtId="0" fontId="23" fillId="0" borderId="0" xfId="0" applyFont="1"/>
    <xf numFmtId="0" fontId="30" fillId="0" borderId="0" xfId="0" applyFont="1"/>
    <xf numFmtId="0" fontId="30" fillId="0" borderId="0" xfId="0" applyFont="1" applyAlignment="1">
      <alignment wrapText="1"/>
    </xf>
    <xf numFmtId="166" fontId="30" fillId="0" borderId="0" xfId="0" applyNumberFormat="1" applyFont="1" applyAlignment="1">
      <alignment horizontal="center"/>
    </xf>
    <xf numFmtId="166" fontId="30" fillId="0" borderId="0" xfId="0" applyNumberFormat="1" applyFont="1"/>
    <xf numFmtId="166" fontId="22" fillId="0" borderId="0" xfId="0" applyNumberFormat="1" applyFont="1"/>
    <xf numFmtId="168" fontId="30" fillId="0" borderId="0" xfId="0" applyNumberFormat="1" applyFont="1" applyAlignment="1">
      <alignment horizontal="center"/>
    </xf>
    <xf numFmtId="165" fontId="30" fillId="0" borderId="0" xfId="0" applyNumberFormat="1" applyFont="1"/>
    <xf numFmtId="0" fontId="29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167" fontId="23" fillId="0" borderId="0" xfId="0" applyNumberFormat="1" applyFont="1" applyAlignment="1">
      <alignment horizontal="center"/>
    </xf>
    <xf numFmtId="167" fontId="22" fillId="0" borderId="0" xfId="0" applyNumberFormat="1" applyFont="1"/>
    <xf numFmtId="0" fontId="22" fillId="0" borderId="0" xfId="0" applyFont="1" applyAlignment="1">
      <alignment horizontal="center"/>
    </xf>
    <xf numFmtId="0" fontId="17" fillId="0" borderId="0" xfId="2" applyFont="1"/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167" fontId="34" fillId="0" borderId="0" xfId="0" applyNumberFormat="1" applyFont="1" applyAlignment="1">
      <alignment horizontal="center"/>
    </xf>
    <xf numFmtId="165" fontId="22" fillId="0" borderId="0" xfId="0" applyNumberFormat="1" applyFont="1"/>
    <xf numFmtId="14" fontId="34" fillId="0" borderId="0" xfId="0" quotePrefix="1" applyNumberFormat="1" applyFont="1" applyAlignment="1">
      <alignment horizont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168" fontId="37" fillId="0" borderId="0" xfId="0" applyNumberFormat="1" applyFont="1" applyAlignment="1">
      <alignment horizontal="center"/>
    </xf>
    <xf numFmtId="165" fontId="37" fillId="0" borderId="0" xfId="0" applyNumberFormat="1" applyFont="1"/>
    <xf numFmtId="0" fontId="34" fillId="0" borderId="0" xfId="0" applyFont="1"/>
    <xf numFmtId="166" fontId="24" fillId="0" borderId="0" xfId="0" applyNumberFormat="1" applyFont="1" applyAlignment="1">
      <alignment horizontal="center"/>
    </xf>
    <xf numFmtId="166" fontId="24" fillId="0" borderId="0" xfId="0" applyNumberFormat="1" applyFont="1"/>
    <xf numFmtId="0" fontId="38" fillId="0" borderId="0" xfId="0" applyFont="1"/>
    <xf numFmtId="0" fontId="39" fillId="0" borderId="0" xfId="15" applyFont="1"/>
    <xf numFmtId="0" fontId="16" fillId="0" borderId="16" xfId="15" applyFont="1" applyBorder="1"/>
    <xf numFmtId="0" fontId="39" fillId="0" borderId="17" xfId="15" applyFont="1" applyBorder="1"/>
    <xf numFmtId="0" fontId="39" fillId="0" borderId="21" xfId="15" applyFont="1" applyBorder="1"/>
    <xf numFmtId="0" fontId="16" fillId="0" borderId="0" xfId="15" applyFont="1" applyAlignment="1">
      <alignment wrapText="1"/>
    </xf>
    <xf numFmtId="0" fontId="16" fillId="0" borderId="18" xfId="15" applyFont="1" applyBorder="1" applyAlignment="1">
      <alignment horizontal="center"/>
    </xf>
    <xf numFmtId="44" fontId="39" fillId="0" borderId="22" xfId="15" applyNumberFormat="1" applyFont="1" applyBorder="1" applyAlignment="1">
      <alignment horizontal="center"/>
    </xf>
    <xf numFmtId="44" fontId="39" fillId="0" borderId="23" xfId="15" applyNumberFormat="1" applyFont="1" applyBorder="1" applyAlignment="1">
      <alignment horizontal="center"/>
    </xf>
    <xf numFmtId="0" fontId="39" fillId="0" borderId="0" xfId="15" applyFont="1" applyAlignment="1">
      <alignment horizontal="center"/>
    </xf>
    <xf numFmtId="165" fontId="27" fillId="3" borderId="1" xfId="0" applyNumberFormat="1" applyFont="1" applyFill="1" applyBorder="1"/>
    <xf numFmtId="0" fontId="23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6" fontId="40" fillId="5" borderId="15" xfId="2" applyNumberFormat="1" applyFont="1" applyFill="1" applyBorder="1" applyAlignment="1">
      <alignment horizontal="center" wrapText="1"/>
    </xf>
    <xf numFmtId="0" fontId="40" fillId="5" borderId="15" xfId="0" applyFont="1" applyFill="1" applyBorder="1" applyAlignment="1">
      <alignment horizontal="center" wrapText="1"/>
    </xf>
    <xf numFmtId="0" fontId="40" fillId="5" borderId="1" xfId="0" applyFont="1" applyFill="1" applyBorder="1" applyAlignment="1">
      <alignment horizontal="center" wrapText="1"/>
    </xf>
    <xf numFmtId="166" fontId="41" fillId="5" borderId="1" xfId="0" applyNumberFormat="1" applyFont="1" applyFill="1" applyBorder="1" applyAlignment="1">
      <alignment horizontal="center" wrapText="1"/>
    </xf>
    <xf numFmtId="10" fontId="40" fillId="5" borderId="1" xfId="1" applyNumberFormat="1" applyFont="1" applyFill="1" applyBorder="1" applyAlignment="1">
      <alignment horizontal="center" wrapText="1"/>
    </xf>
    <xf numFmtId="0" fontId="40" fillId="5" borderId="15" xfId="15" applyFont="1" applyFill="1" applyBorder="1"/>
    <xf numFmtId="0" fontId="40" fillId="5" borderId="15" xfId="15" applyFont="1" applyFill="1" applyBorder="1" applyAlignment="1">
      <alignment horizontal="center" wrapText="1"/>
    </xf>
    <xf numFmtId="0" fontId="18" fillId="0" borderId="0" xfId="2" applyFont="1" applyAlignment="1">
      <alignment wrapText="1"/>
    </xf>
    <xf numFmtId="6" fontId="18" fillId="0" borderId="0" xfId="2" applyNumberFormat="1" applyFont="1" applyAlignment="1">
      <alignment wrapText="1"/>
    </xf>
    <xf numFmtId="6" fontId="17" fillId="0" borderId="0" xfId="2" applyNumberFormat="1" applyFont="1" applyAlignment="1">
      <alignment wrapText="1"/>
    </xf>
    <xf numFmtId="0" fontId="17" fillId="0" borderId="0" xfId="2" applyFont="1" applyAlignment="1">
      <alignment wrapText="1"/>
    </xf>
    <xf numFmtId="6" fontId="43" fillId="0" borderId="0" xfId="2" applyNumberFormat="1" applyFont="1" applyAlignment="1">
      <alignment wrapText="1"/>
    </xf>
    <xf numFmtId="6" fontId="21" fillId="0" borderId="0" xfId="2" applyNumberFormat="1" applyFont="1" applyAlignment="1">
      <alignment wrapText="1"/>
    </xf>
    <xf numFmtId="6" fontId="18" fillId="0" borderId="0" xfId="2" applyNumberFormat="1" applyFont="1"/>
    <xf numFmtId="42" fontId="17" fillId="0" borderId="0" xfId="2" applyNumberFormat="1" applyFont="1" applyAlignment="1">
      <alignment wrapText="1"/>
    </xf>
    <xf numFmtId="0" fontId="18" fillId="0" borderId="1" xfId="2" applyFont="1" applyBorder="1" applyAlignment="1">
      <alignment wrapText="1"/>
    </xf>
    <xf numFmtId="42" fontId="18" fillId="0" borderId="0" xfId="2" applyNumberFormat="1" applyFont="1"/>
    <xf numFmtId="42" fontId="17" fillId="0" borderId="0" xfId="2" applyNumberFormat="1" applyFont="1"/>
    <xf numFmtId="42" fontId="18" fillId="0" borderId="0" xfId="2" applyNumberFormat="1" applyFont="1" applyAlignment="1">
      <alignment wrapText="1"/>
    </xf>
    <xf numFmtId="0" fontId="44" fillId="0" borderId="0" xfId="22" applyFont="1" applyAlignment="1">
      <alignment horizontal="center"/>
    </xf>
    <xf numFmtId="0" fontId="45" fillId="0" borderId="0" xfId="22" applyFont="1"/>
    <xf numFmtId="0" fontId="45" fillId="0" borderId="0" xfId="22" applyFont="1" applyAlignment="1">
      <alignment horizontal="right"/>
    </xf>
    <xf numFmtId="165" fontId="45" fillId="0" borderId="0" xfId="23" applyNumberFormat="1" applyFont="1" applyAlignment="1">
      <alignment horizontal="right"/>
    </xf>
    <xf numFmtId="0" fontId="23" fillId="0" borderId="0" xfId="22" applyFont="1"/>
    <xf numFmtId="0" fontId="44" fillId="0" borderId="0" xfId="22" applyFont="1"/>
    <xf numFmtId="0" fontId="46" fillId="0" borderId="0" xfId="22" applyFont="1"/>
    <xf numFmtId="0" fontId="45" fillId="0" borderId="0" xfId="22" applyFont="1" applyAlignment="1">
      <alignment horizontal="left"/>
    </xf>
    <xf numFmtId="0" fontId="12" fillId="0" borderId="0" xfId="22" applyFont="1" applyAlignment="1">
      <alignment horizontal="center"/>
    </xf>
    <xf numFmtId="14" fontId="12" fillId="0" borderId="0" xfId="22" applyNumberFormat="1" applyFont="1" applyAlignment="1">
      <alignment horizontal="center"/>
    </xf>
    <xf numFmtId="0" fontId="13" fillId="0" borderId="0" xfId="22" applyFont="1"/>
    <xf numFmtId="0" fontId="12" fillId="0" borderId="0" xfId="22" applyFont="1" applyAlignment="1">
      <alignment horizontal="left"/>
    </xf>
    <xf numFmtId="14" fontId="12" fillId="0" borderId="0" xfId="22" applyNumberFormat="1" applyFont="1" applyAlignment="1">
      <alignment horizontal="left"/>
    </xf>
    <xf numFmtId="0" fontId="13" fillId="0" borderId="0" xfId="22" applyFont="1" applyAlignment="1">
      <alignment horizontal="left"/>
    </xf>
    <xf numFmtId="0" fontId="15" fillId="0" borderId="13" xfId="22" applyFont="1" applyBorder="1" applyAlignment="1">
      <alignment horizontal="center" wrapText="1"/>
    </xf>
    <xf numFmtId="0" fontId="17" fillId="0" borderId="0" xfId="22" applyFont="1" applyAlignment="1">
      <alignment horizontal="center"/>
    </xf>
    <xf numFmtId="14" fontId="17" fillId="0" borderId="0" xfId="22" applyNumberFormat="1" applyFont="1" applyAlignment="1">
      <alignment horizontal="center"/>
    </xf>
    <xf numFmtId="0" fontId="18" fillId="0" borderId="0" xfId="22" applyFont="1"/>
    <xf numFmtId="0" fontId="17" fillId="0" borderId="0" xfId="22" applyFont="1" applyAlignment="1">
      <alignment horizontal="center" wrapText="1"/>
    </xf>
    <xf numFmtId="165" fontId="18" fillId="0" borderId="0" xfId="22" applyNumberFormat="1" applyFont="1"/>
    <xf numFmtId="165" fontId="18" fillId="2" borderId="17" xfId="22" applyNumberFormat="1" applyFont="1" applyFill="1" applyBorder="1"/>
    <xf numFmtId="165" fontId="18" fillId="2" borderId="18" xfId="22" applyNumberFormat="1" applyFont="1" applyFill="1" applyBorder="1"/>
    <xf numFmtId="165" fontId="17" fillId="0" borderId="0" xfId="22" applyNumberFormat="1" applyFont="1"/>
    <xf numFmtId="164" fontId="21" fillId="0" borderId="0" xfId="22" applyNumberFormat="1" applyFont="1"/>
    <xf numFmtId="0" fontId="17" fillId="0" borderId="0" xfId="22" applyFont="1"/>
    <xf numFmtId="0" fontId="20" fillId="0" borderId="28" xfId="22" applyFont="1" applyBorder="1"/>
    <xf numFmtId="165" fontId="18" fillId="2" borderId="29" xfId="22" applyNumberFormat="1" applyFont="1" applyFill="1" applyBorder="1"/>
    <xf numFmtId="9" fontId="17" fillId="0" borderId="0" xfId="25" applyFont="1" applyBorder="1"/>
    <xf numFmtId="44" fontId="17" fillId="0" borderId="0" xfId="24" applyFont="1" applyBorder="1"/>
    <xf numFmtId="0" fontId="20" fillId="4" borderId="15" xfId="22" applyFont="1" applyFill="1" applyBorder="1" applyAlignment="1">
      <alignment horizontal="left"/>
    </xf>
    <xf numFmtId="0" fontId="17" fillId="4" borderId="25" xfId="22" applyFont="1" applyFill="1" applyBorder="1"/>
    <xf numFmtId="165" fontId="17" fillId="4" borderId="15" xfId="22" applyNumberFormat="1" applyFont="1" applyFill="1" applyBorder="1"/>
    <xf numFmtId="0" fontId="39" fillId="0" borderId="0" xfId="22" applyFont="1"/>
    <xf numFmtId="0" fontId="41" fillId="5" borderId="1" xfId="0" applyFont="1" applyFill="1" applyBorder="1" applyAlignment="1">
      <alignment horizontal="center" wrapText="1"/>
    </xf>
    <xf numFmtId="0" fontId="41" fillId="5" borderId="1" xfId="0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30" fillId="3" borderId="1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70" fontId="24" fillId="0" borderId="0" xfId="6" applyNumberFormat="1" applyFont="1" applyFill="1" applyBorder="1" applyAlignment="1">
      <alignment vertical="center"/>
    </xf>
    <xf numFmtId="170" fontId="24" fillId="0" borderId="0" xfId="0" applyNumberFormat="1" applyFont="1" applyAlignment="1">
      <alignment vertical="center"/>
    </xf>
    <xf numFmtId="165" fontId="24" fillId="0" borderId="0" xfId="7" applyNumberFormat="1" applyFont="1" applyFill="1" applyBorder="1" applyAlignment="1">
      <alignment vertical="center"/>
    </xf>
    <xf numFmtId="165" fontId="24" fillId="0" borderId="0" xfId="0" applyNumberFormat="1" applyFont="1" applyAlignment="1">
      <alignment vertical="center"/>
    </xf>
    <xf numFmtId="0" fontId="36" fillId="0" borderId="1" xfId="22" applyFont="1" applyBorder="1" applyAlignment="1">
      <alignment horizontal="center"/>
    </xf>
    <xf numFmtId="0" fontId="34" fillId="0" borderId="1" xfId="22" applyFont="1" applyBorder="1"/>
    <xf numFmtId="0" fontId="34" fillId="0" borderId="1" xfId="22" applyFont="1" applyBorder="1" applyAlignment="1">
      <alignment horizontal="left"/>
    </xf>
    <xf numFmtId="172" fontId="34" fillId="0" borderId="1" xfId="22" applyNumberFormat="1" applyFont="1" applyBorder="1" applyAlignment="1">
      <alignment horizontal="left"/>
    </xf>
    <xf numFmtId="165" fontId="24" fillId="0" borderId="1" xfId="23" applyNumberFormat="1" applyFont="1" applyBorder="1"/>
    <xf numFmtId="172" fontId="34" fillId="0" borderId="1" xfId="22" applyNumberFormat="1" applyFont="1" applyBorder="1" applyAlignment="1">
      <alignment horizontal="right"/>
    </xf>
    <xf numFmtId="0" fontId="36" fillId="0" borderId="1" xfId="22" applyFont="1" applyBorder="1"/>
    <xf numFmtId="0" fontId="36" fillId="0" borderId="1" xfId="22" applyFont="1" applyBorder="1" applyAlignment="1">
      <alignment horizontal="left"/>
    </xf>
    <xf numFmtId="172" fontId="36" fillId="0" borderId="1" xfId="22" applyNumberFormat="1" applyFont="1" applyBorder="1" applyAlignment="1">
      <alignment horizontal="left"/>
    </xf>
    <xf numFmtId="0" fontId="24" fillId="0" borderId="1" xfId="22" applyFont="1" applyBorder="1" applyAlignment="1">
      <alignment wrapText="1"/>
    </xf>
    <xf numFmtId="165" fontId="38" fillId="0" borderId="1" xfId="23" applyNumberFormat="1" applyFont="1" applyBorder="1"/>
    <xf numFmtId="0" fontId="34" fillId="0" borderId="1" xfId="22" applyFont="1" applyBorder="1" applyAlignment="1">
      <alignment horizontal="center"/>
    </xf>
    <xf numFmtId="0" fontId="33" fillId="0" borderId="1" xfId="22" applyFont="1" applyBorder="1" applyAlignment="1">
      <alignment horizontal="left" vertical="center" wrapText="1"/>
    </xf>
    <xf numFmtId="0" fontId="36" fillId="0" borderId="0" xfId="22" applyFont="1" applyAlignment="1">
      <alignment horizontal="center"/>
    </xf>
    <xf numFmtId="0" fontId="34" fillId="0" borderId="0" xfId="22" applyFont="1"/>
    <xf numFmtId="0" fontId="34" fillId="0" borderId="0" xfId="22" applyFont="1" applyAlignment="1">
      <alignment horizontal="left"/>
    </xf>
    <xf numFmtId="0" fontId="34" fillId="0" borderId="0" xfId="22" applyFont="1" applyAlignment="1">
      <alignment horizontal="right"/>
    </xf>
    <xf numFmtId="17" fontId="41" fillId="5" borderId="1" xfId="22" applyNumberFormat="1" applyFont="1" applyFill="1" applyBorder="1" applyAlignment="1">
      <alignment horizontal="center"/>
    </xf>
    <xf numFmtId="172" fontId="44" fillId="0" borderId="0" xfId="22" applyNumberFormat="1" applyFont="1"/>
    <xf numFmtId="165" fontId="27" fillId="4" borderId="1" xfId="6" applyNumberFormat="1" applyFont="1" applyFill="1" applyBorder="1" applyAlignment="1"/>
    <xf numFmtId="44" fontId="24" fillId="0" borderId="1" xfId="23" applyFont="1" applyBorder="1"/>
    <xf numFmtId="165" fontId="27" fillId="4" borderId="1" xfId="0" applyNumberFormat="1" applyFont="1" applyFill="1" applyBorder="1"/>
    <xf numFmtId="0" fontId="40" fillId="5" borderId="15" xfId="15" applyFont="1" applyFill="1" applyBorder="1" applyAlignment="1">
      <alignment horizontal="center"/>
    </xf>
    <xf numFmtId="0" fontId="39" fillId="0" borderId="17" xfId="15" applyFont="1" applyBorder="1" applyAlignment="1">
      <alignment horizontal="center"/>
    </xf>
    <xf numFmtId="0" fontId="23" fillId="0" borderId="4" xfId="22" applyFont="1" applyBorder="1"/>
    <xf numFmtId="0" fontId="23" fillId="0" borderId="4" xfId="22" applyFont="1" applyBorder="1" applyAlignment="1">
      <alignment horizontal="center"/>
    </xf>
    <xf numFmtId="0" fontId="23" fillId="0" borderId="28" xfId="22" applyFont="1" applyBorder="1" applyAlignment="1">
      <alignment horizontal="center"/>
    </xf>
    <xf numFmtId="41" fontId="17" fillId="4" borderId="15" xfId="22" applyNumberFormat="1" applyFont="1" applyFill="1" applyBorder="1"/>
    <xf numFmtId="41" fontId="18" fillId="2" borderId="18" xfId="24" applyNumberFormat="1" applyFont="1" applyFill="1" applyBorder="1"/>
    <xf numFmtId="41" fontId="18" fillId="2" borderId="17" xfId="22" applyNumberFormat="1" applyFont="1" applyFill="1" applyBorder="1"/>
    <xf numFmtId="41" fontId="18" fillId="2" borderId="29" xfId="22" applyNumberFormat="1" applyFont="1" applyFill="1" applyBorder="1"/>
    <xf numFmtId="165" fontId="18" fillId="0" borderId="16" xfId="22" applyNumberFormat="1" applyFont="1" applyBorder="1" applyAlignment="1">
      <alignment wrapText="1"/>
    </xf>
    <xf numFmtId="165" fontId="18" fillId="0" borderId="17" xfId="22" applyNumberFormat="1" applyFont="1" applyBorder="1" applyAlignment="1">
      <alignment wrapText="1"/>
    </xf>
    <xf numFmtId="165" fontId="17" fillId="0" borderId="29" xfId="22" applyNumberFormat="1" applyFont="1" applyBorder="1" applyAlignment="1">
      <alignment wrapText="1"/>
    </xf>
    <xf numFmtId="170" fontId="41" fillId="5" borderId="4" xfId="6" applyNumberFormat="1" applyFont="1" applyFill="1" applyBorder="1" applyAlignment="1">
      <alignment vertical="center" wrapText="1"/>
    </xf>
    <xf numFmtId="0" fontId="20" fillId="0" borderId="4" xfId="0" applyFont="1" applyBorder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/>
    <xf numFmtId="44" fontId="27" fillId="3" borderId="1" xfId="0" applyNumberFormat="1" applyFont="1" applyFill="1" applyBorder="1"/>
    <xf numFmtId="0" fontId="20" fillId="0" borderId="24" xfId="0" applyFont="1" applyBorder="1"/>
    <xf numFmtId="0" fontId="19" fillId="0" borderId="14" xfId="0" applyFont="1" applyBorder="1" applyAlignment="1">
      <alignment horizontal="center"/>
    </xf>
    <xf numFmtId="10" fontId="40" fillId="5" borderId="0" xfId="1" applyNumberFormat="1" applyFont="1" applyFill="1" applyBorder="1" applyAlignment="1">
      <alignment horizontal="center" wrapText="1"/>
    </xf>
    <xf numFmtId="10" fontId="30" fillId="0" borderId="1" xfId="8" applyNumberFormat="1" applyFont="1" applyBorder="1" applyAlignment="1">
      <alignment horizontal="center"/>
    </xf>
    <xf numFmtId="6" fontId="18" fillId="0" borderId="35" xfId="2" applyNumberFormat="1" applyFont="1" applyBorder="1" applyAlignment="1">
      <alignment wrapText="1"/>
    </xf>
    <xf numFmtId="0" fontId="18" fillId="0" borderId="9" xfId="2" applyFont="1" applyBorder="1" applyAlignment="1">
      <alignment wrapText="1"/>
    </xf>
    <xf numFmtId="0" fontId="17" fillId="0" borderId="35" xfId="2" applyFont="1" applyBorder="1" applyAlignment="1">
      <alignment wrapText="1"/>
    </xf>
    <xf numFmtId="42" fontId="18" fillId="0" borderId="1" xfId="2" applyNumberFormat="1" applyFont="1" applyBorder="1"/>
    <xf numFmtId="42" fontId="18" fillId="0" borderId="27" xfId="2" applyNumberFormat="1" applyFont="1" applyBorder="1"/>
    <xf numFmtId="0" fontId="17" fillId="3" borderId="35" xfId="2" applyFont="1" applyFill="1" applyBorder="1" applyAlignment="1">
      <alignment wrapText="1"/>
    </xf>
    <xf numFmtId="42" fontId="18" fillId="3" borderId="27" xfId="2" applyNumberFormat="1" applyFont="1" applyFill="1" applyBorder="1"/>
    <xf numFmtId="44" fontId="18" fillId="0" borderId="35" xfId="2" applyNumberFormat="1" applyFont="1" applyBorder="1" applyAlignment="1">
      <alignment wrapText="1"/>
    </xf>
    <xf numFmtId="44" fontId="17" fillId="0" borderId="35" xfId="2" applyNumberFormat="1" applyFont="1" applyBorder="1" applyAlignment="1">
      <alignment wrapText="1"/>
    </xf>
    <xf numFmtId="44" fontId="17" fillId="3" borderId="35" xfId="2" applyNumberFormat="1" applyFont="1" applyFill="1" applyBorder="1" applyAlignment="1">
      <alignment wrapText="1"/>
    </xf>
    <xf numFmtId="41" fontId="18" fillId="0" borderId="35" xfId="2" applyNumberFormat="1" applyFont="1" applyBorder="1" applyAlignment="1">
      <alignment wrapText="1"/>
    </xf>
    <xf numFmtId="41" fontId="17" fillId="0" borderId="35" xfId="2" applyNumberFormat="1" applyFont="1" applyBorder="1" applyAlignment="1">
      <alignment wrapText="1"/>
    </xf>
    <xf numFmtId="41" fontId="17" fillId="3" borderId="35" xfId="2" applyNumberFormat="1" applyFont="1" applyFill="1" applyBorder="1" applyAlignment="1">
      <alignment vertical="center" wrapText="1"/>
    </xf>
    <xf numFmtId="41" fontId="17" fillId="3" borderId="35" xfId="2" applyNumberFormat="1" applyFont="1" applyFill="1" applyBorder="1" applyAlignment="1">
      <alignment wrapText="1"/>
    </xf>
    <xf numFmtId="41" fontId="18" fillId="0" borderId="9" xfId="2" applyNumberFormat="1" applyFont="1" applyBorder="1" applyAlignment="1">
      <alignment wrapText="1"/>
    </xf>
    <xf numFmtId="165" fontId="17" fillId="0" borderId="35" xfId="2" applyNumberFormat="1" applyFont="1" applyBorder="1" applyAlignment="1">
      <alignment wrapText="1"/>
    </xf>
    <xf numFmtId="165" fontId="17" fillId="3" borderId="35" xfId="2" applyNumberFormat="1" applyFont="1" applyFill="1" applyBorder="1" applyAlignment="1">
      <alignment wrapText="1"/>
    </xf>
    <xf numFmtId="165" fontId="18" fillId="0" borderId="8" xfId="2" applyNumberFormat="1" applyFont="1" applyBorder="1" applyAlignment="1">
      <alignment wrapText="1"/>
    </xf>
    <xf numFmtId="165" fontId="18" fillId="0" borderId="1" xfId="2" applyNumberFormat="1" applyFont="1" applyBorder="1"/>
    <xf numFmtId="44" fontId="18" fillId="0" borderId="1" xfId="26" applyFont="1" applyBorder="1"/>
    <xf numFmtId="173" fontId="27" fillId="4" borderId="1" xfId="10" applyNumberFormat="1" applyFont="1" applyFill="1" applyBorder="1" applyAlignment="1">
      <alignment horizontal="center"/>
    </xf>
    <xf numFmtId="174" fontId="30" fillId="0" borderId="1" xfId="10" applyNumberFormat="1" applyFont="1" applyBorder="1" applyAlignment="1">
      <alignment horizontal="center"/>
    </xf>
    <xf numFmtId="170" fontId="30" fillId="0" borderId="1" xfId="10" applyNumberFormat="1" applyFont="1" applyBorder="1" applyAlignment="1">
      <alignment horizontal="center" vertical="top"/>
    </xf>
    <xf numFmtId="170" fontId="27" fillId="4" borderId="1" xfId="1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wrapText="1"/>
    </xf>
    <xf numFmtId="0" fontId="31" fillId="0" borderId="0" xfId="2" applyFont="1" applyAlignment="1">
      <alignment horizontal="center" wrapText="1"/>
    </xf>
    <xf numFmtId="0" fontId="30" fillId="0" borderId="0" xfId="2" applyFont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0" fontId="30" fillId="0" borderId="0" xfId="2" applyFont="1" applyAlignment="1">
      <alignment horizontal="left" wrapText="1" indent="2"/>
    </xf>
    <xf numFmtId="0" fontId="30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left" wrapText="1" indent="2"/>
    </xf>
    <xf numFmtId="0" fontId="22" fillId="0" borderId="0" xfId="2" applyFont="1" applyAlignment="1">
      <alignment horizontal="left" wrapText="1"/>
    </xf>
    <xf numFmtId="165" fontId="17" fillId="0" borderId="0" xfId="0" applyNumberFormat="1" applyFont="1"/>
    <xf numFmtId="164" fontId="21" fillId="0" borderId="0" xfId="0" applyNumberFormat="1" applyFont="1"/>
    <xf numFmtId="9" fontId="17" fillId="0" borderId="0" xfId="1" applyFont="1" applyBorder="1"/>
    <xf numFmtId="0" fontId="20" fillId="4" borderId="15" xfId="0" applyFont="1" applyFill="1" applyBorder="1" applyAlignment="1">
      <alignment horizontal="left"/>
    </xf>
    <xf numFmtId="0" fontId="17" fillId="4" borderId="25" xfId="0" applyFont="1" applyFill="1" applyBorder="1"/>
    <xf numFmtId="165" fontId="17" fillId="4" borderId="15" xfId="0" applyNumberFormat="1" applyFont="1" applyFill="1" applyBorder="1"/>
    <xf numFmtId="2" fontId="17" fillId="0" borderId="0" xfId="1" applyNumberFormat="1" applyFont="1" applyBorder="1"/>
    <xf numFmtId="165" fontId="27" fillId="3" borderId="1" xfId="0" applyNumberFormat="1" applyFont="1" applyFill="1" applyBorder="1" applyAlignment="1">
      <alignment horizontal="center" vertical="center"/>
    </xf>
    <xf numFmtId="0" fontId="36" fillId="0" borderId="8" xfId="22" applyFont="1" applyBorder="1" applyAlignment="1">
      <alignment horizontal="center"/>
    </xf>
    <xf numFmtId="0" fontId="34" fillId="0" borderId="8" xfId="22" applyFont="1" applyBorder="1"/>
    <xf numFmtId="0" fontId="34" fillId="0" borderId="8" xfId="22" applyFont="1" applyBorder="1" applyAlignment="1">
      <alignment horizontal="left"/>
    </xf>
    <xf numFmtId="44" fontId="24" fillId="0" borderId="8" xfId="23" applyFont="1" applyBorder="1"/>
    <xf numFmtId="172" fontId="34" fillId="0" borderId="8" xfId="22" applyNumberFormat="1" applyFont="1" applyBorder="1" applyAlignment="1">
      <alignment horizontal="right"/>
    </xf>
    <xf numFmtId="0" fontId="36" fillId="3" borderId="6" xfId="22" applyFont="1" applyFill="1" applyBorder="1" applyAlignment="1">
      <alignment horizontal="center"/>
    </xf>
    <xf numFmtId="0" fontId="36" fillId="3" borderId="6" xfId="22" applyFont="1" applyFill="1" applyBorder="1"/>
    <xf numFmtId="0" fontId="38" fillId="3" borderId="6" xfId="22" applyFont="1" applyFill="1" applyBorder="1"/>
    <xf numFmtId="172" fontId="36" fillId="3" borderId="6" xfId="22" applyNumberFormat="1" applyFont="1" applyFill="1" applyBorder="1" applyAlignment="1">
      <alignment horizontal="left"/>
    </xf>
    <xf numFmtId="44" fontId="38" fillId="3" borderId="6" xfId="23" applyFont="1" applyFill="1" applyBorder="1"/>
    <xf numFmtId="172" fontId="36" fillId="3" borderId="6" xfId="22" applyNumberFormat="1" applyFont="1" applyFill="1" applyBorder="1" applyAlignment="1">
      <alignment horizontal="right"/>
    </xf>
    <xf numFmtId="0" fontId="34" fillId="3" borderId="6" xfId="22" applyFont="1" applyFill="1" applyBorder="1" applyAlignment="1">
      <alignment horizontal="left"/>
    </xf>
    <xf numFmtId="172" fontId="34" fillId="3" borderId="6" xfId="22" applyNumberFormat="1" applyFont="1" applyFill="1" applyBorder="1" applyAlignment="1">
      <alignment horizontal="left"/>
    </xf>
    <xf numFmtId="44" fontId="24" fillId="3" borderId="6" xfId="23" applyFont="1" applyFill="1" applyBorder="1"/>
    <xf numFmtId="171" fontId="20" fillId="6" borderId="1" xfId="22" applyNumberFormat="1" applyFont="1" applyFill="1" applyBorder="1" applyAlignment="1">
      <alignment horizontal="center" vertical="center"/>
    </xf>
    <xf numFmtId="0" fontId="17" fillId="6" borderId="1" xfId="22" applyFont="1" applyFill="1" applyBorder="1" applyAlignment="1">
      <alignment vertical="center" wrapText="1"/>
    </xf>
    <xf numFmtId="17" fontId="20" fillId="6" borderId="1" xfId="22" applyNumberFormat="1" applyFont="1" applyFill="1" applyBorder="1" applyAlignment="1">
      <alignment horizontal="left"/>
    </xf>
    <xf numFmtId="172" fontId="17" fillId="6" borderId="1" xfId="22" applyNumberFormat="1" applyFont="1" applyFill="1" applyBorder="1" applyAlignment="1">
      <alignment horizontal="right"/>
    </xf>
    <xf numFmtId="171" fontId="20" fillId="6" borderId="1" xfId="22" applyNumberFormat="1" applyFont="1" applyFill="1" applyBorder="1" applyAlignment="1">
      <alignment horizontal="center" vertical="top"/>
    </xf>
    <xf numFmtId="0" fontId="17" fillId="6" borderId="1" xfId="22" applyFont="1" applyFill="1" applyBorder="1" applyAlignment="1">
      <alignment vertical="top" wrapText="1"/>
    </xf>
    <xf numFmtId="17" fontId="20" fillId="6" borderId="1" xfId="22" applyNumberFormat="1" applyFont="1" applyFill="1" applyBorder="1" applyAlignment="1">
      <alignment horizontal="left" vertical="top"/>
    </xf>
    <xf numFmtId="172" fontId="20" fillId="6" borderId="1" xfId="22" applyNumberFormat="1" applyFont="1" applyFill="1" applyBorder="1" applyAlignment="1">
      <alignment horizontal="right"/>
    </xf>
    <xf numFmtId="17" fontId="20" fillId="6" borderId="1" xfId="22" applyNumberFormat="1" applyFont="1" applyFill="1" applyBorder="1" applyAlignment="1">
      <alignment horizontal="left" vertical="center" wrapText="1"/>
    </xf>
    <xf numFmtId="17" fontId="20" fillId="6" borderId="1" xfId="22" applyNumberFormat="1" applyFont="1" applyFill="1" applyBorder="1" applyAlignment="1">
      <alignment horizontal="left" vertical="center"/>
    </xf>
    <xf numFmtId="0" fontId="17" fillId="6" borderId="1" xfId="22" applyFont="1" applyFill="1" applyBorder="1" applyAlignment="1">
      <alignment horizontal="center"/>
    </xf>
    <xf numFmtId="0" fontId="17" fillId="6" borderId="1" xfId="22" applyFont="1" applyFill="1" applyBorder="1"/>
    <xf numFmtId="0" fontId="18" fillId="6" borderId="1" xfId="22" applyFont="1" applyFill="1" applyBorder="1"/>
    <xf numFmtId="172" fontId="17" fillId="6" borderId="1" xfId="22" applyNumberFormat="1" applyFont="1" applyFill="1" applyBorder="1"/>
    <xf numFmtId="0" fontId="20" fillId="8" borderId="6" xfId="22" applyFont="1" applyFill="1" applyBorder="1" applyAlignment="1">
      <alignment horizontal="center"/>
    </xf>
    <xf numFmtId="0" fontId="20" fillId="8" borderId="6" xfId="22" applyFont="1" applyFill="1" applyBorder="1"/>
    <xf numFmtId="0" fontId="20" fillId="8" borderId="6" xfId="22" applyFont="1" applyFill="1" applyBorder="1" applyAlignment="1">
      <alignment horizontal="left"/>
    </xf>
    <xf numFmtId="172" fontId="20" fillId="8" borderId="6" xfId="22" applyNumberFormat="1" applyFont="1" applyFill="1" applyBorder="1" applyAlignment="1">
      <alignment horizontal="left"/>
    </xf>
    <xf numFmtId="44" fontId="39" fillId="0" borderId="22" xfId="7" applyFont="1" applyBorder="1" applyAlignment="1">
      <alignment horizontal="center"/>
    </xf>
    <xf numFmtId="44" fontId="30" fillId="3" borderId="1" xfId="0" applyNumberFormat="1" applyFont="1" applyFill="1" applyBorder="1"/>
    <xf numFmtId="44" fontId="30" fillId="0" borderId="20" xfId="6" applyNumberFormat="1" applyFont="1" applyBorder="1" applyAlignment="1">
      <alignment horizontal="center" vertical="top"/>
    </xf>
    <xf numFmtId="44" fontId="27" fillId="0" borderId="20" xfId="6" applyNumberFormat="1" applyFont="1" applyFill="1" applyBorder="1" applyAlignment="1">
      <alignment horizontal="center"/>
    </xf>
    <xf numFmtId="165" fontId="18" fillId="7" borderId="1" xfId="0" applyNumberFormat="1" applyFont="1" applyFill="1" applyBorder="1"/>
    <xf numFmtId="165" fontId="18" fillId="7" borderId="5" xfId="0" applyNumberFormat="1" applyFont="1" applyFill="1" applyBorder="1"/>
    <xf numFmtId="165" fontId="17" fillId="7" borderId="18" xfId="0" applyNumberFormat="1" applyFont="1" applyFill="1" applyBorder="1"/>
    <xf numFmtId="165" fontId="18" fillId="7" borderId="24" xfId="0" applyNumberFormat="1" applyFont="1" applyFill="1" applyBorder="1"/>
    <xf numFmtId="165" fontId="18" fillId="7" borderId="8" xfId="0" applyNumberFormat="1" applyFont="1" applyFill="1" applyBorder="1"/>
    <xf numFmtId="165" fontId="17" fillId="7" borderId="16" xfId="0" applyNumberFormat="1" applyFont="1" applyFill="1" applyBorder="1"/>
    <xf numFmtId="173" fontId="30" fillId="3" borderId="1" xfId="6" applyNumberFormat="1" applyFont="1" applyFill="1" applyBorder="1" applyAlignment="1"/>
    <xf numFmtId="165" fontId="30" fillId="3" borderId="1" xfId="6" applyNumberFormat="1" applyFont="1" applyFill="1" applyBorder="1" applyAlignment="1"/>
    <xf numFmtId="44" fontId="30" fillId="3" borderId="1" xfId="6" applyNumberFormat="1" applyFont="1" applyFill="1" applyBorder="1" applyAlignment="1"/>
    <xf numFmtId="173" fontId="27" fillId="3" borderId="1" xfId="6" applyNumberFormat="1" applyFont="1" applyFill="1" applyBorder="1" applyAlignment="1"/>
    <xf numFmtId="165" fontId="27" fillId="3" borderId="1" xfId="6" applyNumberFormat="1" applyFont="1" applyFill="1" applyBorder="1" applyAlignment="1"/>
    <xf numFmtId="44" fontId="27" fillId="3" borderId="1" xfId="6" applyNumberFormat="1" applyFont="1" applyFill="1" applyBorder="1" applyAlignment="1"/>
    <xf numFmtId="165" fontId="30" fillId="3" borderId="1" xfId="10" applyNumberFormat="1" applyFont="1" applyFill="1" applyBorder="1" applyAlignment="1"/>
    <xf numFmtId="170" fontId="30" fillId="3" borderId="1" xfId="10" applyNumberFormat="1" applyFont="1" applyFill="1" applyBorder="1" applyAlignment="1"/>
    <xf numFmtId="170" fontId="27" fillId="3" borderId="1" xfId="10" applyNumberFormat="1" applyFont="1" applyFill="1" applyBorder="1" applyAlignment="1"/>
    <xf numFmtId="44" fontId="18" fillId="2" borderId="1" xfId="7" applyFont="1" applyFill="1" applyBorder="1"/>
    <xf numFmtId="0" fontId="9" fillId="0" borderId="0" xfId="41"/>
    <xf numFmtId="0" fontId="22" fillId="0" borderId="0" xfId="41" applyFont="1"/>
    <xf numFmtId="0" fontId="24" fillId="2" borderId="0" xfId="41" applyFont="1" applyFill="1"/>
    <xf numFmtId="0" fontId="28" fillId="0" borderId="0" xfId="41" applyFont="1" applyAlignment="1">
      <alignment horizontal="center" wrapText="1"/>
    </xf>
    <xf numFmtId="165" fontId="30" fillId="3" borderId="1" xfId="41" applyNumberFormat="1" applyFont="1" applyFill="1" applyBorder="1"/>
    <xf numFmtId="0" fontId="24" fillId="0" borderId="0" xfId="41" applyFont="1"/>
    <xf numFmtId="170" fontId="24" fillId="0" borderId="0" xfId="10" applyNumberFormat="1" applyFont="1" applyFill="1" applyBorder="1" applyAlignment="1"/>
    <xf numFmtId="165" fontId="24" fillId="0" borderId="0" xfId="5" applyNumberFormat="1" applyFont="1" applyFill="1" applyBorder="1" applyAlignment="1"/>
    <xf numFmtId="165" fontId="24" fillId="0" borderId="0" xfId="41" applyNumberFormat="1" applyFont="1"/>
    <xf numFmtId="0" fontId="19" fillId="4" borderId="1" xfId="41" applyFont="1" applyFill="1" applyBorder="1" applyAlignment="1">
      <alignment horizontal="center" wrapText="1"/>
    </xf>
    <xf numFmtId="0" fontId="32" fillId="0" borderId="0" xfId="41" applyFont="1"/>
    <xf numFmtId="0" fontId="23" fillId="0" borderId="0" xfId="41" applyFont="1"/>
    <xf numFmtId="0" fontId="30" fillId="0" borderId="0" xfId="41" applyFont="1"/>
    <xf numFmtId="0" fontId="30" fillId="0" borderId="0" xfId="41" applyFont="1" applyAlignment="1">
      <alignment wrapText="1"/>
    </xf>
    <xf numFmtId="166" fontId="30" fillId="0" borderId="0" xfId="41" applyNumberFormat="1" applyFont="1" applyAlignment="1">
      <alignment horizontal="center"/>
    </xf>
    <xf numFmtId="166" fontId="22" fillId="0" borderId="0" xfId="41" applyNumberFormat="1" applyFont="1"/>
    <xf numFmtId="168" fontId="30" fillId="0" borderId="0" xfId="41" applyNumberFormat="1" applyFont="1" applyAlignment="1">
      <alignment horizontal="center"/>
    </xf>
    <xf numFmtId="0" fontId="23" fillId="0" borderId="0" xfId="41" applyFont="1" applyAlignment="1">
      <alignment horizontal="center" wrapText="1"/>
    </xf>
    <xf numFmtId="167" fontId="23" fillId="0" borderId="0" xfId="41" applyNumberFormat="1" applyFont="1" applyAlignment="1">
      <alignment horizontal="center"/>
    </xf>
    <xf numFmtId="167" fontId="22" fillId="0" borderId="0" xfId="41" applyNumberFormat="1" applyFont="1"/>
    <xf numFmtId="169" fontId="22" fillId="0" borderId="0" xfId="1" applyNumberFormat="1" applyFont="1" applyFill="1" applyBorder="1" applyAlignment="1"/>
    <xf numFmtId="0" fontId="22" fillId="0" borderId="0" xfId="41" applyFont="1" applyAlignment="1">
      <alignment horizontal="center"/>
    </xf>
    <xf numFmtId="0" fontId="34" fillId="0" borderId="0" xfId="41" applyFont="1" applyAlignment="1">
      <alignment horizontal="center" wrapText="1"/>
    </xf>
    <xf numFmtId="167" fontId="34" fillId="0" borderId="0" xfId="41" applyNumberFormat="1" applyFont="1" applyAlignment="1">
      <alignment horizontal="center"/>
    </xf>
    <xf numFmtId="14" fontId="34" fillId="0" borderId="0" xfId="41" quotePrefix="1" applyNumberFormat="1" applyFont="1" applyAlignment="1">
      <alignment horizontal="center"/>
    </xf>
    <xf numFmtId="0" fontId="36" fillId="0" borderId="0" xfId="41" applyFont="1" applyAlignment="1">
      <alignment horizontal="center" wrapText="1"/>
    </xf>
    <xf numFmtId="0" fontId="37" fillId="0" borderId="0" xfId="41" applyFont="1" applyAlignment="1">
      <alignment wrapText="1"/>
    </xf>
    <xf numFmtId="168" fontId="37" fillId="0" borderId="0" xfId="41" applyNumberFormat="1" applyFont="1" applyAlignment="1">
      <alignment horizontal="center"/>
    </xf>
    <xf numFmtId="0" fontId="34" fillId="0" borderId="0" xfId="41" applyFont="1"/>
    <xf numFmtId="166" fontId="24" fillId="0" borderId="0" xfId="41" applyNumberFormat="1" applyFont="1" applyAlignment="1">
      <alignment horizontal="center"/>
    </xf>
    <xf numFmtId="0" fontId="38" fillId="0" borderId="0" xfId="41" applyFont="1"/>
    <xf numFmtId="170" fontId="30" fillId="0" borderId="1" xfId="10" applyNumberFormat="1" applyFont="1" applyBorder="1" applyAlignment="1"/>
    <xf numFmtId="0" fontId="23" fillId="0" borderId="1" xfId="41" applyFont="1" applyBorder="1" applyAlignment="1">
      <alignment horizontal="center" vertical="top" wrapText="1"/>
    </xf>
    <xf numFmtId="0" fontId="30" fillId="0" borderId="1" xfId="41" applyFont="1" applyBorder="1" applyAlignment="1">
      <alignment vertical="top" wrapText="1"/>
    </xf>
    <xf numFmtId="0" fontId="20" fillId="0" borderId="1" xfId="41" applyFont="1" applyBorder="1" applyAlignment="1">
      <alignment horizontal="center" vertical="top" wrapText="1"/>
    </xf>
    <xf numFmtId="0" fontId="27" fillId="0" borderId="1" xfId="41" applyFont="1" applyBorder="1" applyAlignment="1">
      <alignment vertical="top" wrapText="1"/>
    </xf>
    <xf numFmtId="165" fontId="30" fillId="0" borderId="1" xfId="10" applyNumberFormat="1" applyFont="1" applyBorder="1" applyAlignment="1"/>
    <xf numFmtId="165" fontId="27" fillId="0" borderId="1" xfId="10" applyNumberFormat="1" applyFont="1" applyBorder="1" applyAlignment="1"/>
    <xf numFmtId="174" fontId="30" fillId="0" borderId="1" xfId="10" applyNumberFormat="1" applyFont="1" applyBorder="1" applyAlignment="1"/>
    <xf numFmtId="0" fontId="41" fillId="5" borderId="1" xfId="41" applyFont="1" applyFill="1" applyBorder="1" applyAlignment="1">
      <alignment horizontal="center" wrapText="1"/>
    </xf>
    <xf numFmtId="173" fontId="30" fillId="0" borderId="1" xfId="10" applyNumberFormat="1" applyFont="1" applyBorder="1" applyAlignment="1"/>
    <xf numFmtId="173" fontId="27" fillId="0" borderId="1" xfId="10" applyNumberFormat="1" applyFont="1" applyBorder="1" applyAlignment="1"/>
    <xf numFmtId="0" fontId="30" fillId="0" borderId="1" xfId="2" applyFont="1" applyBorder="1" applyAlignment="1">
      <alignment vertical="center" wrapText="1"/>
    </xf>
    <xf numFmtId="171" fontId="20" fillId="0" borderId="1" xfId="41" applyNumberFormat="1" applyFont="1" applyBorder="1" applyAlignment="1">
      <alignment horizontal="center" vertical="top" wrapText="1"/>
    </xf>
    <xf numFmtId="170" fontId="27" fillId="4" borderId="1" xfId="10" applyNumberFormat="1" applyFont="1" applyFill="1" applyBorder="1" applyAlignment="1"/>
    <xf numFmtId="165" fontId="27" fillId="4" borderId="1" xfId="10" applyNumberFormat="1" applyFont="1" applyFill="1" applyBorder="1" applyAlignment="1"/>
    <xf numFmtId="0" fontId="20" fillId="4" borderId="1" xfId="41" applyFont="1" applyFill="1" applyBorder="1"/>
    <xf numFmtId="173" fontId="27" fillId="4" borderId="1" xfId="10" applyNumberFormat="1" applyFont="1" applyFill="1" applyBorder="1" applyAlignment="1"/>
    <xf numFmtId="44" fontId="18" fillId="0" borderId="1" xfId="53" applyFont="1" applyBorder="1"/>
    <xf numFmtId="17" fontId="20" fillId="6" borderId="1" xfId="52" applyNumberFormat="1" applyFont="1" applyFill="1" applyBorder="1" applyAlignment="1">
      <alignment horizontal="left" vertical="center" wrapText="1"/>
    </xf>
    <xf numFmtId="165" fontId="30" fillId="2" borderId="1" xfId="0" applyNumberFormat="1" applyFont="1" applyFill="1" applyBorder="1"/>
    <xf numFmtId="44" fontId="30" fillId="2" borderId="1" xfId="7" applyFont="1" applyFill="1" applyBorder="1" applyAlignment="1"/>
    <xf numFmtId="0" fontId="36" fillId="3" borderId="1" xfId="22" applyFont="1" applyFill="1" applyBorder="1" applyAlignment="1">
      <alignment horizontal="center"/>
    </xf>
    <xf numFmtId="0" fontId="34" fillId="3" borderId="1" xfId="22" applyFont="1" applyFill="1" applyBorder="1"/>
    <xf numFmtId="0" fontId="36" fillId="3" borderId="8" xfId="22" applyFont="1" applyFill="1" applyBorder="1" applyAlignment="1">
      <alignment horizontal="center"/>
    </xf>
    <xf numFmtId="0" fontId="34" fillId="3" borderId="8" xfId="22" applyFont="1" applyFill="1" applyBorder="1"/>
    <xf numFmtId="0" fontId="36" fillId="3" borderId="1" xfId="22" applyFont="1" applyFill="1" applyBorder="1"/>
    <xf numFmtId="0" fontId="34" fillId="3" borderId="1" xfId="52" applyFont="1" applyFill="1" applyBorder="1"/>
    <xf numFmtId="0" fontId="36" fillId="3" borderId="1" xfId="52" applyFont="1" applyFill="1" applyBorder="1" applyAlignment="1">
      <alignment horizontal="center"/>
    </xf>
    <xf numFmtId="172" fontId="34" fillId="3" borderId="1" xfId="22" applyNumberFormat="1" applyFont="1" applyFill="1" applyBorder="1" applyAlignment="1">
      <alignment horizontal="right"/>
    </xf>
    <xf numFmtId="172" fontId="34" fillId="3" borderId="8" xfId="22" applyNumberFormat="1" applyFont="1" applyFill="1" applyBorder="1" applyAlignment="1">
      <alignment horizontal="right"/>
    </xf>
    <xf numFmtId="171" fontId="20" fillId="3" borderId="1" xfId="0" applyNumberFormat="1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center" vertical="top" wrapText="1"/>
    </xf>
    <xf numFmtId="0" fontId="23" fillId="3" borderId="1" xfId="22" applyFont="1" applyFill="1" applyBorder="1" applyAlignment="1">
      <alignment horizontal="center"/>
    </xf>
    <xf numFmtId="0" fontId="23" fillId="3" borderId="1" xfId="52" applyFont="1" applyFill="1" applyBorder="1"/>
    <xf numFmtId="17" fontId="20" fillId="3" borderId="1" xfId="52" applyNumberFormat="1" applyFont="1" applyFill="1" applyBorder="1" applyAlignment="1">
      <alignment horizontal="left" vertical="center" wrapText="1"/>
    </xf>
    <xf numFmtId="0" fontId="20" fillId="3" borderId="1" xfId="52" applyFont="1" applyFill="1" applyBorder="1"/>
    <xf numFmtId="43" fontId="40" fillId="5" borderId="1" xfId="6" applyFont="1" applyFill="1" applyBorder="1" applyAlignment="1">
      <alignment horizontal="center" wrapText="1"/>
    </xf>
    <xf numFmtId="43" fontId="30" fillId="3" borderId="1" xfId="6" applyFont="1" applyFill="1" applyBorder="1" applyAlignment="1"/>
    <xf numFmtId="43" fontId="27" fillId="3" borderId="1" xfId="6" applyFont="1" applyFill="1" applyBorder="1" applyAlignment="1"/>
    <xf numFmtId="43" fontId="30" fillId="0" borderId="0" xfId="6" applyFont="1" applyFill="1" applyBorder="1" applyAlignment="1">
      <alignment horizontal="center"/>
    </xf>
    <xf numFmtId="43" fontId="23" fillId="0" borderId="0" xfId="6" applyFont="1" applyFill="1" applyBorder="1" applyAlignment="1">
      <alignment horizontal="center"/>
    </xf>
    <xf numFmtId="43" fontId="34" fillId="0" borderId="0" xfId="6" applyFont="1" applyFill="1" applyBorder="1" applyAlignment="1">
      <alignment horizontal="center"/>
    </xf>
    <xf numFmtId="43" fontId="34" fillId="0" borderId="0" xfId="6" quotePrefix="1" applyFont="1" applyFill="1" applyBorder="1" applyAlignment="1">
      <alignment horizontal="center"/>
    </xf>
    <xf numFmtId="43" fontId="37" fillId="0" borderId="0" xfId="6" applyFont="1" applyFill="1" applyBorder="1" applyAlignment="1">
      <alignment horizontal="center"/>
    </xf>
    <xf numFmtId="43" fontId="22" fillId="0" borderId="0" xfId="6" applyFont="1" applyFill="1" applyBorder="1" applyAlignment="1">
      <alignment horizontal="center"/>
    </xf>
    <xf numFmtId="43" fontId="24" fillId="0" borderId="0" xfId="6" applyFont="1" applyFill="1" applyBorder="1" applyAlignment="1">
      <alignment horizontal="center"/>
    </xf>
    <xf numFmtId="44" fontId="27" fillId="3" borderId="1" xfId="10" applyNumberFormat="1" applyFont="1" applyFill="1" applyBorder="1" applyAlignment="1"/>
    <xf numFmtId="165" fontId="27" fillId="3" borderId="1" xfId="41" applyNumberFormat="1" applyFont="1" applyFill="1" applyBorder="1"/>
    <xf numFmtId="44" fontId="27" fillId="4" borderId="1" xfId="7" applyFont="1" applyFill="1" applyBorder="1" applyAlignment="1"/>
    <xf numFmtId="172" fontId="30" fillId="2" borderId="1" xfId="10" applyNumberFormat="1" applyFont="1" applyFill="1" applyBorder="1" applyAlignment="1">
      <alignment horizontal="center" vertical="top"/>
    </xf>
    <xf numFmtId="173" fontId="30" fillId="3" borderId="1" xfId="10" applyNumberFormat="1" applyFont="1" applyFill="1" applyBorder="1" applyAlignment="1"/>
    <xf numFmtId="174" fontId="30" fillId="3" borderId="1" xfId="10" applyNumberFormat="1" applyFont="1" applyFill="1" applyBorder="1" applyAlignment="1">
      <alignment horizontal="center"/>
    </xf>
    <xf numFmtId="44" fontId="17" fillId="6" borderId="1" xfId="7" applyFont="1" applyFill="1" applyBorder="1" applyAlignment="1">
      <alignment horizontal="right"/>
    </xf>
    <xf numFmtId="44" fontId="34" fillId="0" borderId="0" xfId="7" applyFont="1" applyAlignment="1">
      <alignment horizontal="right"/>
    </xf>
    <xf numFmtId="44" fontId="36" fillId="6" borderId="1" xfId="7" applyFont="1" applyFill="1" applyBorder="1" applyAlignment="1">
      <alignment horizontal="right"/>
    </xf>
    <xf numFmtId="44" fontId="45" fillId="0" borderId="0" xfId="7" applyFont="1" applyAlignment="1">
      <alignment horizontal="right"/>
    </xf>
    <xf numFmtId="0" fontId="23" fillId="3" borderId="1" xfId="52" applyFont="1" applyFill="1" applyBorder="1" applyAlignment="1">
      <alignment horizontal="center"/>
    </xf>
    <xf numFmtId="170" fontId="18" fillId="0" borderId="0" xfId="6" applyNumberFormat="1" applyFont="1" applyFill="1" applyBorder="1" applyAlignment="1"/>
    <xf numFmtId="170" fontId="18" fillId="0" borderId="0" xfId="0" applyNumberFormat="1" applyFont="1"/>
    <xf numFmtId="165" fontId="18" fillId="0" borderId="0" xfId="7" applyNumberFormat="1" applyFont="1" applyFill="1" applyBorder="1" applyAlignment="1"/>
    <xf numFmtId="171" fontId="20" fillId="3" borderId="1" xfId="52" applyNumberFormat="1" applyFont="1" applyFill="1" applyBorder="1" applyAlignment="1">
      <alignment horizontal="center" vertical="center"/>
    </xf>
    <xf numFmtId="0" fontId="20" fillId="3" borderId="1" xfId="52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44" fontId="20" fillId="4" borderId="1" xfId="7" applyFont="1" applyFill="1" applyBorder="1" applyAlignment="1">
      <alignment horizontal="center" wrapText="1"/>
    </xf>
    <xf numFmtId="44" fontId="19" fillId="4" borderId="1" xfId="7" applyFont="1" applyFill="1" applyBorder="1" applyAlignment="1"/>
    <xf numFmtId="44" fontId="32" fillId="0" borderId="0" xfId="7" applyFont="1" applyFill="1" applyBorder="1" applyAlignment="1"/>
    <xf numFmtId="165" fontId="30" fillId="3" borderId="1" xfId="7" applyNumberFormat="1" applyFont="1" applyFill="1" applyBorder="1" applyAlignment="1"/>
    <xf numFmtId="172" fontId="30" fillId="3" borderId="1" xfId="10" applyNumberFormat="1" applyFont="1" applyFill="1" applyBorder="1" applyAlignment="1">
      <alignment horizontal="center" vertical="top"/>
    </xf>
    <xf numFmtId="44" fontId="18" fillId="3" borderId="1" xfId="26" applyFont="1" applyFill="1" applyBorder="1"/>
    <xf numFmtId="165" fontId="30" fillId="0" borderId="1" xfId="0" applyNumberFormat="1" applyFont="1" applyBorder="1" applyAlignment="1">
      <alignment vertical="center"/>
    </xf>
    <xf numFmtId="165" fontId="30" fillId="0" borderId="1" xfId="0" applyNumberFormat="1" applyFont="1" applyBorder="1"/>
    <xf numFmtId="175" fontId="23" fillId="0" borderId="1" xfId="0" applyNumberFormat="1" applyFont="1" applyBorder="1" applyAlignment="1">
      <alignment horizontal="center" vertical="center"/>
    </xf>
    <xf numFmtId="165" fontId="27" fillId="4" borderId="1" xfId="7" applyNumberFormat="1" applyFont="1" applyFill="1" applyBorder="1" applyAlignment="1"/>
    <xf numFmtId="165" fontId="27" fillId="3" borderId="1" xfId="7" applyNumberFormat="1" applyFont="1" applyFill="1" applyBorder="1" applyAlignment="1"/>
    <xf numFmtId="165" fontId="34" fillId="3" borderId="1" xfId="7" applyNumberFormat="1" applyFont="1" applyFill="1" applyBorder="1" applyAlignment="1">
      <alignment horizontal="right"/>
    </xf>
    <xf numFmtId="165" fontId="36" fillId="3" borderId="6" xfId="7" applyNumberFormat="1" applyFont="1" applyFill="1" applyBorder="1" applyAlignment="1">
      <alignment horizontal="right"/>
    </xf>
    <xf numFmtId="165" fontId="34" fillId="3" borderId="8" xfId="7" applyNumberFormat="1" applyFont="1" applyFill="1" applyBorder="1" applyAlignment="1">
      <alignment horizontal="right"/>
    </xf>
    <xf numFmtId="165" fontId="20" fillId="8" borderId="6" xfId="7" applyNumberFormat="1" applyFont="1" applyFill="1" applyBorder="1" applyAlignment="1">
      <alignment horizontal="left"/>
    </xf>
    <xf numFmtId="165" fontId="34" fillId="0" borderId="8" xfId="7" applyNumberFormat="1" applyFont="1" applyBorder="1" applyAlignment="1">
      <alignment horizontal="right"/>
    </xf>
    <xf numFmtId="165" fontId="18" fillId="6" borderId="1" xfId="7" applyNumberFormat="1" applyFont="1" applyFill="1" applyBorder="1" applyAlignment="1">
      <alignment horizontal="right"/>
    </xf>
    <xf numFmtId="165" fontId="34" fillId="0" borderId="1" xfId="7" applyNumberFormat="1" applyFont="1" applyBorder="1" applyAlignment="1">
      <alignment horizontal="right"/>
    </xf>
    <xf numFmtId="165" fontId="17" fillId="6" borderId="1" xfId="7" applyNumberFormat="1" applyFont="1" applyFill="1" applyBorder="1" applyAlignment="1">
      <alignment horizontal="right"/>
    </xf>
    <xf numFmtId="165" fontId="17" fillId="6" borderId="1" xfId="7" applyNumberFormat="1" applyFont="1" applyFill="1" applyBorder="1"/>
    <xf numFmtId="176" fontId="27" fillId="4" borderId="1" xfId="6" applyNumberFormat="1" applyFont="1" applyFill="1" applyBorder="1" applyAlignment="1"/>
    <xf numFmtId="173" fontId="27" fillId="4" borderId="1" xfId="6" applyNumberFormat="1" applyFont="1" applyFill="1" applyBorder="1" applyAlignment="1"/>
    <xf numFmtId="170" fontId="41" fillId="5" borderId="1" xfId="6" applyNumberFormat="1" applyFont="1" applyFill="1" applyBorder="1" applyAlignment="1">
      <alignment horizontal="center" vertical="center" wrapText="1"/>
    </xf>
    <xf numFmtId="2" fontId="23" fillId="0" borderId="0" xfId="41" applyNumberFormat="1" applyFont="1" applyAlignment="1">
      <alignment horizontal="center"/>
    </xf>
    <xf numFmtId="0" fontId="18" fillId="0" borderId="35" xfId="2" applyFont="1" applyBorder="1" applyAlignment="1">
      <alignment wrapText="1"/>
    </xf>
    <xf numFmtId="0" fontId="17" fillId="0" borderId="4" xfId="2" applyFont="1" applyBorder="1"/>
    <xf numFmtId="2" fontId="41" fillId="5" borderId="1" xfId="0" applyNumberFormat="1" applyFont="1" applyFill="1" applyBorder="1" applyAlignment="1">
      <alignment horizontal="center" vertical="center" wrapText="1"/>
    </xf>
    <xf numFmtId="0" fontId="17" fillId="0" borderId="43" xfId="0" quotePrefix="1" applyFont="1" applyBorder="1" applyAlignment="1">
      <alignment horizontal="center"/>
    </xf>
    <xf numFmtId="44" fontId="30" fillId="2" borderId="1" xfId="7" applyFont="1" applyFill="1" applyBorder="1" applyAlignment="1">
      <alignment horizontal="center" vertical="center"/>
    </xf>
    <xf numFmtId="10" fontId="40" fillId="5" borderId="27" xfId="1" applyNumberFormat="1" applyFont="1" applyFill="1" applyBorder="1" applyAlignment="1">
      <alignment horizontal="center" wrapText="1"/>
    </xf>
    <xf numFmtId="170" fontId="30" fillId="0" borderId="20" xfId="6" applyNumberFormat="1" applyFont="1" applyBorder="1" applyAlignment="1">
      <alignment horizontal="center" vertical="top"/>
    </xf>
    <xf numFmtId="170" fontId="27" fillId="0" borderId="20" xfId="6" applyNumberFormat="1" applyFont="1" applyFill="1" applyBorder="1" applyAlignment="1">
      <alignment horizontal="center"/>
    </xf>
    <xf numFmtId="170" fontId="30" fillId="0" borderId="9" xfId="6" applyNumberFormat="1" applyFont="1" applyBorder="1" applyAlignment="1">
      <alignment horizontal="center" vertical="top"/>
    </xf>
    <xf numFmtId="170" fontId="27" fillId="0" borderId="9" xfId="6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17" fillId="0" borderId="45" xfId="0" applyFont="1" applyBorder="1"/>
    <xf numFmtId="165" fontId="17" fillId="0" borderId="45" xfId="0" applyNumberFormat="1" applyFont="1" applyBorder="1"/>
    <xf numFmtId="165" fontId="17" fillId="0" borderId="46" xfId="0" applyNumberFormat="1" applyFont="1" applyBorder="1"/>
    <xf numFmtId="165" fontId="30" fillId="0" borderId="1" xfId="6" applyNumberFormat="1" applyFont="1" applyBorder="1" applyAlignment="1"/>
    <xf numFmtId="2" fontId="41" fillId="5" borderId="1" xfId="41" applyNumberFormat="1" applyFont="1" applyFill="1" applyBorder="1" applyAlignment="1">
      <alignment horizontal="center" vertical="center" wrapText="1"/>
    </xf>
    <xf numFmtId="42" fontId="18" fillId="3" borderId="1" xfId="2" applyNumberFormat="1" applyFont="1" applyFill="1" applyBorder="1"/>
    <xf numFmtId="0" fontId="17" fillId="3" borderId="47" xfId="2" applyFont="1" applyFill="1" applyBorder="1" applyAlignment="1">
      <alignment wrapText="1"/>
    </xf>
    <xf numFmtId="41" fontId="17" fillId="3" borderId="9" xfId="2" applyNumberFormat="1" applyFont="1" applyFill="1" applyBorder="1" applyAlignment="1">
      <alignment wrapText="1"/>
    </xf>
    <xf numFmtId="0" fontId="17" fillId="3" borderId="9" xfId="2" applyFont="1" applyFill="1" applyBorder="1" applyAlignment="1">
      <alignment wrapText="1"/>
    </xf>
    <xf numFmtId="165" fontId="17" fillId="3" borderId="9" xfId="5" applyNumberFormat="1" applyFont="1" applyFill="1" applyBorder="1" applyAlignment="1">
      <alignment wrapText="1"/>
    </xf>
    <xf numFmtId="44" fontId="17" fillId="3" borderId="48" xfId="2" applyNumberFormat="1" applyFont="1" applyFill="1" applyBorder="1" applyAlignment="1">
      <alignment wrapText="1"/>
    </xf>
    <xf numFmtId="6" fontId="52" fillId="0" borderId="49" xfId="2" applyNumberFormat="1" applyFont="1" applyBorder="1" applyAlignment="1">
      <alignment wrapText="1"/>
    </xf>
    <xf numFmtId="165" fontId="17" fillId="0" borderId="35" xfId="5" applyNumberFormat="1" applyFont="1" applyBorder="1" applyAlignment="1">
      <alignment wrapText="1"/>
    </xf>
    <xf numFmtId="6" fontId="18" fillId="0" borderId="49" xfId="2" applyNumberFormat="1" applyFont="1" applyBorder="1" applyAlignment="1">
      <alignment wrapText="1"/>
    </xf>
    <xf numFmtId="165" fontId="18" fillId="0" borderId="35" xfId="5" applyNumberFormat="1" applyFont="1" applyBorder="1" applyAlignment="1">
      <alignment wrapText="1"/>
    </xf>
    <xf numFmtId="6" fontId="17" fillId="0" borderId="49" xfId="2" applyNumberFormat="1" applyFont="1" applyBorder="1" applyAlignment="1">
      <alignment wrapText="1"/>
    </xf>
    <xf numFmtId="165" fontId="17" fillId="0" borderId="50" xfId="2" applyNumberFormat="1" applyFont="1" applyBorder="1" applyAlignment="1">
      <alignment wrapText="1"/>
    </xf>
    <xf numFmtId="0" fontId="17" fillId="3" borderId="51" xfId="2" applyFont="1" applyFill="1" applyBorder="1" applyAlignment="1">
      <alignment vertical="center" wrapText="1"/>
    </xf>
    <xf numFmtId="165" fontId="17" fillId="3" borderId="35" xfId="5" applyNumberFormat="1" applyFont="1" applyFill="1" applyBorder="1" applyAlignment="1">
      <alignment wrapText="1"/>
    </xf>
    <xf numFmtId="165" fontId="17" fillId="3" borderId="52" xfId="2" applyNumberFormat="1" applyFont="1" applyFill="1" applyBorder="1" applyAlignment="1">
      <alignment wrapText="1"/>
    </xf>
    <xf numFmtId="0" fontId="18" fillId="0" borderId="47" xfId="2" applyFont="1" applyBorder="1" applyAlignment="1">
      <alignment wrapText="1"/>
    </xf>
    <xf numFmtId="165" fontId="18" fillId="0" borderId="9" xfId="5" applyNumberFormat="1" applyFont="1" applyBorder="1" applyAlignment="1">
      <alignment wrapText="1"/>
    </xf>
    <xf numFmtId="44" fontId="17" fillId="0" borderId="50" xfId="2" applyNumberFormat="1" applyFont="1" applyBorder="1" applyAlignment="1">
      <alignment wrapText="1"/>
    </xf>
    <xf numFmtId="6" fontId="17" fillId="3" borderId="49" xfId="2" applyNumberFormat="1" applyFont="1" applyFill="1" applyBorder="1" applyAlignment="1">
      <alignment wrapText="1"/>
    </xf>
    <xf numFmtId="44" fontId="17" fillId="3" borderId="50" xfId="2" applyNumberFormat="1" applyFont="1" applyFill="1" applyBorder="1" applyAlignment="1">
      <alignment wrapText="1"/>
    </xf>
    <xf numFmtId="165" fontId="17" fillId="0" borderId="48" xfId="2" applyNumberFormat="1" applyFont="1" applyBorder="1" applyAlignment="1">
      <alignment wrapText="1"/>
    </xf>
    <xf numFmtId="6" fontId="18" fillId="0" borderId="51" xfId="2" applyNumberFormat="1" applyFont="1" applyBorder="1" applyAlignment="1">
      <alignment wrapText="1"/>
    </xf>
    <xf numFmtId="41" fontId="18" fillId="0" borderId="34" xfId="2" applyNumberFormat="1" applyFont="1" applyBorder="1" applyAlignment="1">
      <alignment wrapText="1"/>
    </xf>
    <xf numFmtId="6" fontId="18" fillId="0" borderId="34" xfId="2" applyNumberFormat="1" applyFont="1" applyBorder="1" applyAlignment="1">
      <alignment wrapText="1"/>
    </xf>
    <xf numFmtId="165" fontId="18" fillId="0" borderId="34" xfId="5" applyNumberFormat="1" applyFont="1" applyBorder="1" applyAlignment="1">
      <alignment wrapText="1"/>
    </xf>
    <xf numFmtId="165" fontId="18" fillId="0" borderId="27" xfId="2" applyNumberFormat="1" applyFont="1" applyBorder="1" applyAlignment="1">
      <alignment wrapText="1"/>
    </xf>
    <xf numFmtId="165" fontId="18" fillId="0" borderId="50" xfId="2" applyNumberFormat="1" applyFont="1" applyBorder="1" applyAlignment="1">
      <alignment wrapText="1"/>
    </xf>
    <xf numFmtId="6" fontId="17" fillId="4" borderId="53" xfId="2" applyNumberFormat="1" applyFont="1" applyFill="1" applyBorder="1" applyAlignment="1">
      <alignment vertical="center" wrapText="1"/>
    </xf>
    <xf numFmtId="41" fontId="17" fillId="4" borderId="54" xfId="2" applyNumberFormat="1" applyFont="1" applyFill="1" applyBorder="1" applyAlignment="1">
      <alignment vertical="center" wrapText="1"/>
    </xf>
    <xf numFmtId="6" fontId="17" fillId="4" borderId="54" xfId="2" applyNumberFormat="1" applyFont="1" applyFill="1" applyBorder="1" applyAlignment="1">
      <alignment vertical="center" wrapText="1"/>
    </xf>
    <xf numFmtId="165" fontId="17" fillId="4" borderId="54" xfId="5" applyNumberFormat="1" applyFont="1" applyFill="1" applyBorder="1" applyAlignment="1">
      <alignment vertical="center" wrapText="1"/>
    </xf>
    <xf numFmtId="165" fontId="17" fillId="4" borderId="55" xfId="5" applyNumberFormat="1" applyFont="1" applyFill="1" applyBorder="1" applyAlignment="1">
      <alignment vertical="center" wrapText="1"/>
    </xf>
    <xf numFmtId="0" fontId="40" fillId="5" borderId="56" xfId="12" applyFont="1" applyFill="1" applyBorder="1" applyAlignment="1">
      <alignment horizontal="center" wrapText="1"/>
    </xf>
    <xf numFmtId="10" fontId="40" fillId="5" borderId="57" xfId="1" applyNumberFormat="1" applyFont="1" applyFill="1" applyBorder="1" applyAlignment="1">
      <alignment horizontal="center" wrapText="1"/>
    </xf>
    <xf numFmtId="165" fontId="40" fillId="5" borderId="57" xfId="5" applyNumberFormat="1" applyFont="1" applyFill="1" applyBorder="1" applyAlignment="1">
      <alignment horizontal="center" wrapText="1"/>
    </xf>
    <xf numFmtId="6" fontId="40" fillId="5" borderId="58" xfId="2" applyNumberFormat="1" applyFont="1" applyFill="1" applyBorder="1" applyAlignment="1">
      <alignment horizontal="center" wrapText="1"/>
    </xf>
    <xf numFmtId="6" fontId="40" fillId="5" borderId="59" xfId="2" applyNumberFormat="1" applyFont="1" applyFill="1" applyBorder="1" applyAlignment="1">
      <alignment horizontal="center" wrapText="1"/>
    </xf>
    <xf numFmtId="0" fontId="17" fillId="9" borderId="51" xfId="2" applyFont="1" applyFill="1" applyBorder="1" applyAlignment="1">
      <alignment vertical="center" wrapText="1"/>
    </xf>
    <xf numFmtId="41" fontId="17" fillId="9" borderId="34" xfId="2" applyNumberFormat="1" applyFont="1" applyFill="1" applyBorder="1" applyAlignment="1">
      <alignment vertical="center" wrapText="1"/>
    </xf>
    <xf numFmtId="0" fontId="17" fillId="9" borderId="34" xfId="2" applyFont="1" applyFill="1" applyBorder="1" applyAlignment="1">
      <alignment vertical="center" wrapText="1"/>
    </xf>
    <xf numFmtId="165" fontId="17" fillId="9" borderId="34" xfId="5" applyNumberFormat="1" applyFont="1" applyFill="1" applyBorder="1" applyAlignment="1">
      <alignment vertical="center" wrapText="1"/>
    </xf>
    <xf numFmtId="165" fontId="17" fillId="9" borderId="27" xfId="2" applyNumberFormat="1" applyFont="1" applyFill="1" applyBorder="1"/>
    <xf numFmtId="165" fontId="17" fillId="9" borderId="50" xfId="2" applyNumberFormat="1" applyFont="1" applyFill="1" applyBorder="1" applyAlignment="1">
      <alignment wrapText="1"/>
    </xf>
    <xf numFmtId="6" fontId="52" fillId="0" borderId="60" xfId="2" applyNumberFormat="1" applyFont="1" applyBorder="1" applyAlignment="1">
      <alignment wrapText="1"/>
    </xf>
    <xf numFmtId="41" fontId="18" fillId="0" borderId="61" xfId="2" applyNumberFormat="1" applyFont="1" applyBorder="1" applyAlignment="1">
      <alignment wrapText="1"/>
    </xf>
    <xf numFmtId="6" fontId="18" fillId="0" borderId="61" xfId="2" applyNumberFormat="1" applyFont="1" applyBorder="1" applyAlignment="1">
      <alignment wrapText="1"/>
    </xf>
    <xf numFmtId="165" fontId="18" fillId="0" borderId="61" xfId="5" applyNumberFormat="1" applyFont="1" applyBorder="1" applyAlignment="1">
      <alignment wrapText="1"/>
    </xf>
    <xf numFmtId="165" fontId="18" fillId="0" borderId="9" xfId="2" applyNumberFormat="1" applyFont="1" applyBorder="1"/>
    <xf numFmtId="165" fontId="18" fillId="0" borderId="34" xfId="2" applyNumberFormat="1" applyFont="1" applyBorder="1" applyAlignment="1">
      <alignment wrapText="1"/>
    </xf>
    <xf numFmtId="6" fontId="17" fillId="0" borderId="0" xfId="2" applyNumberFormat="1" applyFont="1" applyAlignment="1">
      <alignment vertical="center" wrapText="1"/>
    </xf>
    <xf numFmtId="165" fontId="17" fillId="0" borderId="0" xfId="5" applyNumberFormat="1" applyFont="1" applyAlignment="1">
      <alignment vertical="center" wrapText="1"/>
    </xf>
    <xf numFmtId="165" fontId="18" fillId="0" borderId="0" xfId="5" applyNumberFormat="1" applyFont="1" applyAlignment="1">
      <alignment wrapText="1"/>
    </xf>
    <xf numFmtId="42" fontId="21" fillId="0" borderId="0" xfId="2" applyNumberFormat="1" applyFont="1" applyAlignment="1">
      <alignment wrapText="1"/>
    </xf>
    <xf numFmtId="6" fontId="17" fillId="0" borderId="0" xfId="2" applyNumberFormat="1" applyFont="1"/>
    <xf numFmtId="165" fontId="17" fillId="0" borderId="0" xfId="5" applyNumberFormat="1" applyFont="1"/>
    <xf numFmtId="165" fontId="17" fillId="0" borderId="0" xfId="5" applyNumberFormat="1" applyFont="1" applyAlignment="1">
      <alignment wrapText="1"/>
    </xf>
    <xf numFmtId="0" fontId="17" fillId="0" borderId="0" xfId="12" applyFont="1" applyAlignment="1">
      <alignment horizontal="center"/>
    </xf>
    <xf numFmtId="6" fontId="17" fillId="0" borderId="0" xfId="2" applyNumberFormat="1" applyFont="1" applyAlignment="1">
      <alignment horizontal="center" wrapText="1"/>
    </xf>
    <xf numFmtId="165" fontId="24" fillId="0" borderId="0" xfId="5" applyNumberFormat="1" applyFont="1" applyFill="1" applyBorder="1" applyAlignment="1">
      <alignment vertical="center"/>
    </xf>
    <xf numFmtId="165" fontId="17" fillId="4" borderId="15" xfId="0" applyNumberFormat="1" applyFont="1" applyFill="1" applyBorder="1" applyAlignment="1">
      <alignment wrapText="1"/>
    </xf>
    <xf numFmtId="0" fontId="40" fillId="5" borderId="27" xfId="0" applyFont="1" applyFill="1" applyBorder="1" applyAlignment="1">
      <alignment horizontal="center" wrapText="1"/>
    </xf>
    <xf numFmtId="170" fontId="24" fillId="0" borderId="32" xfId="0" applyNumberFormat="1" applyFont="1" applyBorder="1" applyAlignment="1">
      <alignment vertical="center"/>
    </xf>
    <xf numFmtId="165" fontId="24" fillId="0" borderId="62" xfId="0" applyNumberFormat="1" applyFont="1" applyBorder="1" applyAlignment="1">
      <alignment vertical="center"/>
    </xf>
    <xf numFmtId="0" fontId="24" fillId="0" borderId="32" xfId="0" applyFont="1" applyBorder="1"/>
    <xf numFmtId="0" fontId="24" fillId="0" borderId="62" xfId="0" applyFont="1" applyBorder="1"/>
    <xf numFmtId="0" fontId="32" fillId="0" borderId="32" xfId="0" applyFont="1" applyBorder="1"/>
    <xf numFmtId="0" fontId="32" fillId="0" borderId="62" xfId="0" applyFont="1" applyBorder="1"/>
    <xf numFmtId="170" fontId="24" fillId="0" borderId="24" xfId="0" applyNumberFormat="1" applyFont="1" applyBorder="1"/>
    <xf numFmtId="0" fontId="24" fillId="0" borderId="14" xfId="0" applyFont="1" applyBorder="1"/>
    <xf numFmtId="165" fontId="24" fillId="0" borderId="35" xfId="0" applyNumberFormat="1" applyFont="1" applyBorder="1"/>
    <xf numFmtId="9" fontId="34" fillId="0" borderId="1" xfId="8" applyFont="1" applyBorder="1" applyAlignment="1">
      <alignment horizontal="right"/>
    </xf>
    <xf numFmtId="9" fontId="36" fillId="3" borderId="6" xfId="8" applyFont="1" applyFill="1" applyBorder="1" applyAlignment="1">
      <alignment horizontal="right"/>
    </xf>
    <xf numFmtId="9" fontId="45" fillId="0" borderId="0" xfId="8" applyFont="1" applyAlignment="1">
      <alignment horizontal="right"/>
    </xf>
    <xf numFmtId="9" fontId="44" fillId="0" borderId="0" xfId="8" applyFont="1" applyAlignment="1">
      <alignment horizontal="right"/>
    </xf>
    <xf numFmtId="9" fontId="20" fillId="6" borderId="1" xfId="8" applyFont="1" applyFill="1" applyBorder="1" applyAlignment="1">
      <alignment horizontal="right"/>
    </xf>
    <xf numFmtId="9" fontId="34" fillId="3" borderId="6" xfId="8" applyFont="1" applyFill="1" applyBorder="1" applyAlignment="1">
      <alignment horizontal="right"/>
    </xf>
    <xf numFmtId="9" fontId="20" fillId="8" borderId="6" xfId="8" applyFont="1" applyFill="1" applyBorder="1" applyAlignment="1">
      <alignment horizontal="right"/>
    </xf>
    <xf numFmtId="9" fontId="34" fillId="0" borderId="8" xfId="8" applyFont="1" applyBorder="1" applyAlignment="1">
      <alignment horizontal="right"/>
    </xf>
    <xf numFmtId="9" fontId="20" fillId="6" borderId="1" xfId="8" applyFont="1" applyFill="1" applyBorder="1" applyAlignment="1">
      <alignment horizontal="right" vertical="top"/>
    </xf>
    <xf numFmtId="9" fontId="36" fillId="0" borderId="1" xfId="8" applyFont="1" applyBorder="1" applyAlignment="1">
      <alignment horizontal="right"/>
    </xf>
    <xf numFmtId="9" fontId="17" fillId="6" borderId="1" xfId="8" applyFont="1" applyFill="1" applyBorder="1" applyAlignment="1">
      <alignment horizontal="right"/>
    </xf>
    <xf numFmtId="172" fontId="34" fillId="0" borderId="6" xfId="22" applyNumberFormat="1" applyFont="1" applyBorder="1" applyAlignment="1">
      <alignment horizontal="left"/>
    </xf>
    <xf numFmtId="9" fontId="34" fillId="0" borderId="6" xfId="8" applyFont="1" applyFill="1" applyBorder="1" applyAlignment="1">
      <alignment horizontal="right"/>
    </xf>
    <xf numFmtId="17" fontId="20" fillId="6" borderId="1" xfId="22" applyNumberFormat="1" applyFont="1" applyFill="1" applyBorder="1" applyAlignment="1">
      <alignment horizontal="center"/>
    </xf>
    <xf numFmtId="44" fontId="24" fillId="0" borderId="1" xfId="23" applyFont="1" applyBorder="1" applyAlignment="1">
      <alignment horizontal="center"/>
    </xf>
    <xf numFmtId="44" fontId="38" fillId="3" borderId="6" xfId="23" applyFont="1" applyFill="1" applyBorder="1" applyAlignment="1">
      <alignment horizontal="center"/>
    </xf>
    <xf numFmtId="44" fontId="24" fillId="0" borderId="8" xfId="23" applyFont="1" applyBorder="1" applyAlignment="1">
      <alignment horizontal="center"/>
    </xf>
    <xf numFmtId="44" fontId="24" fillId="3" borderId="6" xfId="23" applyFont="1" applyFill="1" applyBorder="1" applyAlignment="1">
      <alignment horizontal="center"/>
    </xf>
    <xf numFmtId="172" fontId="20" fillId="8" borderId="6" xfId="22" applyNumberFormat="1" applyFont="1" applyFill="1" applyBorder="1" applyAlignment="1">
      <alignment horizontal="center"/>
    </xf>
    <xf numFmtId="0" fontId="34" fillId="0" borderId="8" xfId="22" applyFont="1" applyBorder="1" applyAlignment="1">
      <alignment horizontal="center"/>
    </xf>
    <xf numFmtId="165" fontId="38" fillId="0" borderId="1" xfId="23" applyNumberFormat="1" applyFont="1" applyBorder="1" applyAlignment="1">
      <alignment horizontal="center"/>
    </xf>
    <xf numFmtId="165" fontId="24" fillId="0" borderId="1" xfId="23" applyNumberFormat="1" applyFont="1" applyBorder="1" applyAlignment="1">
      <alignment horizontal="center"/>
    </xf>
    <xf numFmtId="172" fontId="17" fillId="6" borderId="1" xfId="22" applyNumberFormat="1" applyFont="1" applyFill="1" applyBorder="1" applyAlignment="1">
      <alignment horizontal="center"/>
    </xf>
    <xf numFmtId="0" fontId="34" fillId="0" borderId="0" xfId="22" applyFont="1" applyAlignment="1">
      <alignment horizontal="center"/>
    </xf>
    <xf numFmtId="0" fontId="45" fillId="0" borderId="0" xfId="22" applyFont="1" applyAlignment="1">
      <alignment horizontal="center"/>
    </xf>
    <xf numFmtId="44" fontId="20" fillId="6" borderId="1" xfId="7" applyFont="1" applyFill="1" applyBorder="1" applyAlignment="1">
      <alignment horizontal="left"/>
    </xf>
    <xf numFmtId="44" fontId="24" fillId="0" borderId="1" xfId="7" applyFont="1" applyBorder="1"/>
    <xf numFmtId="44" fontId="38" fillId="3" borderId="6" xfId="7" applyFont="1" applyFill="1" applyBorder="1"/>
    <xf numFmtId="44" fontId="24" fillId="3" borderId="6" xfId="7" applyFont="1" applyFill="1" applyBorder="1"/>
    <xf numFmtId="44" fontId="20" fillId="8" borderId="6" xfId="7" applyFont="1" applyFill="1" applyBorder="1" applyAlignment="1">
      <alignment horizontal="left"/>
    </xf>
    <xf numFmtId="44" fontId="34" fillId="0" borderId="8" xfId="7" applyFont="1" applyBorder="1" applyAlignment="1">
      <alignment horizontal="left"/>
    </xf>
    <xf numFmtId="44" fontId="38" fillId="0" borderId="1" xfId="7" applyFont="1" applyBorder="1"/>
    <xf numFmtId="44" fontId="17" fillId="6" borderId="1" xfId="7" applyFont="1" applyFill="1" applyBorder="1"/>
    <xf numFmtId="44" fontId="34" fillId="0" borderId="0" xfId="7" applyFont="1" applyAlignment="1">
      <alignment horizontal="left"/>
    </xf>
    <xf numFmtId="44" fontId="45" fillId="0" borderId="0" xfId="7" applyFont="1" applyAlignment="1">
      <alignment horizontal="left"/>
    </xf>
    <xf numFmtId="0" fontId="34" fillId="3" borderId="1" xfId="22" applyFont="1" applyFill="1" applyBorder="1" applyAlignment="1">
      <alignment horizontal="left"/>
    </xf>
    <xf numFmtId="44" fontId="34" fillId="3" borderId="1" xfId="7" applyFont="1" applyFill="1" applyBorder="1" applyAlignment="1">
      <alignment horizontal="left"/>
    </xf>
    <xf numFmtId="0" fontId="34" fillId="3" borderId="1" xfId="22" applyFont="1" applyFill="1" applyBorder="1" applyAlignment="1">
      <alignment horizontal="center"/>
    </xf>
    <xf numFmtId="0" fontId="17" fillId="0" borderId="0" xfId="2" applyFont="1" applyAlignment="1">
      <alignment horizontal="left"/>
    </xf>
    <xf numFmtId="0" fontId="18" fillId="0" borderId="0" xfId="2" applyFont="1" applyAlignment="1">
      <alignment horizontal="center" wrapText="1"/>
    </xf>
    <xf numFmtId="0" fontId="40" fillId="5" borderId="44" xfId="41" applyFont="1" applyFill="1" applyBorder="1" applyAlignment="1">
      <alignment horizontal="center" wrapText="1"/>
    </xf>
    <xf numFmtId="0" fontId="41" fillId="5" borderId="0" xfId="41" applyFont="1" applyFill="1" applyAlignment="1">
      <alignment horizontal="center" wrapText="1"/>
    </xf>
    <xf numFmtId="17" fontId="41" fillId="5" borderId="0" xfId="22" applyNumberFormat="1" applyFont="1" applyFill="1" applyAlignment="1">
      <alignment horizontal="center"/>
    </xf>
    <xf numFmtId="0" fontId="41" fillId="5" borderId="0" xfId="0" applyFont="1" applyFill="1" applyAlignment="1">
      <alignment horizontal="center" vertical="center" wrapText="1"/>
    </xf>
    <xf numFmtId="43" fontId="30" fillId="0" borderId="1" xfId="6" applyFont="1" applyBorder="1" applyAlignment="1"/>
    <xf numFmtId="172" fontId="36" fillId="0" borderId="0" xfId="22" applyNumberFormat="1" applyFont="1" applyAlignment="1">
      <alignment horizontal="left"/>
    </xf>
    <xf numFmtId="9" fontId="36" fillId="0" borderId="0" xfId="8" applyFont="1" applyFill="1" applyBorder="1" applyAlignment="1">
      <alignment horizontal="right"/>
    </xf>
    <xf numFmtId="172" fontId="34" fillId="0" borderId="0" xfId="22" applyNumberFormat="1" applyFont="1" applyAlignment="1">
      <alignment horizontal="left"/>
    </xf>
    <xf numFmtId="9" fontId="34" fillId="0" borderId="0" xfId="8" applyFont="1" applyFill="1" applyBorder="1" applyAlignment="1">
      <alignment horizontal="right"/>
    </xf>
    <xf numFmtId="172" fontId="20" fillId="0" borderId="0" xfId="22" applyNumberFormat="1" applyFont="1" applyAlignment="1">
      <alignment horizontal="left"/>
    </xf>
    <xf numFmtId="9" fontId="20" fillId="0" borderId="0" xfId="8" applyFont="1" applyFill="1" applyBorder="1" applyAlignment="1">
      <alignment horizontal="right"/>
    </xf>
    <xf numFmtId="17" fontId="20" fillId="0" borderId="0" xfId="22" applyNumberFormat="1" applyFont="1" applyAlignment="1">
      <alignment horizontal="left" vertical="top"/>
    </xf>
    <xf numFmtId="9" fontId="20" fillId="0" borderId="0" xfId="8" applyFont="1" applyFill="1" applyBorder="1" applyAlignment="1">
      <alignment horizontal="right" vertical="top"/>
    </xf>
    <xf numFmtId="17" fontId="20" fillId="0" borderId="0" xfId="22" applyNumberFormat="1" applyFont="1" applyAlignment="1">
      <alignment horizontal="left"/>
    </xf>
    <xf numFmtId="172" fontId="17" fillId="0" borderId="0" xfId="22" applyNumberFormat="1" applyFont="1"/>
    <xf numFmtId="9" fontId="17" fillId="0" borderId="0" xfId="8" applyFont="1" applyFill="1" applyBorder="1" applyAlignment="1">
      <alignment horizontal="right"/>
    </xf>
    <xf numFmtId="165" fontId="45" fillId="0" borderId="0" xfId="23" applyNumberFormat="1" applyFont="1" applyFill="1" applyBorder="1" applyAlignment="1">
      <alignment horizontal="right"/>
    </xf>
    <xf numFmtId="9" fontId="45" fillId="0" borderId="0" xfId="8" applyFont="1" applyFill="1" applyBorder="1" applyAlignment="1">
      <alignment horizontal="right"/>
    </xf>
    <xf numFmtId="172" fontId="34" fillId="0" borderId="14" xfId="22" applyNumberFormat="1" applyFont="1" applyBorder="1" applyAlignment="1">
      <alignment horizontal="left"/>
    </xf>
    <xf numFmtId="9" fontId="34" fillId="0" borderId="14" xfId="8" applyFont="1" applyBorder="1" applyAlignment="1">
      <alignment horizontal="right"/>
    </xf>
    <xf numFmtId="0" fontId="18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171" fontId="41" fillId="5" borderId="1" xfId="0" applyNumberFormat="1" applyFont="1" applyFill="1" applyBorder="1" applyAlignment="1">
      <alignment horizontal="center" vertical="center" wrapText="1"/>
    </xf>
    <xf numFmtId="172" fontId="34" fillId="3" borderId="1" xfId="22" applyNumberFormat="1" applyFont="1" applyFill="1" applyBorder="1" applyAlignment="1">
      <alignment horizontal="left"/>
    </xf>
    <xf numFmtId="9" fontId="34" fillId="3" borderId="1" xfId="8" applyFont="1" applyFill="1" applyBorder="1" applyAlignment="1">
      <alignment horizontal="right"/>
    </xf>
    <xf numFmtId="14" fontId="24" fillId="0" borderId="0" xfId="0" applyNumberFormat="1" applyFont="1" applyAlignment="1">
      <alignment vertical="center"/>
    </xf>
    <xf numFmtId="167" fontId="47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5" fontId="17" fillId="0" borderId="62" xfId="5" applyNumberFormat="1" applyFont="1" applyBorder="1" applyAlignment="1">
      <alignment wrapText="1"/>
    </xf>
    <xf numFmtId="165" fontId="40" fillId="5" borderId="63" xfId="5" applyNumberFormat="1" applyFont="1" applyFill="1" applyBorder="1" applyAlignment="1">
      <alignment horizontal="center" wrapText="1"/>
    </xf>
    <xf numFmtId="165" fontId="18" fillId="3" borderId="35" xfId="5" applyNumberFormat="1" applyFont="1" applyFill="1" applyBorder="1" applyAlignment="1">
      <alignment wrapText="1"/>
    </xf>
    <xf numFmtId="165" fontId="17" fillId="3" borderId="1" xfId="5" applyNumberFormat="1" applyFont="1" applyFill="1" applyBorder="1" applyAlignment="1">
      <alignment wrapText="1"/>
    </xf>
    <xf numFmtId="9" fontId="18" fillId="0" borderId="1" xfId="8" applyFont="1" applyBorder="1" applyAlignment="1">
      <alignment wrapText="1"/>
    </xf>
    <xf numFmtId="165" fontId="18" fillId="3" borderId="1" xfId="2" applyNumberFormat="1" applyFont="1" applyFill="1" applyBorder="1" applyAlignment="1">
      <alignment wrapText="1"/>
    </xf>
    <xf numFmtId="165" fontId="18" fillId="3" borderId="48" xfId="2" applyNumberFormat="1" applyFont="1" applyFill="1" applyBorder="1" applyAlignment="1">
      <alignment wrapText="1"/>
    </xf>
    <xf numFmtId="165" fontId="17" fillId="3" borderId="50" xfId="2" applyNumberFormat="1" applyFont="1" applyFill="1" applyBorder="1" applyAlignment="1">
      <alignment wrapText="1"/>
    </xf>
    <xf numFmtId="9" fontId="18" fillId="3" borderId="1" xfId="8" applyFont="1" applyFill="1" applyBorder="1" applyAlignment="1">
      <alignment wrapText="1"/>
    </xf>
    <xf numFmtId="165" fontId="17" fillId="3" borderId="48" xfId="2" applyNumberFormat="1" applyFont="1" applyFill="1" applyBorder="1" applyAlignment="1">
      <alignment wrapText="1"/>
    </xf>
    <xf numFmtId="0" fontId="39" fillId="0" borderId="22" xfId="7" applyNumberFormat="1" applyFont="1" applyBorder="1" applyAlignment="1">
      <alignment horizontal="center"/>
    </xf>
    <xf numFmtId="0" fontId="16" fillId="0" borderId="18" xfId="15" applyFont="1" applyBorder="1"/>
    <xf numFmtId="0" fontId="39" fillId="0" borderId="22" xfId="15" applyFont="1" applyBorder="1"/>
    <xf numFmtId="0" fontId="39" fillId="0" borderId="23" xfId="15" applyFont="1" applyBorder="1"/>
    <xf numFmtId="10" fontId="18" fillId="0" borderId="1" xfId="1" applyNumberFormat="1" applyFont="1" applyBorder="1" applyAlignment="1">
      <alignment wrapText="1"/>
    </xf>
    <xf numFmtId="165" fontId="18" fillId="0" borderId="61" xfId="2" applyNumberFormat="1" applyFont="1" applyBorder="1"/>
    <xf numFmtId="165" fontId="18" fillId="7" borderId="18" xfId="0" applyNumberFormat="1" applyFont="1" applyFill="1" applyBorder="1"/>
    <xf numFmtId="165" fontId="18" fillId="7" borderId="14" xfId="0" applyNumberFormat="1" applyFont="1" applyFill="1" applyBorder="1"/>
    <xf numFmtId="165" fontId="17" fillId="3" borderId="15" xfId="0" applyNumberFormat="1" applyFont="1" applyFill="1" applyBorder="1" applyAlignment="1">
      <alignment wrapText="1"/>
    </xf>
    <xf numFmtId="44" fontId="45" fillId="0" borderId="0" xfId="5" applyFont="1" applyAlignment="1">
      <alignment horizontal="right"/>
    </xf>
    <xf numFmtId="177" fontId="17" fillId="6" borderId="1" xfId="8" applyNumberFormat="1" applyFont="1" applyFill="1" applyBorder="1" applyAlignment="1">
      <alignment horizontal="right"/>
    </xf>
    <xf numFmtId="178" fontId="34" fillId="3" borderId="1" xfId="7" applyNumberFormat="1" applyFont="1" applyFill="1" applyBorder="1" applyAlignment="1">
      <alignment horizontal="left"/>
    </xf>
    <xf numFmtId="0" fontId="17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0" fontId="45" fillId="0" borderId="0" xfId="56" applyFont="1"/>
    <xf numFmtId="9" fontId="45" fillId="0" borderId="0" xfId="1" applyFont="1" applyAlignment="1">
      <alignment horizontal="right"/>
    </xf>
    <xf numFmtId="0" fontId="44" fillId="0" borderId="0" xfId="56" applyFont="1" applyAlignment="1">
      <alignment horizontal="center"/>
    </xf>
    <xf numFmtId="9" fontId="44" fillId="0" borderId="0" xfId="1" applyFont="1" applyAlignment="1">
      <alignment horizontal="right"/>
    </xf>
    <xf numFmtId="0" fontId="41" fillId="5" borderId="1" xfId="12" applyFont="1" applyFill="1" applyBorder="1" applyAlignment="1">
      <alignment horizontal="center" wrapText="1"/>
    </xf>
    <xf numFmtId="0" fontId="23" fillId="0" borderId="0" xfId="56" applyFont="1"/>
    <xf numFmtId="17" fontId="41" fillId="5" borderId="1" xfId="56" applyNumberFormat="1" applyFont="1" applyFill="1" applyBorder="1" applyAlignment="1">
      <alignment horizontal="center"/>
    </xf>
    <xf numFmtId="0" fontId="41" fillId="5" borderId="1" xfId="12" applyFont="1" applyFill="1" applyBorder="1" applyAlignment="1">
      <alignment horizontal="center" vertical="center" wrapText="1"/>
    </xf>
    <xf numFmtId="170" fontId="41" fillId="5" borderId="1" xfId="10" applyNumberFormat="1" applyFont="1" applyFill="1" applyBorder="1" applyAlignment="1">
      <alignment horizontal="center" vertical="center" wrapText="1"/>
    </xf>
    <xf numFmtId="2" fontId="41" fillId="5" borderId="1" xfId="12" applyNumberFormat="1" applyFont="1" applyFill="1" applyBorder="1" applyAlignment="1">
      <alignment horizontal="center" vertical="center" wrapText="1"/>
    </xf>
    <xf numFmtId="171" fontId="20" fillId="6" borderId="1" xfId="56" applyNumberFormat="1" applyFont="1" applyFill="1" applyBorder="1" applyAlignment="1">
      <alignment horizontal="center" vertical="top"/>
    </xf>
    <xf numFmtId="0" fontId="17" fillId="6" borderId="1" xfId="56" applyFont="1" applyFill="1" applyBorder="1" applyAlignment="1">
      <alignment vertical="top" wrapText="1"/>
    </xf>
    <xf numFmtId="17" fontId="20" fillId="6" borderId="1" xfId="56" applyNumberFormat="1" applyFont="1" applyFill="1" applyBorder="1" applyAlignment="1">
      <alignment horizontal="left" vertical="top"/>
    </xf>
    <xf numFmtId="44" fontId="20" fillId="6" borderId="1" xfId="5" applyFont="1" applyFill="1" applyBorder="1" applyAlignment="1">
      <alignment horizontal="left"/>
    </xf>
    <xf numFmtId="17" fontId="20" fillId="6" borderId="1" xfId="56" applyNumberFormat="1" applyFont="1" applyFill="1" applyBorder="1" applyAlignment="1">
      <alignment horizontal="center"/>
    </xf>
    <xf numFmtId="172" fontId="20" fillId="6" borderId="1" xfId="56" applyNumberFormat="1" applyFont="1" applyFill="1" applyBorder="1" applyAlignment="1">
      <alignment horizontal="right"/>
    </xf>
    <xf numFmtId="172" fontId="17" fillId="6" borderId="1" xfId="56" applyNumberFormat="1" applyFont="1" applyFill="1" applyBorder="1" applyAlignment="1">
      <alignment horizontal="right"/>
    </xf>
    <xf numFmtId="165" fontId="18" fillId="6" borderId="1" xfId="5" applyNumberFormat="1" applyFont="1" applyFill="1" applyBorder="1" applyAlignment="1">
      <alignment horizontal="right"/>
    </xf>
    <xf numFmtId="9" fontId="20" fillId="6" borderId="1" xfId="1" applyFont="1" applyFill="1" applyBorder="1" applyAlignment="1">
      <alignment horizontal="right" vertical="top"/>
    </xf>
    <xf numFmtId="0" fontId="36" fillId="3" borderId="1" xfId="56" applyFont="1" applyFill="1" applyBorder="1" applyAlignment="1">
      <alignment horizontal="center"/>
    </xf>
    <xf numFmtId="0" fontId="34" fillId="3" borderId="1" xfId="56" applyFont="1" applyFill="1" applyBorder="1"/>
    <xf numFmtId="172" fontId="34" fillId="0" borderId="1" xfId="56" applyNumberFormat="1" applyFont="1" applyBorder="1" applyAlignment="1">
      <alignment horizontal="right"/>
    </xf>
    <xf numFmtId="172" fontId="34" fillId="3" borderId="1" xfId="56" applyNumberFormat="1" applyFont="1" applyFill="1" applyBorder="1" applyAlignment="1">
      <alignment horizontal="right"/>
    </xf>
    <xf numFmtId="165" fontId="34" fillId="3" borderId="1" xfId="5" applyNumberFormat="1" applyFont="1" applyFill="1" applyBorder="1" applyAlignment="1">
      <alignment horizontal="right"/>
    </xf>
    <xf numFmtId="172" fontId="34" fillId="3" borderId="1" xfId="56" applyNumberFormat="1" applyFont="1" applyFill="1" applyBorder="1" applyAlignment="1">
      <alignment horizontal="left"/>
    </xf>
    <xf numFmtId="9" fontId="34" fillId="3" borderId="1" xfId="1" applyFont="1" applyFill="1" applyBorder="1" applyAlignment="1">
      <alignment horizontal="right"/>
    </xf>
    <xf numFmtId="0" fontId="44" fillId="0" borderId="0" xfId="56" applyFont="1"/>
    <xf numFmtId="0" fontId="36" fillId="3" borderId="6" xfId="56" applyFont="1" applyFill="1" applyBorder="1" applyAlignment="1">
      <alignment horizontal="center"/>
    </xf>
    <xf numFmtId="0" fontId="36" fillId="3" borderId="6" xfId="56" applyFont="1" applyFill="1" applyBorder="1"/>
    <xf numFmtId="0" fontId="38" fillId="3" borderId="6" xfId="56" applyFont="1" applyFill="1" applyBorder="1"/>
    <xf numFmtId="44" fontId="38" fillId="3" borderId="6" xfId="5" applyFont="1" applyFill="1" applyBorder="1"/>
    <xf numFmtId="44" fontId="38" fillId="3" borderId="6" xfId="57" applyFont="1" applyFill="1" applyBorder="1" applyAlignment="1">
      <alignment horizontal="center"/>
    </xf>
    <xf numFmtId="172" fontId="36" fillId="3" borderId="6" xfId="56" applyNumberFormat="1" applyFont="1" applyFill="1" applyBorder="1" applyAlignment="1">
      <alignment horizontal="right"/>
    </xf>
    <xf numFmtId="165" fontId="36" fillId="3" borderId="6" xfId="5" applyNumberFormat="1" applyFont="1" applyFill="1" applyBorder="1" applyAlignment="1">
      <alignment horizontal="right"/>
    </xf>
    <xf numFmtId="172" fontId="34" fillId="3" borderId="6" xfId="56" applyNumberFormat="1" applyFont="1" applyFill="1" applyBorder="1" applyAlignment="1">
      <alignment horizontal="left"/>
    </xf>
    <xf numFmtId="172" fontId="36" fillId="3" borderId="6" xfId="56" applyNumberFormat="1" applyFont="1" applyFill="1" applyBorder="1" applyAlignment="1">
      <alignment horizontal="left"/>
    </xf>
    <xf numFmtId="9" fontId="36" fillId="3" borderId="6" xfId="1" applyFont="1" applyFill="1" applyBorder="1" applyAlignment="1">
      <alignment horizontal="right"/>
    </xf>
    <xf numFmtId="0" fontId="34" fillId="3" borderId="1" xfId="58" applyFont="1" applyFill="1" applyBorder="1"/>
    <xf numFmtId="172" fontId="44" fillId="0" borderId="0" xfId="56" applyNumberFormat="1" applyFont="1"/>
    <xf numFmtId="0" fontId="36" fillId="0" borderId="1" xfId="56" applyFont="1" applyBorder="1" applyAlignment="1">
      <alignment horizontal="center"/>
    </xf>
    <xf numFmtId="0" fontId="34" fillId="0" borderId="1" xfId="56" applyFont="1" applyBorder="1"/>
    <xf numFmtId="0" fontId="34" fillId="0" borderId="1" xfId="56" applyFont="1" applyBorder="1" applyAlignment="1">
      <alignment horizontal="left"/>
    </xf>
    <xf numFmtId="44" fontId="24" fillId="0" borderId="1" xfId="5" applyFont="1" applyBorder="1"/>
    <xf numFmtId="44" fontId="24" fillId="0" borderId="1" xfId="57" applyFont="1" applyBorder="1" applyAlignment="1">
      <alignment horizontal="center"/>
    </xf>
    <xf numFmtId="165" fontId="34" fillId="0" borderId="1" xfId="5" applyNumberFormat="1" applyFont="1" applyBorder="1" applyAlignment="1">
      <alignment horizontal="right"/>
    </xf>
    <xf numFmtId="172" fontId="34" fillId="0" borderId="6" xfId="56" applyNumberFormat="1" applyFont="1" applyBorder="1" applyAlignment="1">
      <alignment horizontal="left"/>
    </xf>
    <xf numFmtId="9" fontId="34" fillId="0" borderId="6" xfId="1" applyFont="1" applyFill="1" applyBorder="1" applyAlignment="1">
      <alignment horizontal="right"/>
    </xf>
    <xf numFmtId="0" fontId="20" fillId="8" borderId="6" xfId="56" applyFont="1" applyFill="1" applyBorder="1" applyAlignment="1">
      <alignment horizontal="center"/>
    </xf>
    <xf numFmtId="0" fontId="20" fillId="8" borderId="6" xfId="56" applyFont="1" applyFill="1" applyBorder="1"/>
    <xf numFmtId="0" fontId="20" fillId="8" borderId="6" xfId="56" applyFont="1" applyFill="1" applyBorder="1" applyAlignment="1">
      <alignment horizontal="left"/>
    </xf>
    <xf numFmtId="44" fontId="20" fillId="8" borderId="6" xfId="5" applyFont="1" applyFill="1" applyBorder="1" applyAlignment="1">
      <alignment horizontal="left"/>
    </xf>
    <xf numFmtId="172" fontId="20" fillId="8" borderId="6" xfId="56" applyNumberFormat="1" applyFont="1" applyFill="1" applyBorder="1" applyAlignment="1">
      <alignment horizontal="center"/>
    </xf>
    <xf numFmtId="172" fontId="20" fillId="8" borderId="6" xfId="56" applyNumberFormat="1" applyFont="1" applyFill="1" applyBorder="1" applyAlignment="1">
      <alignment horizontal="left"/>
    </xf>
    <xf numFmtId="165" fontId="20" fillId="8" borderId="6" xfId="5" applyNumberFormat="1" applyFont="1" applyFill="1" applyBorder="1" applyAlignment="1">
      <alignment horizontal="left"/>
    </xf>
    <xf numFmtId="177" fontId="20" fillId="8" borderId="6" xfId="1" applyNumberFormat="1" applyFont="1" applyFill="1" applyBorder="1" applyAlignment="1">
      <alignment horizontal="right"/>
    </xf>
    <xf numFmtId="0" fontId="53" fillId="0" borderId="0" xfId="56" applyFont="1"/>
    <xf numFmtId="0" fontId="36" fillId="0" borderId="0" xfId="56" applyFont="1" applyAlignment="1">
      <alignment horizontal="center"/>
    </xf>
    <xf numFmtId="0" fontId="34" fillId="0" borderId="0" xfId="56" applyFont="1"/>
    <xf numFmtId="0" fontId="34" fillId="0" borderId="0" xfId="56" applyFont="1" applyAlignment="1">
      <alignment horizontal="left"/>
    </xf>
    <xf numFmtId="0" fontId="34" fillId="0" borderId="0" xfId="56" applyFont="1" applyAlignment="1">
      <alignment horizontal="right"/>
    </xf>
    <xf numFmtId="44" fontId="34" fillId="0" borderId="0" xfId="5" applyFont="1" applyAlignment="1">
      <alignment horizontal="right"/>
    </xf>
    <xf numFmtId="0" fontId="45" fillId="0" borderId="0" xfId="56" applyFont="1" applyAlignment="1">
      <alignment horizontal="right"/>
    </xf>
    <xf numFmtId="165" fontId="45" fillId="0" borderId="0" xfId="57" applyNumberFormat="1" applyFont="1" applyAlignment="1">
      <alignment horizontal="right"/>
    </xf>
    <xf numFmtId="44" fontId="36" fillId="6" borderId="1" xfId="5" applyFont="1" applyFill="1" applyBorder="1" applyAlignment="1">
      <alignment horizontal="right"/>
    </xf>
    <xf numFmtId="0" fontId="45" fillId="0" borderId="0" xfId="56" applyFont="1" applyAlignment="1">
      <alignment horizontal="left"/>
    </xf>
    <xf numFmtId="0" fontId="17" fillId="0" borderId="0" xfId="12" applyFont="1" applyAlignment="1">
      <alignment horizontal="left" vertical="center" wrapText="1"/>
    </xf>
    <xf numFmtId="0" fontId="18" fillId="0" borderId="3" xfId="12" quotePrefix="1" applyFont="1" applyBorder="1" applyAlignment="1">
      <alignment horizontal="center" vertical="top"/>
    </xf>
    <xf numFmtId="9" fontId="36" fillId="3" borderId="1" xfId="8" applyFont="1" applyFill="1" applyBorder="1" applyAlignment="1">
      <alignment horizontal="right"/>
    </xf>
    <xf numFmtId="172" fontId="36" fillId="3" borderId="1" xfId="22" applyNumberFormat="1" applyFont="1" applyFill="1" applyBorder="1" applyAlignment="1">
      <alignment horizontal="left"/>
    </xf>
    <xf numFmtId="9" fontId="34" fillId="0" borderId="0" xfId="8" applyFont="1" applyBorder="1" applyAlignment="1">
      <alignment horizontal="right"/>
    </xf>
    <xf numFmtId="14" fontId="54" fillId="0" borderId="0" xfId="0" quotePrefix="1" applyNumberFormat="1" applyFont="1" applyAlignment="1">
      <alignment vertical="center"/>
    </xf>
    <xf numFmtId="44" fontId="34" fillId="0" borderId="1" xfId="5" applyFont="1" applyFill="1" applyBorder="1" applyAlignment="1">
      <alignment horizontal="left"/>
    </xf>
    <xf numFmtId="0" fontId="34" fillId="0" borderId="1" xfId="56" applyFont="1" applyBorder="1" applyAlignment="1">
      <alignment horizontal="center"/>
    </xf>
    <xf numFmtId="165" fontId="27" fillId="10" borderId="1" xfId="6" applyNumberFormat="1" applyFont="1" applyFill="1" applyBorder="1" applyAlignment="1"/>
    <xf numFmtId="0" fontId="40" fillId="5" borderId="15" xfId="15" applyFont="1" applyFill="1" applyBorder="1" applyAlignment="1">
      <alignment horizontal="center" vertical="center" wrapText="1"/>
    </xf>
    <xf numFmtId="165" fontId="18" fillId="0" borderId="64" xfId="2" applyNumberFormat="1" applyFont="1" applyBorder="1" applyAlignment="1">
      <alignment wrapText="1"/>
    </xf>
    <xf numFmtId="0" fontId="20" fillId="8" borderId="39" xfId="22" applyFont="1" applyFill="1" applyBorder="1"/>
    <xf numFmtId="0" fontId="20" fillId="8" borderId="38" xfId="22" applyFont="1" applyFill="1" applyBorder="1"/>
    <xf numFmtId="166" fontId="11" fillId="2" borderId="0" xfId="0" applyNumberFormat="1" applyFont="1" applyFill="1" applyAlignment="1">
      <alignment horizontal="center"/>
    </xf>
    <xf numFmtId="0" fontId="18" fillId="0" borderId="4" xfId="2" applyFont="1" applyBorder="1" applyAlignment="1">
      <alignment horizontal="center" wrapText="1"/>
    </xf>
    <xf numFmtId="0" fontId="17" fillId="0" borderId="4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44" fillId="0" borderId="14" xfId="22" applyFont="1" applyBorder="1" applyAlignment="1">
      <alignment horizontal="center"/>
    </xf>
    <xf numFmtId="166" fontId="11" fillId="2" borderId="0" xfId="41" applyNumberFormat="1" applyFont="1" applyFill="1" applyAlignment="1">
      <alignment horizontal="center"/>
    </xf>
    <xf numFmtId="6" fontId="40" fillId="5" borderId="31" xfId="2" applyNumberFormat="1" applyFont="1" applyFill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1" fillId="0" borderId="0" xfId="22" applyFont="1" applyAlignment="1">
      <alignment horizont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40" fillId="5" borderId="10" xfId="0" applyFont="1" applyFill="1" applyBorder="1" applyAlignment="1">
      <alignment horizontal="center" wrapText="1"/>
    </xf>
    <xf numFmtId="0" fontId="40" fillId="5" borderId="19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7" fillId="0" borderId="10" xfId="0" quotePrefix="1" applyFont="1" applyBorder="1" applyAlignment="1">
      <alignment horizontal="center" vertical="top"/>
    </xf>
    <xf numFmtId="0" fontId="17" fillId="0" borderId="25" xfId="0" quotePrefix="1" applyFont="1" applyBorder="1" applyAlignment="1">
      <alignment horizontal="center" vertical="top"/>
    </xf>
    <xf numFmtId="0" fontId="17" fillId="0" borderId="19" xfId="0" quotePrefix="1" applyFont="1" applyBorder="1" applyAlignment="1">
      <alignment horizontal="center" vertical="top"/>
    </xf>
    <xf numFmtId="0" fontId="17" fillId="0" borderId="2" xfId="0" quotePrefix="1" applyFont="1" applyBorder="1" applyAlignment="1">
      <alignment horizontal="center" vertical="top"/>
    </xf>
    <xf numFmtId="0" fontId="17" fillId="0" borderId="36" xfId="0" quotePrefix="1" applyFont="1" applyBorder="1" applyAlignment="1">
      <alignment horizontal="center" vertical="top"/>
    </xf>
    <xf numFmtId="0" fontId="17" fillId="0" borderId="37" xfId="0" quotePrefix="1" applyFont="1" applyBorder="1" applyAlignment="1">
      <alignment horizontal="center" vertical="top"/>
    </xf>
    <xf numFmtId="0" fontId="18" fillId="0" borderId="1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20" fillId="4" borderId="10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0" fontId="17" fillId="0" borderId="20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18" fillId="0" borderId="4" xfId="2" applyFont="1" applyBorder="1" applyAlignment="1">
      <alignment horizontal="center" wrapText="1"/>
    </xf>
    <xf numFmtId="0" fontId="18" fillId="0" borderId="20" xfId="2" applyFont="1" applyBorder="1" applyAlignment="1">
      <alignment horizontal="center" wrapText="1"/>
    </xf>
    <xf numFmtId="0" fontId="18" fillId="0" borderId="4" xfId="2" applyFont="1" applyBorder="1" applyAlignment="1">
      <alignment horizontal="left" wrapText="1"/>
    </xf>
    <xf numFmtId="0" fontId="18" fillId="0" borderId="20" xfId="2" applyFont="1" applyBorder="1" applyAlignment="1">
      <alignment horizontal="left" wrapText="1"/>
    </xf>
    <xf numFmtId="0" fontId="17" fillId="0" borderId="4" xfId="2" applyFont="1" applyBorder="1" applyAlignment="1">
      <alignment horizontal="left"/>
    </xf>
    <xf numFmtId="0" fontId="17" fillId="0" borderId="20" xfId="2" applyFont="1" applyBorder="1" applyAlignment="1">
      <alignment horizontal="left"/>
    </xf>
    <xf numFmtId="166" fontId="41" fillId="5" borderId="32" xfId="0" applyNumberFormat="1" applyFont="1" applyFill="1" applyBorder="1" applyAlignment="1">
      <alignment horizontal="center" wrapText="1"/>
    </xf>
    <xf numFmtId="166" fontId="41" fillId="5" borderId="0" xfId="0" applyNumberFormat="1" applyFont="1" applyFill="1" applyAlignment="1">
      <alignment horizontal="center" wrapText="1"/>
    </xf>
    <xf numFmtId="166" fontId="41" fillId="5" borderId="33" xfId="0" applyNumberFormat="1" applyFont="1" applyFill="1" applyBorder="1" applyAlignment="1">
      <alignment horizontal="center" wrapText="1"/>
    </xf>
    <xf numFmtId="0" fontId="24" fillId="0" borderId="28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166" fontId="11" fillId="2" borderId="0" xfId="0" applyNumberFormat="1" applyFont="1" applyFill="1" applyAlignment="1">
      <alignment horizontal="center"/>
    </xf>
    <xf numFmtId="17" fontId="41" fillId="5" borderId="44" xfId="22" applyNumberFormat="1" applyFont="1" applyFill="1" applyBorder="1" applyAlignment="1">
      <alignment horizontal="center" wrapText="1"/>
    </xf>
    <xf numFmtId="17" fontId="41" fillId="5" borderId="0" xfId="22" applyNumberFormat="1" applyFont="1" applyFill="1" applyAlignment="1">
      <alignment horizontal="center" wrapText="1"/>
    </xf>
    <xf numFmtId="17" fontId="41" fillId="5" borderId="14" xfId="22" applyNumberFormat="1" applyFont="1" applyFill="1" applyBorder="1" applyAlignment="1">
      <alignment horizontal="center" wrapText="1"/>
    </xf>
    <xf numFmtId="0" fontId="11" fillId="0" borderId="0" xfId="2" applyFont="1" applyAlignment="1">
      <alignment horizontal="center"/>
    </xf>
    <xf numFmtId="0" fontId="44" fillId="0" borderId="14" xfId="22" applyFont="1" applyBorder="1" applyAlignment="1">
      <alignment horizontal="center"/>
    </xf>
    <xf numFmtId="0" fontId="20" fillId="8" borderId="39" xfId="22" applyFont="1" applyFill="1" applyBorder="1"/>
    <xf numFmtId="0" fontId="20" fillId="8" borderId="38" xfId="22" applyFont="1" applyFill="1" applyBorder="1"/>
    <xf numFmtId="0" fontId="36" fillId="6" borderId="4" xfId="22" applyFont="1" applyFill="1" applyBorder="1" applyAlignment="1">
      <alignment horizontal="right"/>
    </xf>
    <xf numFmtId="0" fontId="36" fillId="6" borderId="9" xfId="22" applyFont="1" applyFill="1" applyBorder="1" applyAlignment="1">
      <alignment horizontal="right"/>
    </xf>
    <xf numFmtId="17" fontId="41" fillId="5" borderId="27" xfId="22" applyNumberFormat="1" applyFont="1" applyFill="1" applyBorder="1" applyAlignment="1">
      <alignment horizontal="center" wrapText="1"/>
    </xf>
    <xf numFmtId="17" fontId="41" fillId="5" borderId="30" xfId="22" applyNumberFormat="1" applyFont="1" applyFill="1" applyBorder="1" applyAlignment="1">
      <alignment horizontal="center" wrapText="1"/>
    </xf>
    <xf numFmtId="17" fontId="41" fillId="5" borderId="8" xfId="22" applyNumberFormat="1" applyFont="1" applyFill="1" applyBorder="1" applyAlignment="1">
      <alignment horizontal="center" wrapText="1"/>
    </xf>
    <xf numFmtId="0" fontId="40" fillId="5" borderId="4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1" fillId="5" borderId="27" xfId="0" applyFont="1" applyFill="1" applyBorder="1" applyAlignment="1">
      <alignment horizontal="center" wrapText="1"/>
    </xf>
    <xf numFmtId="0" fontId="41" fillId="5" borderId="30" xfId="0" applyFont="1" applyFill="1" applyBorder="1" applyAlignment="1">
      <alignment horizontal="center" wrapText="1"/>
    </xf>
    <xf numFmtId="0" fontId="41" fillId="5" borderId="8" xfId="0" applyFont="1" applyFill="1" applyBorder="1" applyAlignment="1">
      <alignment horizontal="center" wrapText="1"/>
    </xf>
    <xf numFmtId="17" fontId="41" fillId="5" borderId="28" xfId="22" applyNumberFormat="1" applyFont="1" applyFill="1" applyBorder="1" applyAlignment="1">
      <alignment horizontal="center" wrapText="1"/>
    </xf>
    <xf numFmtId="17" fontId="41" fillId="5" borderId="32" xfId="22" applyNumberFormat="1" applyFont="1" applyFill="1" applyBorder="1" applyAlignment="1">
      <alignment horizontal="center" wrapText="1"/>
    </xf>
    <xf numFmtId="17" fontId="41" fillId="5" borderId="24" xfId="22" applyNumberFormat="1" applyFont="1" applyFill="1" applyBorder="1" applyAlignment="1">
      <alignment horizontal="center" wrapText="1"/>
    </xf>
    <xf numFmtId="0" fontId="41" fillId="5" borderId="34" xfId="0" applyFont="1" applyFill="1" applyBorder="1" applyAlignment="1">
      <alignment horizontal="center" wrapText="1"/>
    </xf>
    <xf numFmtId="0" fontId="41" fillId="5" borderId="62" xfId="0" applyFont="1" applyFill="1" applyBorder="1" applyAlignment="1">
      <alignment horizontal="center" wrapText="1"/>
    </xf>
    <xf numFmtId="0" fontId="41" fillId="5" borderId="35" xfId="0" applyFont="1" applyFill="1" applyBorder="1" applyAlignment="1">
      <alignment horizontal="center" wrapText="1"/>
    </xf>
    <xf numFmtId="0" fontId="41" fillId="5" borderId="44" xfId="0" applyFont="1" applyFill="1" applyBorder="1" applyAlignment="1">
      <alignment horizontal="center" wrapText="1"/>
    </xf>
    <xf numFmtId="0" fontId="41" fillId="5" borderId="0" xfId="0" applyFont="1" applyFill="1" applyAlignment="1">
      <alignment horizontal="center" wrapText="1"/>
    </xf>
    <xf numFmtId="0" fontId="41" fillId="5" borderId="1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6" fontId="11" fillId="0" borderId="0" xfId="2" applyNumberFormat="1" applyFont="1" applyAlignment="1">
      <alignment horizontal="center" wrapText="1"/>
    </xf>
    <xf numFmtId="6" fontId="18" fillId="0" borderId="0" xfId="2" applyNumberFormat="1" applyFont="1" applyAlignment="1">
      <alignment horizontal="center" wrapText="1"/>
    </xf>
    <xf numFmtId="0" fontId="18" fillId="0" borderId="9" xfId="2" applyFont="1" applyBorder="1" applyAlignment="1">
      <alignment horizontal="left" wrapText="1"/>
    </xf>
    <xf numFmtId="0" fontId="17" fillId="0" borderId="9" xfId="2" applyFont="1" applyBorder="1" applyAlignment="1">
      <alignment horizontal="left"/>
    </xf>
    <xf numFmtId="0" fontId="0" fillId="0" borderId="0" xfId="0"/>
    <xf numFmtId="9" fontId="41" fillId="5" borderId="27" xfId="8" applyFont="1" applyFill="1" applyBorder="1" applyAlignment="1">
      <alignment horizontal="center" wrapText="1"/>
    </xf>
    <xf numFmtId="9" fontId="41" fillId="5" borderId="30" xfId="8" applyFont="1" applyFill="1" applyBorder="1" applyAlignment="1">
      <alignment horizontal="center" wrapText="1"/>
    </xf>
    <xf numFmtId="9" fontId="41" fillId="5" borderId="8" xfId="8" applyFont="1" applyFill="1" applyBorder="1" applyAlignment="1">
      <alignment horizontal="center" wrapText="1"/>
    </xf>
    <xf numFmtId="44" fontId="41" fillId="5" borderId="27" xfId="7" applyFont="1" applyFill="1" applyBorder="1" applyAlignment="1">
      <alignment horizontal="center" wrapText="1"/>
    </xf>
    <xf numFmtId="44" fontId="41" fillId="5" borderId="30" xfId="7" applyFont="1" applyFill="1" applyBorder="1" applyAlignment="1">
      <alignment horizontal="center" wrapText="1"/>
    </xf>
    <xf numFmtId="44" fontId="41" fillId="5" borderId="8" xfId="7" applyFont="1" applyFill="1" applyBorder="1" applyAlignment="1">
      <alignment horizontal="center" wrapText="1"/>
    </xf>
    <xf numFmtId="0" fontId="40" fillId="5" borderId="20" xfId="0" applyFont="1" applyFill="1" applyBorder="1" applyAlignment="1">
      <alignment horizontal="center" wrapText="1"/>
    </xf>
    <xf numFmtId="0" fontId="40" fillId="5" borderId="9" xfId="0" applyFont="1" applyFill="1" applyBorder="1" applyAlignment="1">
      <alignment horizontal="center" wrapText="1"/>
    </xf>
    <xf numFmtId="170" fontId="41" fillId="5" borderId="4" xfId="6" applyNumberFormat="1" applyFont="1" applyFill="1" applyBorder="1" applyAlignment="1">
      <alignment horizontal="center" vertical="center" wrapText="1"/>
    </xf>
    <xf numFmtId="170" fontId="41" fillId="5" borderId="9" xfId="6" applyNumberFormat="1" applyFont="1" applyFill="1" applyBorder="1" applyAlignment="1">
      <alignment horizontal="center" vertical="center" wrapText="1"/>
    </xf>
    <xf numFmtId="0" fontId="44" fillId="0" borderId="14" xfId="56" applyFont="1" applyBorder="1" applyAlignment="1">
      <alignment horizontal="center"/>
    </xf>
    <xf numFmtId="17" fontId="41" fillId="5" borderId="0" xfId="56" applyNumberFormat="1" applyFont="1" applyFill="1" applyAlignment="1">
      <alignment horizontal="center" wrapText="1"/>
    </xf>
    <xf numFmtId="17" fontId="41" fillId="5" borderId="14" xfId="56" applyNumberFormat="1" applyFont="1" applyFill="1" applyBorder="1" applyAlignment="1">
      <alignment horizontal="center" wrapText="1"/>
    </xf>
    <xf numFmtId="0" fontId="40" fillId="5" borderId="4" xfId="12" applyFont="1" applyFill="1" applyBorder="1" applyAlignment="1">
      <alignment horizontal="center" wrapText="1"/>
    </xf>
    <xf numFmtId="0" fontId="40" fillId="5" borderId="20" xfId="12" applyFont="1" applyFill="1" applyBorder="1" applyAlignment="1">
      <alignment horizontal="center" wrapText="1"/>
    </xf>
    <xf numFmtId="170" fontId="41" fillId="5" borderId="4" xfId="10" applyNumberFormat="1" applyFont="1" applyFill="1" applyBorder="1" applyAlignment="1">
      <alignment horizontal="center" vertical="center" wrapText="1"/>
    </xf>
    <xf numFmtId="170" fontId="41" fillId="5" borderId="9" xfId="10" applyNumberFormat="1" applyFont="1" applyFill="1" applyBorder="1" applyAlignment="1">
      <alignment horizontal="center" vertical="center" wrapText="1"/>
    </xf>
    <xf numFmtId="0" fontId="41" fillId="5" borderId="27" xfId="12" applyFont="1" applyFill="1" applyBorder="1" applyAlignment="1">
      <alignment horizontal="center" wrapText="1"/>
    </xf>
    <xf numFmtId="0" fontId="41" fillId="5" borderId="30" xfId="12" applyFont="1" applyFill="1" applyBorder="1" applyAlignment="1">
      <alignment horizontal="center" wrapText="1"/>
    </xf>
    <xf numFmtId="0" fontId="41" fillId="5" borderId="8" xfId="12" applyFont="1" applyFill="1" applyBorder="1" applyAlignment="1">
      <alignment horizontal="center" wrapText="1"/>
    </xf>
    <xf numFmtId="0" fontId="18" fillId="0" borderId="4" xfId="12" applyFont="1" applyBorder="1" applyAlignment="1">
      <alignment horizontal="left" vertical="top" wrapText="1"/>
    </xf>
    <xf numFmtId="0" fontId="18" fillId="0" borderId="20" xfId="12" applyFont="1" applyBorder="1" applyAlignment="1">
      <alignment horizontal="left" vertical="top" wrapText="1"/>
    </xf>
    <xf numFmtId="0" fontId="18" fillId="0" borderId="9" xfId="12" applyFont="1" applyBorder="1" applyAlignment="1">
      <alignment horizontal="left" vertical="top" wrapText="1"/>
    </xf>
    <xf numFmtId="17" fontId="41" fillId="5" borderId="27" xfId="56" applyNumberFormat="1" applyFont="1" applyFill="1" applyBorder="1" applyAlignment="1">
      <alignment horizontal="center" wrapText="1"/>
    </xf>
    <xf numFmtId="17" fontId="41" fillId="5" borderId="8" xfId="56" applyNumberFormat="1" applyFont="1" applyFill="1" applyBorder="1" applyAlignment="1">
      <alignment horizontal="center" wrapText="1"/>
    </xf>
    <xf numFmtId="44" fontId="41" fillId="5" borderId="27" xfId="5" applyFont="1" applyFill="1" applyBorder="1" applyAlignment="1">
      <alignment horizontal="center" wrapText="1"/>
    </xf>
    <xf numFmtId="44" fontId="41" fillId="5" borderId="30" xfId="5" applyFont="1" applyFill="1" applyBorder="1" applyAlignment="1">
      <alignment horizontal="center" wrapText="1"/>
    </xf>
    <xf numFmtId="44" fontId="41" fillId="5" borderId="8" xfId="5" applyFont="1" applyFill="1" applyBorder="1" applyAlignment="1">
      <alignment horizontal="center" wrapText="1"/>
    </xf>
    <xf numFmtId="9" fontId="41" fillId="5" borderId="27" xfId="1" applyFont="1" applyFill="1" applyBorder="1" applyAlignment="1">
      <alignment horizontal="center" wrapText="1"/>
    </xf>
    <xf numFmtId="9" fontId="41" fillId="5" borderId="30" xfId="1" applyFont="1" applyFill="1" applyBorder="1" applyAlignment="1">
      <alignment horizontal="center" wrapText="1"/>
    </xf>
    <xf numFmtId="9" fontId="41" fillId="5" borderId="8" xfId="1" applyFont="1" applyFill="1" applyBorder="1" applyAlignment="1">
      <alignment horizontal="center" wrapText="1"/>
    </xf>
    <xf numFmtId="0" fontId="34" fillId="6" borderId="4" xfId="56" applyFont="1" applyFill="1" applyBorder="1" applyAlignment="1">
      <alignment horizontal="center"/>
    </xf>
    <xf numFmtId="0" fontId="34" fillId="6" borderId="9" xfId="56" applyFont="1" applyFill="1" applyBorder="1" applyAlignment="1">
      <alignment horizontal="center"/>
    </xf>
    <xf numFmtId="0" fontId="17" fillId="0" borderId="4" xfId="12" applyFont="1" applyBorder="1" applyAlignment="1">
      <alignment horizontal="left" wrapText="1"/>
    </xf>
    <xf numFmtId="0" fontId="17" fillId="0" borderId="20" xfId="12" applyFont="1" applyBorder="1" applyAlignment="1">
      <alignment horizontal="left" wrapText="1"/>
    </xf>
    <xf numFmtId="0" fontId="17" fillId="0" borderId="9" xfId="12" applyFont="1" applyBorder="1" applyAlignment="1">
      <alignment horizontal="left" wrapText="1"/>
    </xf>
    <xf numFmtId="0" fontId="18" fillId="0" borderId="9" xfId="2" applyFont="1" applyBorder="1" applyAlignment="1">
      <alignment horizontal="center" wrapText="1"/>
    </xf>
    <xf numFmtId="166" fontId="11" fillId="2" borderId="0" xfId="41" applyNumberFormat="1" applyFont="1" applyFill="1" applyAlignment="1">
      <alignment horizontal="center"/>
    </xf>
    <xf numFmtId="0" fontId="40" fillId="5" borderId="4" xfId="41" applyFont="1" applyFill="1" applyBorder="1" applyAlignment="1">
      <alignment horizontal="center" wrapText="1"/>
    </xf>
    <xf numFmtId="0" fontId="40" fillId="5" borderId="20" xfId="41" applyFont="1" applyFill="1" applyBorder="1" applyAlignment="1">
      <alignment horizontal="center" wrapText="1"/>
    </xf>
    <xf numFmtId="0" fontId="40" fillId="5" borderId="9" xfId="41" applyFont="1" applyFill="1" applyBorder="1" applyAlignment="1">
      <alignment horizontal="center" wrapText="1"/>
    </xf>
    <xf numFmtId="0" fontId="40" fillId="5" borderId="39" xfId="41" applyFont="1" applyFill="1" applyBorder="1" applyAlignment="1">
      <alignment horizontal="center" wrapText="1"/>
    </xf>
    <xf numFmtId="0" fontId="40" fillId="5" borderId="40" xfId="41" applyFont="1" applyFill="1" applyBorder="1" applyAlignment="1">
      <alignment horizontal="center" wrapText="1"/>
    </xf>
    <xf numFmtId="0" fontId="40" fillId="5" borderId="27" xfId="41" applyFont="1" applyFill="1" applyBorder="1" applyAlignment="1">
      <alignment horizontal="center" wrapText="1"/>
    </xf>
    <xf numFmtId="0" fontId="40" fillId="5" borderId="30" xfId="41" applyFont="1" applyFill="1" applyBorder="1" applyAlignment="1">
      <alignment horizontal="center" wrapText="1"/>
    </xf>
    <xf numFmtId="0" fontId="40" fillId="5" borderId="8" xfId="41" applyFont="1" applyFill="1" applyBorder="1" applyAlignment="1">
      <alignment horizontal="center" wrapText="1"/>
    </xf>
    <xf numFmtId="10" fontId="41" fillId="5" borderId="26" xfId="1" applyNumberFormat="1" applyFont="1" applyFill="1" applyBorder="1" applyAlignment="1">
      <alignment horizontal="center" wrapText="1"/>
    </xf>
    <xf numFmtId="10" fontId="41" fillId="5" borderId="43" xfId="1" applyNumberFormat="1" applyFont="1" applyFill="1" applyBorder="1" applyAlignment="1">
      <alignment horizontal="center" wrapText="1"/>
    </xf>
    <xf numFmtId="10" fontId="41" fillId="5" borderId="7" xfId="1" applyNumberFormat="1" applyFont="1" applyFill="1" applyBorder="1" applyAlignment="1">
      <alignment horizontal="center" wrapText="1"/>
    </xf>
    <xf numFmtId="6" fontId="40" fillId="5" borderId="31" xfId="2" applyNumberFormat="1" applyFont="1" applyFill="1" applyBorder="1" applyAlignment="1">
      <alignment horizontal="center" wrapText="1"/>
    </xf>
    <xf numFmtId="6" fontId="40" fillId="5" borderId="41" xfId="2" applyNumberFormat="1" applyFont="1" applyFill="1" applyBorder="1" applyAlignment="1">
      <alignment horizontal="center" wrapText="1"/>
    </xf>
    <xf numFmtId="6" fontId="40" fillId="5" borderId="42" xfId="2" applyNumberFormat="1" applyFont="1" applyFill="1" applyBorder="1" applyAlignment="1">
      <alignment horizontal="center" wrapText="1"/>
    </xf>
    <xf numFmtId="17" fontId="41" fillId="5" borderId="0" xfId="52" applyNumberFormat="1" applyFont="1" applyFill="1" applyAlignment="1">
      <alignment horizontal="center" wrapText="1"/>
    </xf>
    <xf numFmtId="17" fontId="41" fillId="5" borderId="14" xfId="52" applyNumberFormat="1" applyFont="1" applyFill="1" applyBorder="1" applyAlignment="1">
      <alignment horizontal="center" wrapText="1"/>
    </xf>
    <xf numFmtId="44" fontId="30" fillId="3" borderId="4" xfId="6" applyNumberFormat="1" applyFont="1" applyFill="1" applyBorder="1" applyAlignment="1">
      <alignment horizontal="center"/>
    </xf>
    <xf numFmtId="44" fontId="30" fillId="3" borderId="9" xfId="6" applyNumberFormat="1" applyFont="1" applyFill="1" applyBorder="1" applyAlignment="1">
      <alignment horizontal="center"/>
    </xf>
    <xf numFmtId="44" fontId="30" fillId="3" borderId="4" xfId="0" applyNumberFormat="1" applyFont="1" applyFill="1" applyBorder="1" applyAlignment="1">
      <alignment horizontal="center"/>
    </xf>
    <xf numFmtId="44" fontId="30" fillId="3" borderId="9" xfId="0" applyNumberFormat="1" applyFont="1" applyFill="1" applyBorder="1" applyAlignment="1">
      <alignment horizontal="center"/>
    </xf>
    <xf numFmtId="44" fontId="27" fillId="3" borderId="4" xfId="0" applyNumberFormat="1" applyFont="1" applyFill="1" applyBorder="1" applyAlignment="1">
      <alignment horizontal="center"/>
    </xf>
    <xf numFmtId="44" fontId="27" fillId="3" borderId="9" xfId="0" applyNumberFormat="1" applyFont="1" applyFill="1" applyBorder="1" applyAlignment="1">
      <alignment horizontal="center"/>
    </xf>
    <xf numFmtId="165" fontId="30" fillId="3" borderId="14" xfId="0" applyNumberFormat="1" applyFont="1" applyFill="1" applyBorder="1" applyAlignment="1">
      <alignment horizontal="center"/>
    </xf>
    <xf numFmtId="165" fontId="30" fillId="3" borderId="35" xfId="0" applyNumberFormat="1" applyFont="1" applyFill="1" applyBorder="1" applyAlignment="1">
      <alignment horizontal="center"/>
    </xf>
    <xf numFmtId="165" fontId="27" fillId="3" borderId="4" xfId="0" applyNumberFormat="1" applyFont="1" applyFill="1" applyBorder="1" applyAlignment="1">
      <alignment horizontal="center"/>
    </xf>
    <xf numFmtId="165" fontId="27" fillId="3" borderId="9" xfId="0" applyNumberFormat="1" applyFont="1" applyFill="1" applyBorder="1" applyAlignment="1">
      <alignment horizontal="center"/>
    </xf>
    <xf numFmtId="165" fontId="30" fillId="3" borderId="4" xfId="0" applyNumberFormat="1" applyFont="1" applyFill="1" applyBorder="1" applyAlignment="1">
      <alignment horizontal="center"/>
    </xf>
    <xf numFmtId="165" fontId="30" fillId="3" borderId="9" xfId="0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11" fillId="0" borderId="13" xfId="2" applyFont="1" applyBorder="1" applyAlignment="1">
      <alignment horizontal="center"/>
    </xf>
    <xf numFmtId="170" fontId="27" fillId="0" borderId="4" xfId="10" applyNumberFormat="1" applyFont="1" applyBorder="1" applyAlignment="1">
      <alignment horizontal="center" vertical="top"/>
    </xf>
    <xf numFmtId="170" fontId="27" fillId="0" borderId="20" xfId="10" applyNumberFormat="1" applyFont="1" applyBorder="1" applyAlignment="1">
      <alignment horizontal="center" vertical="top"/>
    </xf>
    <xf numFmtId="170" fontId="27" fillId="0" borderId="9" xfId="10" applyNumberFormat="1" applyFont="1" applyBorder="1" applyAlignment="1">
      <alignment horizontal="center" vertical="top"/>
    </xf>
    <xf numFmtId="165" fontId="27" fillId="3" borderId="20" xfId="0" applyNumberFormat="1" applyFont="1" applyFill="1" applyBorder="1" applyAlignment="1">
      <alignment horizontal="center"/>
    </xf>
    <xf numFmtId="170" fontId="27" fillId="0" borderId="4" xfId="10" applyNumberFormat="1" applyFont="1" applyFill="1" applyBorder="1" applyAlignment="1">
      <alignment horizontal="center"/>
    </xf>
    <xf numFmtId="170" fontId="27" fillId="0" borderId="20" xfId="10" applyNumberFormat="1" applyFont="1" applyFill="1" applyBorder="1" applyAlignment="1">
      <alignment horizontal="center"/>
    </xf>
    <xf numFmtId="170" fontId="27" fillId="0" borderId="9" xfId="10" applyNumberFormat="1" applyFont="1" applyFill="1" applyBorder="1" applyAlignment="1">
      <alignment horizontal="center"/>
    </xf>
    <xf numFmtId="165" fontId="30" fillId="3" borderId="20" xfId="0" applyNumberFormat="1" applyFont="1" applyFill="1" applyBorder="1" applyAlignment="1">
      <alignment horizontal="center"/>
    </xf>
    <xf numFmtId="170" fontId="30" fillId="0" borderId="4" xfId="10" applyNumberFormat="1" applyFont="1" applyBorder="1" applyAlignment="1">
      <alignment horizontal="center" vertical="top"/>
    </xf>
    <xf numFmtId="170" fontId="30" fillId="0" borderId="20" xfId="10" applyNumberFormat="1" applyFont="1" applyBorder="1" applyAlignment="1">
      <alignment horizontal="center" vertical="top"/>
    </xf>
    <xf numFmtId="170" fontId="30" fillId="0" borderId="9" xfId="10" applyNumberFormat="1" applyFont="1" applyBorder="1" applyAlignment="1">
      <alignment horizontal="center" vertical="top"/>
    </xf>
    <xf numFmtId="165" fontId="30" fillId="3" borderId="4" xfId="10" applyNumberFormat="1" applyFont="1" applyFill="1" applyBorder="1" applyAlignment="1">
      <alignment horizontal="center"/>
    </xf>
    <xf numFmtId="165" fontId="30" fillId="3" borderId="20" xfId="10" applyNumberFormat="1" applyFont="1" applyFill="1" applyBorder="1" applyAlignment="1">
      <alignment horizontal="center"/>
    </xf>
    <xf numFmtId="165" fontId="30" fillId="3" borderId="9" xfId="10" applyNumberFormat="1" applyFont="1" applyFill="1" applyBorder="1" applyAlignment="1">
      <alignment horizontal="center"/>
    </xf>
    <xf numFmtId="166" fontId="12" fillId="2" borderId="0" xfId="0" applyNumberFormat="1" applyFont="1" applyFill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5" fontId="30" fillId="3" borderId="24" xfId="0" applyNumberFormat="1" applyFont="1" applyFill="1" applyBorder="1" applyAlignment="1">
      <alignment horizontal="center"/>
    </xf>
    <xf numFmtId="0" fontId="11" fillId="0" borderId="0" xfId="22" applyFont="1" applyAlignment="1">
      <alignment horizontal="center" wrapText="1"/>
    </xf>
    <xf numFmtId="0" fontId="20" fillId="0" borderId="0" xfId="22" applyFont="1" applyAlignment="1">
      <alignment horizontal="left" vertical="top" wrapText="1"/>
    </xf>
    <xf numFmtId="0" fontId="23" fillId="0" borderId="0" xfId="22" applyFont="1" applyAlignment="1">
      <alignment horizontal="left" vertical="top"/>
    </xf>
    <xf numFmtId="0" fontId="16" fillId="0" borderId="13" xfId="22" applyFont="1" applyBorder="1" applyAlignment="1">
      <alignment horizontal="center"/>
    </xf>
  </cellXfs>
  <cellStyles count="59">
    <cellStyle name="Comma" xfId="6" builtinId="3"/>
    <cellStyle name="Comma 10" xfId="10" xr:uid="{00000000-0005-0000-0000-000001000000}"/>
    <cellStyle name="Comma 2" xfId="4" xr:uid="{00000000-0005-0000-0000-000002000000}"/>
    <cellStyle name="Comma 3" xfId="11" xr:uid="{00000000-0005-0000-0000-000003000000}"/>
    <cellStyle name="Comma 3 2" xfId="28" xr:uid="{534E5CEC-648F-44DF-B978-F01DE89F45E3}"/>
    <cellStyle name="Comma 3 3" xfId="43" xr:uid="{DF42A3AF-EDCF-4284-A02F-8B87F86DDBE5}"/>
    <cellStyle name="Currency" xfId="7" builtinId="4"/>
    <cellStyle name="Currency 10" xfId="5" xr:uid="{00000000-0005-0000-0000-000005000000}"/>
    <cellStyle name="Currency 2" xfId="3" xr:uid="{00000000-0005-0000-0000-000006000000}"/>
    <cellStyle name="Currency 3" xfId="16" xr:uid="{00000000-0005-0000-0000-000007000000}"/>
    <cellStyle name="Currency 3 2" xfId="31" xr:uid="{90B906DC-6E05-4CDE-926F-070239870D8E}"/>
    <cellStyle name="Currency 3 3" xfId="46" xr:uid="{E7674E76-54C3-49B7-94E3-9181C6DE3314}"/>
    <cellStyle name="Currency 4" xfId="20" xr:uid="{00000000-0005-0000-0000-000008000000}"/>
    <cellStyle name="Currency 4 2" xfId="24" xr:uid="{DAA36E2B-FF38-4B01-9CB4-C72B7709CEFF}"/>
    <cellStyle name="Currency 4 2 2" xfId="39" xr:uid="{7FC56957-AE52-43CD-8094-166FBA95D5F3}"/>
    <cellStyle name="Currency 4 2 3" xfId="54" xr:uid="{4781FA8E-2CD0-4335-9C65-E763520C5429}"/>
    <cellStyle name="Currency 4 3" xfId="35" xr:uid="{E746DFB1-B4DA-4705-8033-9A2A1D96B856}"/>
    <cellStyle name="Currency 4 4" xfId="50" xr:uid="{A4791D40-9A3E-48D9-B049-CB4994835322}"/>
    <cellStyle name="Currency 7" xfId="18" xr:uid="{00000000-0005-0000-0000-000009000000}"/>
    <cellStyle name="Currency 7 2" xfId="23" xr:uid="{2CA67F9F-A3DE-4ECB-A974-D960F728AF03}"/>
    <cellStyle name="Currency 7 2 2" xfId="26" xr:uid="{0142854F-A024-409B-AD2D-DE7196FDB0E4}"/>
    <cellStyle name="Currency 7 2 3" xfId="38" xr:uid="{72EA5AE9-9393-492A-95A1-45DB497CE2DD}"/>
    <cellStyle name="Currency 7 2 4" xfId="53" xr:uid="{4C9B48DA-39B4-4DAB-A8EF-B28972096EA3}"/>
    <cellStyle name="Currency 7 2 5" xfId="57" xr:uid="{1138673C-AB8C-461F-823D-A1725E7B14E3}"/>
    <cellStyle name="Currency 7 3" xfId="33" xr:uid="{31E9E6AC-2E2A-4A74-8998-E4B899AD139B}"/>
    <cellStyle name="Currency 7 4" xfId="48" xr:uid="{694EA741-E877-4E94-BF5C-9676F5753197}"/>
    <cellStyle name="Normal" xfId="0" builtinId="0"/>
    <cellStyle name="Normal - Style1 2" xfId="12" xr:uid="{00000000-0005-0000-0000-00000B000000}"/>
    <cellStyle name="Normal 2" xfId="9" xr:uid="{00000000-0005-0000-0000-00000C000000}"/>
    <cellStyle name="Normal 2 2" xfId="27" xr:uid="{6D7B10A3-879E-4F1E-BC96-B270E796F0E1}"/>
    <cellStyle name="Normal 2 3" xfId="42" xr:uid="{C044F737-F8E8-41AD-B089-4D2EB28A33DB}"/>
    <cellStyle name="Normal 3" xfId="15" xr:uid="{00000000-0005-0000-0000-00000D000000}"/>
    <cellStyle name="Normal 3 2" xfId="30" xr:uid="{63ECE1A1-909F-4AAE-A06C-13D3938246CE}"/>
    <cellStyle name="Normal 3 3" xfId="45" xr:uid="{BE090C9A-5A31-4D90-B53A-E4AA467A33A4}"/>
    <cellStyle name="Normal 4" xfId="13" xr:uid="{00000000-0005-0000-0000-00000E000000}"/>
    <cellStyle name="Normal 5" xfId="19" xr:uid="{00000000-0005-0000-0000-00000F000000}"/>
    <cellStyle name="Normal 5 2" xfId="34" xr:uid="{1D11258D-4A0E-4C3F-A1D0-9227B383F5B5}"/>
    <cellStyle name="Normal 5 3" xfId="49" xr:uid="{E45F172F-BC4B-46A5-9169-FF0BB22798EB}"/>
    <cellStyle name="Normal 5 5" xfId="17" xr:uid="{00000000-0005-0000-0000-000010000000}"/>
    <cellStyle name="Normal 5 5 2" xfId="22" xr:uid="{653FD225-98E9-4944-8954-CA42C29006B5}"/>
    <cellStyle name="Normal 5 5 2 2" xfId="37" xr:uid="{ACC728FD-40F1-4627-8B45-A7DCB74B523E}"/>
    <cellStyle name="Normal 5 5 2 3" xfId="52" xr:uid="{5323FC26-39CE-42F0-9ACF-2E053BA91B0C}"/>
    <cellStyle name="Normal 5 5 2 3 2" xfId="58" xr:uid="{5E62A125-9B8A-490C-82A3-9BF01958306A}"/>
    <cellStyle name="Normal 5 5 2 4" xfId="56" xr:uid="{A6DA3E1F-A8D3-460F-89A2-90F86325114C}"/>
    <cellStyle name="Normal 5 5 3" xfId="32" xr:uid="{706EAE2A-BF1F-463C-B43A-A9E68DCF9F35}"/>
    <cellStyle name="Normal 5 5 4" xfId="47" xr:uid="{BECC4A42-F8B2-44D5-95E5-691B2B3F3079}"/>
    <cellStyle name="Normal 6" xfId="41" xr:uid="{B48C9ECC-4A63-4FAA-B05C-23EA76BE90D9}"/>
    <cellStyle name="Normal 7" xfId="2" xr:uid="{00000000-0005-0000-0000-000011000000}"/>
    <cellStyle name="Percent" xfId="8" builtinId="5"/>
    <cellStyle name="Percent 2" xfId="1" xr:uid="{00000000-0005-0000-0000-000013000000}"/>
    <cellStyle name="Percent 3" xfId="14" xr:uid="{00000000-0005-0000-0000-000014000000}"/>
    <cellStyle name="Percent 3 2" xfId="29" xr:uid="{4AF64AC4-75FB-4820-85D4-45E1F3568849}"/>
    <cellStyle name="Percent 3 3" xfId="44" xr:uid="{CFE43E66-98F1-4D33-8B5D-F02ABAD2F858}"/>
    <cellStyle name="Percent 4" xfId="21" xr:uid="{00000000-0005-0000-0000-000015000000}"/>
    <cellStyle name="Percent 4 2" xfId="25" xr:uid="{1D60F1D8-27E5-4AED-AA77-DFBBECCAAD52}"/>
    <cellStyle name="Percent 4 2 2" xfId="40" xr:uid="{1D564339-2E1E-4127-BE8F-FE2E1F138C7A}"/>
    <cellStyle name="Percent 4 2 3" xfId="55" xr:uid="{B81F8EF0-6B4B-45D9-8079-85B178ABAB56}"/>
    <cellStyle name="Percent 4 3" xfId="36" xr:uid="{9A2FD42B-ACC5-447F-BCF8-D9224B250252}"/>
    <cellStyle name="Percent 4 4" xfId="51" xr:uid="{A71F052C-0751-4CCD-8194-EF418670D4B8}"/>
  </cellStyles>
  <dxfs count="0"/>
  <tableStyles count="0" defaultTableStyle="TableStyleMedium2" defaultPivotStyle="PivotStyleLight16"/>
  <colors>
    <mruColors>
      <color rgb="FF1A3292"/>
      <color rgb="FF396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44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93D6B0-72A3-4E5F-877E-ED2F298A27B3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44</xdr:row>
      <xdr:rowOff>131260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30D44B-1F28-4CC4-B3A1-4BDB47142F68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163B303-3BB9-422C-9FE1-4AA9FC6FADE1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3A62039-F738-41B9-A4DD-39602491356D}"/>
            </a:ext>
          </a:extLst>
        </xdr:cNvPr>
        <xdr:cNvSpPr/>
      </xdr:nvSpPr>
      <xdr:spPr>
        <a:xfrm>
          <a:off x="65941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82C05B0-EB28-4375-8990-094F8D3593E4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4EBCC4F-21E2-4D8A-AE39-351B859F6CAF}"/>
            </a:ext>
          </a:extLst>
        </xdr:cNvPr>
        <xdr:cNvSpPr/>
      </xdr:nvSpPr>
      <xdr:spPr>
        <a:xfrm>
          <a:off x="65941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BF49B7A-9EF4-4F4A-BEA6-452904AB0138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30B43C-BF17-4311-8D48-56D7942F8A37}"/>
            </a:ext>
          </a:extLst>
        </xdr:cNvPr>
        <xdr:cNvSpPr/>
      </xdr:nvSpPr>
      <xdr:spPr>
        <a:xfrm>
          <a:off x="127663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864904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424C1D0-5B0F-4302-AF85-88805E3A3613}"/>
            </a:ext>
          </a:extLst>
        </xdr:cNvPr>
        <xdr:cNvSpPr/>
      </xdr:nvSpPr>
      <xdr:spPr>
        <a:xfrm>
          <a:off x="12828304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E68C20-3E9A-4814-98B9-6218B951FD66}"/>
            </a:ext>
          </a:extLst>
        </xdr:cNvPr>
        <xdr:cNvSpPr/>
      </xdr:nvSpPr>
      <xdr:spPr>
        <a:xfrm>
          <a:off x="8823042" y="7255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35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76025FB-A0DB-48D3-ACEE-3576BF58B7D2}"/>
            </a:ext>
          </a:extLst>
        </xdr:cNvPr>
        <xdr:cNvSpPr/>
      </xdr:nvSpPr>
      <xdr:spPr>
        <a:xfrm>
          <a:off x="8823042" y="7255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4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074FA4B-F5A5-4DC9-94B0-02816AADF204}"/>
            </a:ext>
          </a:extLst>
        </xdr:cNvPr>
        <xdr:cNvSpPr/>
      </xdr:nvSpPr>
      <xdr:spPr>
        <a:xfrm>
          <a:off x="107851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B2A7A5D-89F9-4017-83F6-C138B7F4EAF8}"/>
            </a:ext>
          </a:extLst>
        </xdr:cNvPr>
        <xdr:cNvSpPr/>
      </xdr:nvSpPr>
      <xdr:spPr>
        <a:xfrm>
          <a:off x="1176626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16173E1-6014-4AF9-B670-706B398B9B61}"/>
            </a:ext>
          </a:extLst>
        </xdr:cNvPr>
        <xdr:cNvSpPr/>
      </xdr:nvSpPr>
      <xdr:spPr>
        <a:xfrm>
          <a:off x="11828179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12B297F-5016-49EE-BF00-E7F29BA98CFF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C1D2F27-834B-4FE0-A557-140796262A85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global.deloitteonline.com/Users/briking/AppData/Local/Microsoft/Windows/INetCache/Content.Outlook/C44IFOQS/GPS%20Pricing%20Model%20FY20v2b-SLHEStart_CalWIN_202003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Data Entry"/>
      <sheetName val="Deloitte Resource Pool"/>
      <sheetName val="Deloitte Cost Blendings"/>
      <sheetName val="Rate Cards"/>
      <sheetName val="Bid Rates"/>
      <sheetName val="Fixed_Price"/>
      <sheetName val="Subs"/>
      <sheetName val="Sub Analysis"/>
      <sheetName val="Level of Effort (LOE)"/>
      <sheetName val="Travel_ODCs"/>
      <sheetName val="Products"/>
      <sheetName val="Lists"/>
      <sheetName val="Admin"/>
      <sheetName val="Workflow"/>
      <sheetName val="Normalized Rates"/>
      <sheetName val="Rate Summary"/>
      <sheetName val="Cost"/>
      <sheetName val="Price"/>
      <sheetName val="LOE Summary"/>
      <sheetName val="DealReview"/>
      <sheetName val="Bid Version Log"/>
      <sheetName val="Est_Sys_Checklist"/>
      <sheetName val="GSA Discount Rationale"/>
      <sheetName val="Deloitte Rate Builds"/>
      <sheetName val="Method Example"/>
      <sheetName val="Indirect Rate Blending"/>
      <sheetName val="Custom Report"/>
      <sheetName val="Travel Calculation"/>
      <sheetName val="Resource Plan"/>
      <sheetName val="Resource Plan Assumptions"/>
      <sheetName val="Metrics"/>
      <sheetName val="Travel build up"/>
      <sheetName val="Small Business Plan"/>
      <sheetName val="Cost Summary"/>
      <sheetName val="GSA LC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H12">
            <v>163.33333333333334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V62"/>
  <sheetViews>
    <sheetView tabSelected="1" zoomScale="95" zoomScaleNormal="95" zoomScaleSheetLayoutView="93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O1"/>
    </sheetView>
  </sheetViews>
  <sheetFormatPr defaultColWidth="8.85546875" defaultRowHeight="13.5" x14ac:dyDescent="0.25"/>
  <cols>
    <col min="1" max="1" width="5.7109375" style="16" customWidth="1"/>
    <col min="2" max="2" width="75.7109375" style="6" customWidth="1"/>
    <col min="3" max="14" width="13.7109375" style="6" customWidth="1"/>
    <col min="15" max="15" width="15.7109375" style="6" customWidth="1"/>
    <col min="16" max="16" width="20.7109375" style="10" customWidth="1"/>
    <col min="17" max="17" width="13.85546875" style="10" bestFit="1" customWidth="1"/>
    <col min="18" max="18" width="10.7109375" style="10" bestFit="1" customWidth="1"/>
    <col min="19" max="20" width="10.7109375" style="6" bestFit="1" customWidth="1"/>
    <col min="21" max="21" width="15" style="6" bestFit="1" customWidth="1"/>
    <col min="22" max="16384" width="8.85546875" style="6"/>
  </cols>
  <sheetData>
    <row r="1" spans="1:22" s="3" customFormat="1" ht="20.100000000000001" customHeight="1" x14ac:dyDescent="0.25">
      <c r="A1" s="676" t="s">
        <v>0</v>
      </c>
      <c r="B1" s="676"/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1"/>
      <c r="Q1" s="1"/>
      <c r="R1" s="1"/>
      <c r="S1" s="2"/>
    </row>
    <row r="2" spans="1:22" s="3" customFormat="1" ht="20.100000000000001" customHeight="1" x14ac:dyDescent="0.25">
      <c r="A2" s="676" t="s">
        <v>1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1"/>
      <c r="Q2" s="1"/>
      <c r="R2" s="1"/>
      <c r="S2" s="2"/>
    </row>
    <row r="3" spans="1:22" s="3" customFormat="1" ht="20.100000000000001" customHeight="1" x14ac:dyDescent="0.25">
      <c r="A3" s="676" t="s">
        <v>2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1"/>
      <c r="Q3" s="1"/>
      <c r="R3" s="1"/>
      <c r="S3" s="2"/>
    </row>
    <row r="4" spans="1:22" ht="24.95" customHeight="1" thickBot="1" x14ac:dyDescent="0.3">
      <c r="A4" s="680" t="s">
        <v>3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4"/>
      <c r="Q4" s="4"/>
      <c r="R4" s="4"/>
      <c r="S4" s="5"/>
    </row>
    <row r="5" spans="1:22" ht="45.95" customHeight="1" thickBot="1" x14ac:dyDescent="0.3">
      <c r="A5" s="677" t="s">
        <v>4</v>
      </c>
      <c r="B5" s="678"/>
      <c r="C5" s="670" t="s">
        <v>5</v>
      </c>
      <c r="D5" s="670" t="s">
        <v>6</v>
      </c>
      <c r="E5" s="670" t="s">
        <v>7</v>
      </c>
      <c r="F5" s="670" t="s">
        <v>8</v>
      </c>
      <c r="G5" s="670" t="s">
        <v>9</v>
      </c>
      <c r="H5" s="670" t="s">
        <v>10</v>
      </c>
      <c r="I5" s="670" t="s">
        <v>11</v>
      </c>
      <c r="J5" s="670" t="s">
        <v>12</v>
      </c>
      <c r="K5" s="670" t="s">
        <v>13</v>
      </c>
      <c r="L5" s="670" t="s">
        <v>14</v>
      </c>
      <c r="M5" s="670" t="s">
        <v>15</v>
      </c>
      <c r="N5" s="670" t="s">
        <v>16</v>
      </c>
      <c r="O5" s="88" t="s">
        <v>17</v>
      </c>
      <c r="P5" s="7"/>
      <c r="Q5" s="7"/>
      <c r="R5" s="7"/>
      <c r="S5" s="8"/>
    </row>
    <row r="6" spans="1:22" s="10" customFormat="1" ht="15" customHeight="1" x14ac:dyDescent="0.25">
      <c r="A6" s="9"/>
      <c r="B6" s="185" t="s">
        <v>18</v>
      </c>
      <c r="C6" s="271">
        <f>'2. M&amp;E Deliverables'!G10</f>
        <v>0</v>
      </c>
      <c r="D6" s="271">
        <f>'2. M&amp;E Deliverables'!H10</f>
        <v>0</v>
      </c>
      <c r="E6" s="271"/>
      <c r="F6" s="271"/>
      <c r="G6" s="271"/>
      <c r="H6" s="271"/>
      <c r="I6" s="271"/>
      <c r="J6" s="271"/>
      <c r="K6" s="271"/>
      <c r="L6" s="271"/>
      <c r="M6" s="272"/>
      <c r="N6" s="578"/>
      <c r="O6" s="273">
        <f t="shared" ref="O6:O12" si="0">SUM(C6:M6)</f>
        <v>0</v>
      </c>
      <c r="P6" s="227"/>
      <c r="Q6" s="227"/>
      <c r="R6" s="227"/>
      <c r="S6" s="228"/>
      <c r="U6" s="6"/>
    </row>
    <row r="7" spans="1:22" s="10" customFormat="1" ht="15" customHeight="1" x14ac:dyDescent="0.25">
      <c r="A7" s="411"/>
      <c r="B7" s="185" t="s">
        <v>19</v>
      </c>
      <c r="C7" s="271">
        <f>'2. M&amp;E Deliverables'!G27</f>
        <v>0</v>
      </c>
      <c r="D7" s="271">
        <f>'2. M&amp;E Deliverables'!H27</f>
        <v>0</v>
      </c>
      <c r="E7" s="271"/>
      <c r="F7" s="271"/>
      <c r="G7" s="271"/>
      <c r="H7" s="271"/>
      <c r="I7" s="271"/>
      <c r="J7" s="271"/>
      <c r="K7" s="271"/>
      <c r="L7" s="271"/>
      <c r="M7" s="272"/>
      <c r="N7" s="578"/>
      <c r="O7" s="273">
        <f t="shared" si="0"/>
        <v>0</v>
      </c>
      <c r="P7" s="227"/>
      <c r="Q7" s="227"/>
      <c r="R7" s="227"/>
      <c r="S7" s="228"/>
      <c r="U7" s="6"/>
    </row>
    <row r="8" spans="1:22" s="10" customFormat="1" ht="15" customHeight="1" x14ac:dyDescent="0.25">
      <c r="A8" s="11"/>
      <c r="B8" s="185" t="s">
        <v>20</v>
      </c>
      <c r="C8" s="271"/>
      <c r="D8" s="271">
        <f>'8. M&amp;E DB Migration'!Y28</f>
        <v>0</v>
      </c>
      <c r="E8" s="271">
        <f>'8. M&amp;E DB Migration'!Z28</f>
        <v>0</v>
      </c>
      <c r="F8" s="271"/>
      <c r="G8" s="271"/>
      <c r="H8" s="271"/>
      <c r="I8" s="271"/>
      <c r="J8" s="271"/>
      <c r="K8" s="271"/>
      <c r="L8" s="271"/>
      <c r="M8" s="272"/>
      <c r="N8" s="578"/>
      <c r="O8" s="273">
        <f t="shared" si="0"/>
        <v>0</v>
      </c>
      <c r="P8" s="227"/>
      <c r="Q8" s="12"/>
      <c r="R8" s="12"/>
      <c r="S8" s="12"/>
      <c r="T8" s="12"/>
      <c r="U8" s="13"/>
      <c r="V8" s="12"/>
    </row>
    <row r="9" spans="1:22" s="10" customFormat="1" ht="15" customHeight="1" x14ac:dyDescent="0.25">
      <c r="A9" s="11"/>
      <c r="B9" s="185" t="s">
        <v>21</v>
      </c>
      <c r="C9" s="271"/>
      <c r="D9" s="271">
        <f>'9. M&amp;E Task Management'!S28</f>
        <v>0</v>
      </c>
      <c r="E9" s="271">
        <f>'9. M&amp;E Task Management'!T28</f>
        <v>0</v>
      </c>
      <c r="F9" s="271"/>
      <c r="G9" s="271"/>
      <c r="H9" s="271"/>
      <c r="I9" s="271"/>
      <c r="J9" s="271"/>
      <c r="K9" s="271"/>
      <c r="L9" s="271"/>
      <c r="M9" s="272"/>
      <c r="N9" s="578"/>
      <c r="O9" s="273">
        <f t="shared" si="0"/>
        <v>0</v>
      </c>
      <c r="P9" s="227"/>
      <c r="Q9" s="12"/>
      <c r="R9" s="12"/>
      <c r="S9" s="12"/>
      <c r="T9" s="12"/>
      <c r="U9" s="13"/>
      <c r="V9" s="12"/>
    </row>
    <row r="10" spans="1:22" s="10" customFormat="1" ht="15" customHeight="1" x14ac:dyDescent="0.25">
      <c r="A10" s="11"/>
      <c r="B10" s="185" t="s">
        <v>22</v>
      </c>
      <c r="C10" s="271"/>
      <c r="D10" s="271">
        <f>'4. M&amp;E Software'!G69</f>
        <v>0</v>
      </c>
      <c r="E10" s="271">
        <f>'4. M&amp;E Software'!H69</f>
        <v>0</v>
      </c>
      <c r="F10" s="271">
        <f>'4. M&amp;E Software'!I69</f>
        <v>0</v>
      </c>
      <c r="G10" s="271">
        <f>'4. M&amp;E Software'!J69</f>
        <v>0</v>
      </c>
      <c r="H10" s="271">
        <f>'4. M&amp;E Software'!K69</f>
        <v>0</v>
      </c>
      <c r="I10" s="271">
        <f>'4. M&amp;E Software'!L69</f>
        <v>0</v>
      </c>
      <c r="J10" s="271"/>
      <c r="K10" s="271"/>
      <c r="L10" s="271"/>
      <c r="M10" s="272"/>
      <c r="N10" s="578"/>
      <c r="O10" s="273">
        <f t="shared" si="0"/>
        <v>0</v>
      </c>
      <c r="P10" s="227"/>
      <c r="Q10" s="12"/>
      <c r="R10" s="12"/>
      <c r="S10" s="12"/>
      <c r="T10" s="12"/>
      <c r="U10" s="13"/>
      <c r="V10" s="12"/>
    </row>
    <row r="11" spans="1:22" s="10" customFormat="1" ht="15" customHeight="1" x14ac:dyDescent="0.25">
      <c r="A11" s="11"/>
      <c r="B11" s="185" t="s">
        <v>23</v>
      </c>
      <c r="C11" s="271"/>
      <c r="D11" s="271">
        <f>'5. M&amp;E Services'!H62</f>
        <v>0</v>
      </c>
      <c r="E11" s="271">
        <f>'5. M&amp;E Services'!I62</f>
        <v>0</v>
      </c>
      <c r="F11" s="271">
        <f>'5. M&amp;E Services'!J62</f>
        <v>0</v>
      </c>
      <c r="G11" s="271">
        <f>'5. M&amp;E Services'!K62</f>
        <v>0</v>
      </c>
      <c r="H11" s="271">
        <f>'5. M&amp;E Services'!L62</f>
        <v>0</v>
      </c>
      <c r="I11" s="271">
        <f>'5. M&amp;E Services'!M62</f>
        <v>0</v>
      </c>
      <c r="J11" s="271">
        <f>'5. M&amp;E Services'!N62</f>
        <v>0</v>
      </c>
      <c r="K11" s="271"/>
      <c r="L11" s="271"/>
      <c r="M11" s="272"/>
      <c r="N11" s="578"/>
      <c r="O11" s="273">
        <f t="shared" si="0"/>
        <v>0</v>
      </c>
      <c r="P11" s="227"/>
      <c r="Q11" s="12"/>
      <c r="R11" s="12"/>
      <c r="S11" s="12"/>
      <c r="T11" s="12"/>
      <c r="U11" s="13"/>
      <c r="V11" s="12"/>
    </row>
    <row r="12" spans="1:22" s="10" customFormat="1" ht="15" customHeight="1" thickBot="1" x14ac:dyDescent="0.3">
      <c r="A12" s="11"/>
      <c r="B12" s="185" t="s">
        <v>24</v>
      </c>
      <c r="C12" s="271"/>
      <c r="D12" s="271">
        <f>'18. M&amp;E Other'!G24</f>
        <v>0</v>
      </c>
      <c r="E12" s="271">
        <f>'18. M&amp;E Other'!H24</f>
        <v>0</v>
      </c>
      <c r="F12" s="271">
        <f>'18. M&amp;E Other'!I24</f>
        <v>0</v>
      </c>
      <c r="G12" s="271">
        <f>'18. M&amp;E Other'!J24</f>
        <v>0</v>
      </c>
      <c r="H12" s="271">
        <f>'18. M&amp;E Other'!K24</f>
        <v>0</v>
      </c>
      <c r="I12" s="271">
        <f>'18. M&amp;E Other'!L24</f>
        <v>0</v>
      </c>
      <c r="J12" s="271">
        <f>'18. M&amp;E Other'!M24</f>
        <v>0</v>
      </c>
      <c r="K12" s="271"/>
      <c r="L12" s="271"/>
      <c r="M12" s="272"/>
      <c r="N12" s="578"/>
      <c r="O12" s="273">
        <f t="shared" si="0"/>
        <v>0</v>
      </c>
      <c r="P12" s="227"/>
      <c r="Q12" s="12"/>
      <c r="R12" s="12"/>
      <c r="S12" s="12"/>
      <c r="T12" s="12"/>
      <c r="U12" s="13"/>
      <c r="V12" s="12"/>
    </row>
    <row r="13" spans="1:22" s="10" customFormat="1" ht="15" customHeight="1" thickBot="1" x14ac:dyDescent="0.3">
      <c r="A13" s="230" t="s">
        <v>25</v>
      </c>
      <c r="B13" s="231"/>
      <c r="C13" s="232">
        <f t="shared" ref="C13:N13" si="1">SUM(C6:C12)</f>
        <v>0</v>
      </c>
      <c r="D13" s="232">
        <f t="shared" si="1"/>
        <v>0</v>
      </c>
      <c r="E13" s="232">
        <f t="shared" si="1"/>
        <v>0</v>
      </c>
      <c r="F13" s="232">
        <f t="shared" si="1"/>
        <v>0</v>
      </c>
      <c r="G13" s="232">
        <f t="shared" si="1"/>
        <v>0</v>
      </c>
      <c r="H13" s="232">
        <f t="shared" si="1"/>
        <v>0</v>
      </c>
      <c r="I13" s="232">
        <f t="shared" si="1"/>
        <v>0</v>
      </c>
      <c r="J13" s="232">
        <f t="shared" si="1"/>
        <v>0</v>
      </c>
      <c r="K13" s="232">
        <f t="shared" si="1"/>
        <v>0</v>
      </c>
      <c r="L13" s="232">
        <f t="shared" si="1"/>
        <v>0</v>
      </c>
      <c r="M13" s="232">
        <f t="shared" si="1"/>
        <v>0</v>
      </c>
      <c r="N13" s="232">
        <f t="shared" si="1"/>
        <v>0</v>
      </c>
      <c r="O13" s="232">
        <f>SUM(C13:N13)</f>
        <v>0</v>
      </c>
      <c r="P13" s="227"/>
      <c r="Q13" s="227"/>
      <c r="R13" s="227"/>
      <c r="S13" s="228"/>
    </row>
    <row r="14" spans="1:22" s="10" customFormat="1" ht="15" customHeight="1" thickBot="1" x14ac:dyDescent="0.3">
      <c r="A14" s="418"/>
      <c r="B14" s="419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1"/>
      <c r="P14" s="227"/>
      <c r="Q14" s="227"/>
      <c r="R14" s="227"/>
      <c r="S14" s="228"/>
    </row>
    <row r="15" spans="1:22" s="10" customFormat="1" ht="26.1" customHeight="1" thickBot="1" x14ac:dyDescent="0.3">
      <c r="A15" s="690" t="s">
        <v>26</v>
      </c>
      <c r="B15" s="691"/>
      <c r="C15" s="580">
        <f>C13-'2. M&amp;E Deliverables'!G29</f>
        <v>0</v>
      </c>
      <c r="D15" s="580">
        <f>D13-'2. M&amp;E Deliverables'!H29</f>
        <v>0</v>
      </c>
      <c r="E15" s="483">
        <f t="shared" ref="E15:N15" si="2">E13</f>
        <v>0</v>
      </c>
      <c r="F15" s="483">
        <f t="shared" si="2"/>
        <v>0</v>
      </c>
      <c r="G15" s="483">
        <f t="shared" si="2"/>
        <v>0</v>
      </c>
      <c r="H15" s="483">
        <f t="shared" si="2"/>
        <v>0</v>
      </c>
      <c r="I15" s="483">
        <f t="shared" si="2"/>
        <v>0</v>
      </c>
      <c r="J15" s="483">
        <f t="shared" si="2"/>
        <v>0</v>
      </c>
      <c r="K15" s="483">
        <f t="shared" si="2"/>
        <v>0</v>
      </c>
      <c r="L15" s="483">
        <f t="shared" si="2"/>
        <v>0</v>
      </c>
      <c r="M15" s="483">
        <f t="shared" si="2"/>
        <v>0</v>
      </c>
      <c r="N15" s="483">
        <f t="shared" si="2"/>
        <v>0</v>
      </c>
      <c r="O15" s="232">
        <f>SUM(C15:N15)</f>
        <v>0</v>
      </c>
      <c r="P15" s="227"/>
      <c r="Q15" s="227"/>
      <c r="R15" s="227"/>
      <c r="S15" s="228"/>
    </row>
    <row r="16" spans="1:22" s="10" customFormat="1" ht="15" customHeight="1" thickBot="1" x14ac:dyDescent="0.3">
      <c r="A16" s="418"/>
      <c r="B16" s="419"/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1"/>
      <c r="P16" s="227"/>
      <c r="Q16" s="227"/>
      <c r="R16" s="227"/>
      <c r="S16" s="228"/>
    </row>
    <row r="17" spans="1:20" s="10" customFormat="1" ht="15" customHeight="1" thickBot="1" x14ac:dyDescent="0.3">
      <c r="A17" s="230" t="s">
        <v>27</v>
      </c>
      <c r="B17" s="231"/>
      <c r="C17" s="232">
        <f t="shared" ref="C17:N17" si="3">C13-C6</f>
        <v>0</v>
      </c>
      <c r="D17" s="232">
        <f t="shared" si="3"/>
        <v>0</v>
      </c>
      <c r="E17" s="232">
        <f t="shared" si="3"/>
        <v>0</v>
      </c>
      <c r="F17" s="232">
        <f t="shared" si="3"/>
        <v>0</v>
      </c>
      <c r="G17" s="232">
        <f t="shared" si="3"/>
        <v>0</v>
      </c>
      <c r="H17" s="232">
        <f t="shared" si="3"/>
        <v>0</v>
      </c>
      <c r="I17" s="232">
        <f t="shared" si="3"/>
        <v>0</v>
      </c>
      <c r="J17" s="232">
        <f t="shared" si="3"/>
        <v>0</v>
      </c>
      <c r="K17" s="232">
        <f t="shared" si="3"/>
        <v>0</v>
      </c>
      <c r="L17" s="232">
        <f t="shared" si="3"/>
        <v>0</v>
      </c>
      <c r="M17" s="232">
        <f t="shared" si="3"/>
        <v>0</v>
      </c>
      <c r="N17" s="232">
        <f t="shared" si="3"/>
        <v>0</v>
      </c>
      <c r="O17" s="232">
        <f>SUM(C17:N17)</f>
        <v>0</v>
      </c>
      <c r="P17" s="227"/>
      <c r="Q17" s="227"/>
      <c r="R17" s="227"/>
      <c r="S17" s="228"/>
    </row>
    <row r="18" spans="1:20" s="10" customFormat="1" ht="9.9499999999999993" customHeight="1" x14ac:dyDescent="0.2">
      <c r="A18" s="684"/>
      <c r="B18" s="685"/>
      <c r="C18" s="685"/>
      <c r="D18" s="685"/>
      <c r="E18" s="685"/>
      <c r="F18" s="685"/>
      <c r="G18" s="685"/>
      <c r="H18" s="685"/>
      <c r="I18" s="685"/>
      <c r="J18" s="685"/>
      <c r="K18" s="685"/>
      <c r="L18" s="685"/>
      <c r="M18" s="685"/>
      <c r="N18" s="685"/>
      <c r="O18" s="686"/>
      <c r="P18" s="227"/>
      <c r="Q18" s="14"/>
      <c r="R18" s="14"/>
      <c r="S18" s="12"/>
      <c r="T18" s="12"/>
    </row>
    <row r="19" spans="1:20" s="10" customFormat="1" ht="15" customHeight="1" x14ac:dyDescent="0.25">
      <c r="A19" s="15"/>
      <c r="B19" s="189" t="s">
        <v>28</v>
      </c>
      <c r="C19" s="274"/>
      <c r="D19" s="275"/>
      <c r="E19" s="275"/>
      <c r="F19" s="275"/>
      <c r="G19" s="275"/>
      <c r="H19" s="275"/>
      <c r="I19" s="275"/>
      <c r="J19" s="275">
        <f>'10. Optional Extension Year 1'!E29</f>
        <v>0</v>
      </c>
      <c r="K19" s="275">
        <f>'10. Optional Extension Year 1'!F29</f>
        <v>0</v>
      </c>
      <c r="L19" s="275"/>
      <c r="M19" s="275"/>
      <c r="N19" s="579"/>
      <c r="O19" s="276">
        <f t="shared" ref="O19:O21" si="4">SUM(C19:N19)</f>
        <v>0</v>
      </c>
      <c r="P19" s="227"/>
      <c r="Q19" s="14"/>
      <c r="R19" s="14"/>
      <c r="S19" s="12"/>
      <c r="T19" s="12"/>
    </row>
    <row r="20" spans="1:20" s="10" customFormat="1" ht="15" customHeight="1" x14ac:dyDescent="0.25">
      <c r="A20" s="11"/>
      <c r="B20" s="189" t="s">
        <v>29</v>
      </c>
      <c r="C20" s="271"/>
      <c r="D20" s="271"/>
      <c r="E20" s="271"/>
      <c r="F20" s="271"/>
      <c r="G20" s="271"/>
      <c r="H20" s="271"/>
      <c r="I20" s="271"/>
      <c r="J20" s="271"/>
      <c r="K20" s="271">
        <f>'11. Optional Extension Year 2'!E29</f>
        <v>0</v>
      </c>
      <c r="L20" s="271">
        <f>'11. Optional Extension Year 2'!F29</f>
        <v>0</v>
      </c>
      <c r="M20" s="271"/>
      <c r="N20" s="579"/>
      <c r="O20" s="276">
        <f t="shared" si="4"/>
        <v>0</v>
      </c>
      <c r="P20" s="227"/>
      <c r="Q20" s="14"/>
      <c r="R20" s="14"/>
      <c r="S20" s="12"/>
      <c r="T20" s="12"/>
    </row>
    <row r="21" spans="1:20" s="10" customFormat="1" ht="15" customHeight="1" x14ac:dyDescent="0.25">
      <c r="A21" s="11"/>
      <c r="B21" s="189" t="s">
        <v>30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>
        <f>'12. Optional Extension Year 3'!E29</f>
        <v>0</v>
      </c>
      <c r="M21" s="271">
        <f>'12. Optional Extension Year 3'!F29</f>
        <v>0</v>
      </c>
      <c r="N21" s="579"/>
      <c r="O21" s="276">
        <f t="shared" si="4"/>
        <v>0</v>
      </c>
      <c r="P21" s="227"/>
      <c r="Q21" s="14"/>
      <c r="R21" s="14"/>
      <c r="S21" s="12"/>
      <c r="T21" s="12"/>
    </row>
    <row r="22" spans="1:20" s="10" customFormat="1" ht="15" customHeight="1" thickBot="1" x14ac:dyDescent="0.3">
      <c r="A22" s="11"/>
      <c r="B22" s="189" t="s">
        <v>31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>
        <f>'13. Optional Extension Year 4'!E29</f>
        <v>0</v>
      </c>
      <c r="N22" s="271">
        <f>'13. Optional Extension Year 4'!F29</f>
        <v>0</v>
      </c>
      <c r="O22" s="276">
        <f>SUM(C22:N22)</f>
        <v>0</v>
      </c>
      <c r="P22" s="227"/>
      <c r="Q22" s="14"/>
      <c r="R22" s="14"/>
      <c r="S22" s="12"/>
      <c r="T22" s="12"/>
    </row>
    <row r="23" spans="1:20" s="10" customFormat="1" ht="15" customHeight="1" thickBot="1" x14ac:dyDescent="0.25">
      <c r="A23" s="230" t="s">
        <v>32</v>
      </c>
      <c r="B23" s="231"/>
      <c r="C23" s="232"/>
      <c r="D23" s="232"/>
      <c r="E23" s="232"/>
      <c r="F23" s="232"/>
      <c r="G23" s="232"/>
      <c r="H23" s="232"/>
      <c r="I23" s="232"/>
      <c r="J23" s="232">
        <f t="shared" ref="J23" si="5">SUM(J19:J22)</f>
        <v>0</v>
      </c>
      <c r="K23" s="232">
        <f t="shared" ref="K23" si="6">SUM(K19:K22)</f>
        <v>0</v>
      </c>
      <c r="L23" s="232">
        <f t="shared" ref="L23" si="7">SUM(L19:L22)</f>
        <v>0</v>
      </c>
      <c r="M23" s="232">
        <f t="shared" ref="M23:N23" si="8">SUM(M19:M22)</f>
        <v>0</v>
      </c>
      <c r="N23" s="232">
        <f t="shared" si="8"/>
        <v>0</v>
      </c>
      <c r="O23" s="232">
        <f>SUM(C23:N23)</f>
        <v>0</v>
      </c>
      <c r="P23" s="227"/>
      <c r="Q23" s="14"/>
      <c r="R23" s="14"/>
      <c r="S23" s="12"/>
      <c r="T23" s="12"/>
    </row>
    <row r="24" spans="1:20" s="10" customFormat="1" ht="15" customHeight="1" thickBot="1" x14ac:dyDescent="0.25">
      <c r="A24" s="681"/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3"/>
      <c r="P24" s="227"/>
      <c r="Q24" s="14"/>
      <c r="R24" s="14"/>
      <c r="S24" s="12"/>
      <c r="T24" s="12"/>
    </row>
    <row r="25" spans="1:20" s="10" customFormat="1" ht="15" customHeight="1" thickBot="1" x14ac:dyDescent="0.25">
      <c r="A25" s="230" t="s">
        <v>33</v>
      </c>
      <c r="B25" s="231"/>
      <c r="C25" s="232"/>
      <c r="D25" s="232">
        <f>'16. Optional Imaging'!J45</f>
        <v>0</v>
      </c>
      <c r="E25" s="232">
        <f>'16. Optional Imaging'!K45</f>
        <v>0</v>
      </c>
      <c r="F25" s="232">
        <f>'16. Optional Imaging'!L45</f>
        <v>0</v>
      </c>
      <c r="G25" s="232">
        <f>'16. Optional Imaging'!M45</f>
        <v>0</v>
      </c>
      <c r="H25" s="232">
        <f>'16. Optional Imaging'!N45</f>
        <v>0</v>
      </c>
      <c r="I25" s="232">
        <f>'16. Optional Imaging'!O45</f>
        <v>0</v>
      </c>
      <c r="J25" s="232">
        <f>'16. Optional Imaging'!P45</f>
        <v>0</v>
      </c>
      <c r="K25" s="232"/>
      <c r="L25" s="232"/>
      <c r="M25" s="232"/>
      <c r="N25" s="232"/>
      <c r="O25" s="232">
        <f>SUM(C25:M25)</f>
        <v>0</v>
      </c>
      <c r="P25" s="227"/>
      <c r="Q25" s="233"/>
      <c r="R25" s="233"/>
      <c r="S25" s="229"/>
      <c r="T25" s="229"/>
    </row>
    <row r="26" spans="1:20" s="10" customFormat="1" ht="15" customHeight="1" thickBot="1" x14ac:dyDescent="0.25">
      <c r="A26" s="681"/>
      <c r="B26" s="682"/>
      <c r="C26" s="682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683"/>
      <c r="P26" s="227"/>
      <c r="Q26" s="233"/>
      <c r="R26" s="233"/>
      <c r="S26" s="229"/>
      <c r="T26" s="229"/>
    </row>
    <row r="27" spans="1:20" ht="15" customHeight="1" thickBot="1" x14ac:dyDescent="0.3">
      <c r="A27" s="230" t="s">
        <v>34</v>
      </c>
      <c r="B27" s="231"/>
      <c r="C27" s="232">
        <f t="shared" ref="C27:N27" si="9" xml:space="preserve"> SUM(C13,C23)</f>
        <v>0</v>
      </c>
      <c r="D27" s="232">
        <f t="shared" si="9"/>
        <v>0</v>
      </c>
      <c r="E27" s="232">
        <f t="shared" si="9"/>
        <v>0</v>
      </c>
      <c r="F27" s="232">
        <f t="shared" si="9"/>
        <v>0</v>
      </c>
      <c r="G27" s="232">
        <f t="shared" si="9"/>
        <v>0</v>
      </c>
      <c r="H27" s="232">
        <f t="shared" si="9"/>
        <v>0</v>
      </c>
      <c r="I27" s="232">
        <f t="shared" si="9"/>
        <v>0</v>
      </c>
      <c r="J27" s="232">
        <f t="shared" si="9"/>
        <v>0</v>
      </c>
      <c r="K27" s="232">
        <f t="shared" si="9"/>
        <v>0</v>
      </c>
      <c r="L27" s="232">
        <f t="shared" si="9"/>
        <v>0</v>
      </c>
      <c r="M27" s="232">
        <f t="shared" si="9"/>
        <v>0</v>
      </c>
      <c r="N27" s="232">
        <f t="shared" si="9"/>
        <v>0</v>
      </c>
      <c r="O27" s="232">
        <f>SUM(C27:M27)</f>
        <v>0</v>
      </c>
      <c r="P27" s="227"/>
      <c r="Q27" s="227"/>
      <c r="R27" s="227"/>
      <c r="S27" s="228"/>
    </row>
    <row r="28" spans="1:20" ht="15" customHeight="1" thickBot="1" x14ac:dyDescent="0.3">
      <c r="A28" s="687"/>
      <c r="B28" s="688"/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9"/>
      <c r="P28" s="227"/>
      <c r="Q28" s="227"/>
      <c r="R28" s="227"/>
      <c r="S28" s="228"/>
    </row>
    <row r="29" spans="1:20" s="10" customFormat="1" ht="15" customHeight="1" thickBot="1" x14ac:dyDescent="0.3">
      <c r="A29" s="230" t="s">
        <v>35</v>
      </c>
      <c r="B29" s="231"/>
      <c r="C29" s="232">
        <f>SUM(C13,C25)</f>
        <v>0</v>
      </c>
      <c r="D29" s="232">
        <f t="shared" ref="D29:O29" si="10">SUM(D13,D25)</f>
        <v>0</v>
      </c>
      <c r="E29" s="232">
        <f t="shared" si="10"/>
        <v>0</v>
      </c>
      <c r="F29" s="232">
        <f t="shared" si="10"/>
        <v>0</v>
      </c>
      <c r="G29" s="232">
        <f t="shared" si="10"/>
        <v>0</v>
      </c>
      <c r="H29" s="232">
        <f t="shared" si="10"/>
        <v>0</v>
      </c>
      <c r="I29" s="232">
        <f t="shared" si="10"/>
        <v>0</v>
      </c>
      <c r="J29" s="232">
        <f t="shared" si="10"/>
        <v>0</v>
      </c>
      <c r="K29" s="232">
        <f t="shared" si="10"/>
        <v>0</v>
      </c>
      <c r="L29" s="232">
        <f t="shared" si="10"/>
        <v>0</v>
      </c>
      <c r="M29" s="232">
        <f t="shared" si="10"/>
        <v>0</v>
      </c>
      <c r="N29" s="232">
        <f t="shared" si="10"/>
        <v>0</v>
      </c>
      <c r="O29" s="232">
        <f t="shared" si="10"/>
        <v>0</v>
      </c>
      <c r="P29" s="227"/>
      <c r="Q29" s="227"/>
      <c r="R29" s="227"/>
      <c r="S29" s="228"/>
      <c r="T29"/>
    </row>
    <row r="30" spans="1:20" s="10" customFormat="1" ht="15" customHeight="1" thickBot="1" x14ac:dyDescent="0.3">
      <c r="A30" s="687"/>
      <c r="B30" s="688"/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9"/>
      <c r="P30" s="227"/>
      <c r="Q30" s="227"/>
      <c r="R30" s="227"/>
      <c r="S30" s="228"/>
      <c r="T30"/>
    </row>
    <row r="31" spans="1:20" s="10" customFormat="1" ht="15" customHeight="1" thickBot="1" x14ac:dyDescent="0.3">
      <c r="A31" s="230" t="s">
        <v>36</v>
      </c>
      <c r="B31" s="231"/>
      <c r="C31" s="232">
        <f>SUM(C25,C27)</f>
        <v>0</v>
      </c>
      <c r="D31" s="232">
        <f t="shared" ref="D31:O31" si="11">SUM(D25,D27)</f>
        <v>0</v>
      </c>
      <c r="E31" s="232">
        <f t="shared" si="11"/>
        <v>0</v>
      </c>
      <c r="F31" s="232">
        <f t="shared" si="11"/>
        <v>0</v>
      </c>
      <c r="G31" s="232">
        <f t="shared" si="11"/>
        <v>0</v>
      </c>
      <c r="H31" s="232">
        <f t="shared" si="11"/>
        <v>0</v>
      </c>
      <c r="I31" s="232">
        <f t="shared" si="11"/>
        <v>0</v>
      </c>
      <c r="J31" s="232">
        <f t="shared" si="11"/>
        <v>0</v>
      </c>
      <c r="K31" s="232">
        <f t="shared" si="11"/>
        <v>0</v>
      </c>
      <c r="L31" s="232">
        <f t="shared" si="11"/>
        <v>0</v>
      </c>
      <c r="M31" s="232">
        <f t="shared" si="11"/>
        <v>0</v>
      </c>
      <c r="N31" s="232">
        <f t="shared" si="11"/>
        <v>0</v>
      </c>
      <c r="O31" s="232">
        <f t="shared" si="11"/>
        <v>0</v>
      </c>
      <c r="P31" s="227"/>
      <c r="Q31" s="227"/>
      <c r="R31" s="227"/>
      <c r="S31" s="228"/>
      <c r="T31"/>
    </row>
    <row r="32" spans="1:20" s="10" customFormat="1" ht="15" customHeight="1" thickBot="1" x14ac:dyDescent="0.3">
      <c r="A32" s="1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227"/>
      <c r="Q32" s="227"/>
      <c r="R32" s="227"/>
      <c r="S32" s="228"/>
      <c r="T32"/>
    </row>
    <row r="33" spans="1:20" s="10" customFormat="1" ht="15" customHeight="1" thickBot="1" x14ac:dyDescent="0.3">
      <c r="A33" s="230" t="s">
        <v>37</v>
      </c>
      <c r="B33" s="231"/>
      <c r="C33" s="232">
        <f>'7. CalFresh ABAWD SCR'!Q53</f>
        <v>0</v>
      </c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>
        <f>C33</f>
        <v>0</v>
      </c>
      <c r="P33" s="227"/>
      <c r="Q33" s="227"/>
      <c r="R33" s="227"/>
      <c r="S33" s="228"/>
      <c r="T33"/>
    </row>
    <row r="34" spans="1:20" ht="15.95" customHeight="1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20" ht="15.95" customHeight="1" x14ac:dyDescent="0.3">
      <c r="B35" s="10" t="s">
        <v>38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20" ht="15.95" customHeight="1" x14ac:dyDescent="0.25">
      <c r="A36" s="19"/>
      <c r="B36" s="692" t="s">
        <v>39</v>
      </c>
      <c r="C36" s="693"/>
      <c r="D36" s="693"/>
      <c r="E36" s="693"/>
      <c r="F36" s="693"/>
      <c r="G36" s="694"/>
      <c r="H36" s="20"/>
      <c r="I36" s="20"/>
      <c r="J36" s="20"/>
      <c r="K36" s="20"/>
      <c r="L36" s="20"/>
      <c r="M36" s="20"/>
      <c r="N36" s="20"/>
      <c r="O36" s="20"/>
    </row>
    <row r="37" spans="1:20" ht="15.95" customHeight="1" x14ac:dyDescent="0.25">
      <c r="A37" s="21">
        <v>1</v>
      </c>
      <c r="B37" s="673"/>
      <c r="C37" s="674"/>
      <c r="D37" s="674"/>
      <c r="E37" s="674"/>
      <c r="F37" s="674"/>
      <c r="G37" s="675"/>
      <c r="H37" s="20"/>
      <c r="I37" s="20"/>
      <c r="J37" s="20"/>
      <c r="K37" s="20"/>
      <c r="L37" s="20"/>
      <c r="M37" s="20"/>
      <c r="N37" s="20"/>
      <c r="O37" s="20"/>
    </row>
    <row r="38" spans="1:20" ht="15.95" customHeight="1" x14ac:dyDescent="0.25">
      <c r="A38" s="22">
        <v>2</v>
      </c>
      <c r="B38" s="673"/>
      <c r="C38" s="674"/>
      <c r="D38" s="674"/>
      <c r="E38" s="674"/>
      <c r="F38" s="674"/>
      <c r="G38" s="675"/>
      <c r="H38" s="23"/>
      <c r="I38" s="23"/>
      <c r="J38" s="23"/>
      <c r="K38" s="23"/>
      <c r="L38" s="23"/>
      <c r="M38" s="23"/>
      <c r="N38" s="23"/>
      <c r="O38" s="23"/>
    </row>
    <row r="39" spans="1:20" ht="15.95" customHeight="1" x14ac:dyDescent="0.25">
      <c r="A39" s="22">
        <v>3</v>
      </c>
      <c r="B39" s="673"/>
      <c r="C39" s="674"/>
      <c r="D39" s="674"/>
      <c r="E39" s="674"/>
      <c r="F39" s="674"/>
      <c r="G39" s="675"/>
      <c r="H39" s="23"/>
      <c r="I39" s="23"/>
      <c r="J39" s="23"/>
      <c r="K39" s="23"/>
      <c r="L39" s="23"/>
      <c r="M39" s="23"/>
      <c r="N39" s="23"/>
      <c r="O39" s="23"/>
    </row>
    <row r="40" spans="1:20" ht="15.95" customHeight="1" x14ac:dyDescent="0.25">
      <c r="A40" s="22">
        <v>4</v>
      </c>
      <c r="B40" s="673"/>
      <c r="C40" s="674"/>
      <c r="D40" s="674"/>
      <c r="E40" s="674"/>
      <c r="F40" s="674"/>
      <c r="G40" s="675"/>
      <c r="H40" s="23"/>
      <c r="I40" s="23"/>
      <c r="J40" s="23"/>
      <c r="K40" s="23"/>
      <c r="L40" s="23"/>
      <c r="M40" s="23"/>
      <c r="N40" s="23"/>
      <c r="O40" s="23"/>
    </row>
    <row r="41" spans="1:20" ht="15.95" customHeight="1" x14ac:dyDescent="0.25">
      <c r="A41" s="22">
        <v>5</v>
      </c>
      <c r="B41" s="673"/>
      <c r="C41" s="674"/>
      <c r="D41" s="674"/>
      <c r="E41" s="674"/>
      <c r="F41" s="674"/>
      <c r="G41" s="675"/>
      <c r="H41" s="23"/>
      <c r="I41" s="23"/>
      <c r="J41" s="23"/>
      <c r="K41" s="23"/>
      <c r="L41" s="23"/>
      <c r="M41" s="23"/>
      <c r="N41" s="23"/>
      <c r="O41" s="23"/>
    </row>
    <row r="42" spans="1:20" ht="15.95" customHeight="1" x14ac:dyDescent="0.25">
      <c r="A42" s="22">
        <v>6</v>
      </c>
      <c r="B42" s="673"/>
      <c r="C42" s="674"/>
      <c r="D42" s="674"/>
      <c r="E42" s="674"/>
      <c r="F42" s="674"/>
      <c r="G42" s="675"/>
      <c r="H42" s="23"/>
      <c r="I42" s="23"/>
      <c r="J42" s="23"/>
      <c r="K42" s="23"/>
      <c r="L42" s="23"/>
      <c r="M42" s="23"/>
      <c r="N42" s="23"/>
      <c r="O42" s="23"/>
    </row>
    <row r="43" spans="1:20" ht="15.95" customHeight="1" x14ac:dyDescent="0.25">
      <c r="A43" s="22">
        <v>7</v>
      </c>
      <c r="B43" s="673"/>
      <c r="C43" s="674"/>
      <c r="D43" s="674"/>
      <c r="E43" s="674"/>
      <c r="F43" s="674"/>
      <c r="G43" s="675"/>
    </row>
    <row r="44" spans="1:20" ht="15.95" customHeight="1" x14ac:dyDescent="0.25">
      <c r="A44" s="22">
        <v>8</v>
      </c>
      <c r="B44" s="673"/>
      <c r="C44" s="674"/>
      <c r="D44" s="674"/>
      <c r="E44" s="674"/>
      <c r="F44" s="674"/>
      <c r="G44" s="675"/>
      <c r="H44" s="18"/>
      <c r="I44" s="18"/>
      <c r="J44" s="18"/>
      <c r="K44" s="18"/>
      <c r="L44" s="18"/>
      <c r="M44" s="18"/>
      <c r="N44" s="18"/>
    </row>
    <row r="45" spans="1:20" ht="15.95" customHeight="1" x14ac:dyDescent="0.25">
      <c r="A45" s="22">
        <v>9</v>
      </c>
      <c r="B45" s="673"/>
      <c r="C45" s="674"/>
      <c r="D45" s="674"/>
      <c r="E45" s="674"/>
      <c r="F45" s="674"/>
      <c r="G45" s="675"/>
      <c r="H45" s="20"/>
      <c r="I45" s="20"/>
      <c r="J45" s="20"/>
      <c r="K45" s="20"/>
      <c r="L45" s="20"/>
      <c r="M45" s="20"/>
      <c r="N45" s="20"/>
      <c r="O45" s="20"/>
    </row>
    <row r="46" spans="1:20" x14ac:dyDescent="0.25">
      <c r="A46" s="22">
        <v>10</v>
      </c>
      <c r="B46" s="673"/>
      <c r="C46" s="674"/>
      <c r="D46" s="674"/>
      <c r="E46" s="674"/>
      <c r="F46" s="674"/>
      <c r="G46" s="675"/>
      <c r="H46" s="4"/>
      <c r="I46" s="4"/>
      <c r="J46" s="4"/>
      <c r="K46" s="4"/>
      <c r="L46" s="4"/>
      <c r="M46" s="4"/>
      <c r="N46" s="4"/>
      <c r="O46" s="4"/>
    </row>
    <row r="47" spans="1:20" x14ac:dyDescent="0.25">
      <c r="B47" s="584"/>
      <c r="C47" s="585"/>
      <c r="D47" s="585"/>
      <c r="E47" s="585"/>
      <c r="F47" s="585"/>
      <c r="G47" s="585"/>
      <c r="H47" s="8"/>
      <c r="I47" s="8"/>
      <c r="J47" s="8"/>
      <c r="K47" s="8"/>
      <c r="L47" s="8"/>
      <c r="M47" s="8"/>
      <c r="N47" s="8"/>
      <c r="O47" s="8"/>
    </row>
    <row r="48" spans="1:20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2:15" x14ac:dyDescent="0.25">
      <c r="B49" s="1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2:15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x14ac:dyDescent="0.25">
      <c r="B51" s="1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5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x14ac:dyDescent="0.25"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2:15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x14ac:dyDescent="0.25">
      <c r="B55" s="1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2:15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x14ac:dyDescent="0.25"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2:15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x14ac:dyDescent="0.25">
      <c r="B59" s="1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2:15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x14ac:dyDescent="0.25"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</row>
    <row r="62" spans="2:15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</sheetData>
  <mergeCells count="22">
    <mergeCell ref="B45:G45"/>
    <mergeCell ref="B46:G46"/>
    <mergeCell ref="A1:O1"/>
    <mergeCell ref="A5:B5"/>
    <mergeCell ref="A3:O3"/>
    <mergeCell ref="A4:O4"/>
    <mergeCell ref="A2:O2"/>
    <mergeCell ref="A24:O24"/>
    <mergeCell ref="A18:O18"/>
    <mergeCell ref="A26:O26"/>
    <mergeCell ref="A28:O28"/>
    <mergeCell ref="A30:O30"/>
    <mergeCell ref="A15:B15"/>
    <mergeCell ref="B36:G36"/>
    <mergeCell ref="B37:G37"/>
    <mergeCell ref="B38:G38"/>
    <mergeCell ref="B44:G44"/>
    <mergeCell ref="B39:G39"/>
    <mergeCell ref="B40:G40"/>
    <mergeCell ref="B41:G41"/>
    <mergeCell ref="B42:G42"/>
    <mergeCell ref="B43:G43"/>
  </mergeCells>
  <phoneticPr fontId="42" type="noConversion"/>
  <printOptions horizontalCentered="1"/>
  <pageMargins left="0.5" right="0.5" top="0.75" bottom="0.6" header="1" footer="0.25"/>
  <pageSetup scale="49" fitToHeight="0" orientation="landscape" useFirstPageNumber="1" r:id="rId1"/>
  <headerFooter alignWithMargins="0">
    <oddFooter>&amp;L&amp;"Arial,Bold"&amp;A&amp;R&amp;"Arial,Bold"Page 1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HY134"/>
  <sheetViews>
    <sheetView zoomScale="95" zoomScaleNormal="95" zoomScaleSheetLayoutView="178" workbookViewId="0">
      <pane xSplit="3" ySplit="5" topLeftCell="D6" activePane="bottomRight" state="frozen"/>
      <selection pane="topRight" activeCell="E4" sqref="E4:E7"/>
      <selection pane="bottomLeft" activeCell="E4" sqref="E4:E7"/>
      <selection pane="bottomRight" activeCell="H14" sqref="H14"/>
    </sheetView>
  </sheetViews>
  <sheetFormatPr defaultColWidth="9.140625" defaultRowHeight="14.25" x14ac:dyDescent="0.3"/>
  <cols>
    <col min="1" max="1" width="5.7109375" style="32" customWidth="1"/>
    <col min="2" max="2" width="10.5703125" style="69" hidden="1" customWidth="1"/>
    <col min="3" max="3" width="80.7109375" style="32" customWidth="1"/>
    <col min="4" max="4" width="13.7109375" style="71" customWidth="1"/>
    <col min="5" max="6" width="13.7109375" style="70" customWidth="1"/>
    <col min="7" max="7" width="14.7109375" style="70" customWidth="1"/>
    <col min="8" max="8" width="14.7109375" style="71" customWidth="1"/>
    <col min="9" max="9" width="14.7109375" style="32" customWidth="1"/>
    <col min="10" max="10" width="11.5703125" style="32" customWidth="1"/>
    <col min="11" max="11" width="6.28515625" style="32" customWidth="1"/>
    <col min="12" max="14" width="11.7109375" style="32" hidden="1" customWidth="1"/>
    <col min="15" max="15" width="14.7109375" style="32" bestFit="1" customWidth="1"/>
    <col min="16" max="16" width="12" style="32" bestFit="1" customWidth="1"/>
    <col min="17" max="16384" width="9.140625" style="32"/>
  </cols>
  <sheetData>
    <row r="1" spans="1:15" s="26" customFormat="1" ht="20.100000000000001" customHeight="1" x14ac:dyDescent="0.3">
      <c r="A1" s="707" t="s">
        <v>40</v>
      </c>
      <c r="B1" s="707"/>
      <c r="C1" s="707"/>
      <c r="D1" s="707"/>
      <c r="E1" s="707"/>
      <c r="F1" s="707"/>
      <c r="G1" s="707"/>
      <c r="H1" s="707"/>
      <c r="I1" s="707"/>
    </row>
    <row r="2" spans="1:15" s="26" customFormat="1" ht="24" customHeight="1" x14ac:dyDescent="0.3">
      <c r="A2" s="707" t="s">
        <v>41</v>
      </c>
      <c r="B2" s="707"/>
      <c r="C2" s="707"/>
      <c r="D2" s="707"/>
      <c r="E2" s="707"/>
      <c r="F2" s="707"/>
      <c r="G2" s="707"/>
      <c r="H2" s="707"/>
      <c r="I2" s="707"/>
    </row>
    <row r="3" spans="1:15" s="26" customFormat="1" ht="20.100000000000001" customHeight="1" x14ac:dyDescent="0.3">
      <c r="A3" s="27"/>
      <c r="B3" s="27"/>
      <c r="C3" s="27"/>
      <c r="D3" s="27"/>
      <c r="E3" s="27"/>
      <c r="F3" s="27"/>
      <c r="G3" s="27"/>
      <c r="H3" s="27"/>
    </row>
    <row r="4" spans="1:15" s="26" customFormat="1" ht="24.95" customHeight="1" thickBot="1" x14ac:dyDescent="0.35">
      <c r="A4" s="27"/>
      <c r="B4" s="27"/>
      <c r="C4" s="27"/>
      <c r="D4" s="27"/>
      <c r="E4" s="27"/>
      <c r="F4" s="701" t="s">
        <v>42</v>
      </c>
      <c r="G4" s="702"/>
      <c r="H4" s="703"/>
    </row>
    <row r="5" spans="1:15" s="28" customFormat="1" ht="57.95" customHeight="1" thickBot="1" x14ac:dyDescent="0.3">
      <c r="A5" s="89" t="s">
        <v>43</v>
      </c>
      <c r="B5" s="89" t="s">
        <v>44</v>
      </c>
      <c r="C5" s="89" t="s">
        <v>45</v>
      </c>
      <c r="D5" s="90" t="s">
        <v>46</v>
      </c>
      <c r="E5" s="90" t="s">
        <v>47</v>
      </c>
      <c r="F5" s="90" t="s">
        <v>48</v>
      </c>
      <c r="G5" s="87" t="s">
        <v>49</v>
      </c>
      <c r="H5" s="87" t="s">
        <v>50</v>
      </c>
      <c r="I5" s="91" t="s">
        <v>51</v>
      </c>
    </row>
    <row r="6" spans="1:15" s="145" customFormat="1" x14ac:dyDescent="0.2">
      <c r="A6" s="142" t="s">
        <v>52</v>
      </c>
      <c r="B6" s="143"/>
      <c r="C6" s="329" t="s">
        <v>53</v>
      </c>
      <c r="D6" s="392"/>
      <c r="E6" s="392"/>
      <c r="F6" s="392"/>
      <c r="G6" s="144">
        <f>I6-H6</f>
        <v>0</v>
      </c>
      <c r="H6" s="144">
        <f>IF(F6&gt;$O$6, I6,0)</f>
        <v>0</v>
      </c>
      <c r="I6" s="390">
        <v>0</v>
      </c>
      <c r="J6" s="559"/>
      <c r="K6" s="146"/>
      <c r="L6" s="147"/>
      <c r="M6" s="148"/>
      <c r="N6" s="149"/>
      <c r="O6" s="656">
        <v>45838</v>
      </c>
    </row>
    <row r="7" spans="1:15" s="145" customFormat="1" x14ac:dyDescent="0.2">
      <c r="A7" s="142" t="s">
        <v>54</v>
      </c>
      <c r="B7" s="143"/>
      <c r="C7" s="329" t="s">
        <v>55</v>
      </c>
      <c r="D7" s="392"/>
      <c r="E7" s="392"/>
      <c r="F7" s="392"/>
      <c r="G7" s="144">
        <f t="shared" ref="G7:G8" si="0">I7-H7</f>
        <v>0</v>
      </c>
      <c r="H7" s="144">
        <f t="shared" ref="H7:H8" si="1">IF(F7&gt;$O$6, I7,0)</f>
        <v>0</v>
      </c>
      <c r="I7" s="390">
        <v>0</v>
      </c>
      <c r="K7" s="146"/>
      <c r="L7" s="147"/>
      <c r="M7" s="148"/>
      <c r="N7" s="149"/>
    </row>
    <row r="8" spans="1:15" s="145" customFormat="1" x14ac:dyDescent="0.2">
      <c r="A8" s="142" t="s">
        <v>56</v>
      </c>
      <c r="B8" s="143"/>
      <c r="C8" s="329" t="s">
        <v>57</v>
      </c>
      <c r="D8" s="392"/>
      <c r="E8" s="392"/>
      <c r="F8" s="392"/>
      <c r="G8" s="144">
        <f t="shared" si="0"/>
        <v>0</v>
      </c>
      <c r="H8" s="144">
        <f t="shared" si="1"/>
        <v>0</v>
      </c>
      <c r="I8" s="390">
        <v>0</v>
      </c>
      <c r="K8" s="146"/>
      <c r="L8" s="147"/>
      <c r="M8" s="148"/>
      <c r="N8" s="149"/>
    </row>
    <row r="9" spans="1:15" ht="12.2" customHeight="1" x14ac:dyDescent="0.3">
      <c r="A9" s="29"/>
      <c r="B9" s="37"/>
      <c r="C9" s="30"/>
      <c r="D9" s="38"/>
      <c r="E9" s="38"/>
      <c r="F9" s="38"/>
      <c r="G9" s="337"/>
      <c r="H9" s="337"/>
      <c r="I9" s="391"/>
    </row>
    <row r="10" spans="1:15" s="43" customFormat="1" ht="16.5" x14ac:dyDescent="0.3">
      <c r="A10" s="39"/>
      <c r="B10" s="40"/>
      <c r="C10" s="41" t="s">
        <v>58</v>
      </c>
      <c r="D10" s="42"/>
      <c r="E10" s="42"/>
      <c r="F10" s="42"/>
      <c r="G10" s="171">
        <f>SUM(G6:G9)</f>
        <v>0</v>
      </c>
      <c r="H10" s="171">
        <f>SUM(H6:H9)</f>
        <v>0</v>
      </c>
      <c r="I10" s="171">
        <f>SUM(I6:I9)</f>
        <v>0</v>
      </c>
    </row>
    <row r="11" spans="1:15" ht="15.95" customHeight="1" x14ac:dyDescent="0.3">
      <c r="A11" s="44"/>
      <c r="B11" s="45"/>
      <c r="C11" s="46"/>
      <c r="D11" s="49"/>
      <c r="E11" s="48"/>
      <c r="F11" s="48"/>
      <c r="G11" s="48"/>
      <c r="H11" s="49"/>
      <c r="I11" s="50"/>
      <c r="J11" s="219"/>
      <c r="L11" s="704" t="s">
        <v>59</v>
      </c>
      <c r="M11" s="705"/>
      <c r="N11" s="706"/>
    </row>
    <row r="12" spans="1:15" s="145" customFormat="1" x14ac:dyDescent="0.2">
      <c r="A12" s="142" t="s">
        <v>60</v>
      </c>
      <c r="B12" s="143"/>
      <c r="C12" s="329" t="s">
        <v>61</v>
      </c>
      <c r="D12" s="392"/>
      <c r="E12" s="392"/>
      <c r="F12" s="392"/>
      <c r="G12" s="144">
        <f t="shared" ref="G12:G15" si="2">I12-H12</f>
        <v>0</v>
      </c>
      <c r="H12" s="144">
        <f>IF(F12&gt;$O$6, I12,0)</f>
        <v>0</v>
      </c>
      <c r="I12" s="390">
        <v>0</v>
      </c>
      <c r="K12" s="146"/>
      <c r="L12" s="485">
        <f>IF(DATEDIF(F12,"5/1/2025","D")&gt;0,H12,0)</f>
        <v>0</v>
      </c>
      <c r="M12" s="482" t="b">
        <f t="shared" ref="M12:M18" si="3">ISERR(L12)</f>
        <v>0</v>
      </c>
      <c r="N12" s="486">
        <f>IF(M12,0,L12)</f>
        <v>0</v>
      </c>
    </row>
    <row r="13" spans="1:15" s="145" customFormat="1" x14ac:dyDescent="0.2">
      <c r="A13" s="142" t="s">
        <v>62</v>
      </c>
      <c r="B13" s="143"/>
      <c r="C13" s="329" t="s">
        <v>63</v>
      </c>
      <c r="D13" s="392"/>
      <c r="E13" s="392"/>
      <c r="F13" s="392"/>
      <c r="G13" s="144">
        <f t="shared" si="2"/>
        <v>0</v>
      </c>
      <c r="H13" s="144">
        <f t="shared" ref="H13:H14" si="4">IF(F13&gt;$O$6, I13,0)</f>
        <v>0</v>
      </c>
      <c r="I13" s="390">
        <v>0</v>
      </c>
      <c r="K13" s="146"/>
      <c r="L13" s="485">
        <f t="shared" ref="L13:L25" si="5">IF(DATEDIF(F13,"5/1/2025","D")&gt;0,H13,0)</f>
        <v>0</v>
      </c>
      <c r="M13" s="482" t="b">
        <f t="shared" si="3"/>
        <v>0</v>
      </c>
      <c r="N13" s="486">
        <f t="shared" ref="N13:N23" si="6">IF(M13,0,L13)</f>
        <v>0</v>
      </c>
    </row>
    <row r="14" spans="1:15" s="145" customFormat="1" x14ac:dyDescent="0.2">
      <c r="A14" s="142" t="s">
        <v>64</v>
      </c>
      <c r="B14" s="143"/>
      <c r="C14" s="329" t="s">
        <v>65</v>
      </c>
      <c r="D14" s="392"/>
      <c r="E14" s="392"/>
      <c r="F14" s="392"/>
      <c r="G14" s="144">
        <f t="shared" si="2"/>
        <v>0</v>
      </c>
      <c r="H14" s="144">
        <f t="shared" si="4"/>
        <v>0</v>
      </c>
      <c r="I14" s="390">
        <v>0</v>
      </c>
      <c r="K14" s="146"/>
      <c r="L14" s="485">
        <f t="shared" si="5"/>
        <v>0</v>
      </c>
      <c r="M14" s="482" t="b">
        <f t="shared" si="3"/>
        <v>0</v>
      </c>
      <c r="N14" s="486">
        <f t="shared" si="6"/>
        <v>0</v>
      </c>
    </row>
    <row r="15" spans="1:15" s="145" customFormat="1" x14ac:dyDescent="0.2">
      <c r="A15" s="142" t="s">
        <v>66</v>
      </c>
      <c r="B15" s="143"/>
      <c r="C15" s="329" t="s">
        <v>67</v>
      </c>
      <c r="D15" s="392"/>
      <c r="E15" s="392"/>
      <c r="F15" s="392"/>
      <c r="G15" s="144">
        <f t="shared" si="2"/>
        <v>0</v>
      </c>
      <c r="H15" s="144">
        <f>IF(F15&gt;$O$6, I15,0)</f>
        <v>0</v>
      </c>
      <c r="I15" s="390">
        <v>0</v>
      </c>
      <c r="K15" s="146"/>
      <c r="L15" s="485">
        <f t="shared" si="5"/>
        <v>0</v>
      </c>
      <c r="M15" s="482" t="b">
        <f t="shared" si="3"/>
        <v>0</v>
      </c>
      <c r="N15" s="486">
        <f t="shared" si="6"/>
        <v>0</v>
      </c>
    </row>
    <row r="16" spans="1:15" s="145" customFormat="1" x14ac:dyDescent="0.2">
      <c r="A16" s="142" t="s">
        <v>68</v>
      </c>
      <c r="B16" s="143"/>
      <c r="C16" s="329" t="s">
        <v>69</v>
      </c>
      <c r="D16" s="234" t="s">
        <v>70</v>
      </c>
      <c r="E16" s="234" t="s">
        <v>70</v>
      </c>
      <c r="F16" s="234" t="s">
        <v>70</v>
      </c>
      <c r="G16" s="234" t="s">
        <v>70</v>
      </c>
      <c r="H16" s="234" t="s">
        <v>70</v>
      </c>
      <c r="I16" s="234" t="s">
        <v>70</v>
      </c>
      <c r="K16" s="146"/>
      <c r="L16" s="485" t="e">
        <f t="shared" si="5"/>
        <v>#VALUE!</v>
      </c>
      <c r="M16" s="482" t="b">
        <f t="shared" si="3"/>
        <v>1</v>
      </c>
      <c r="N16" s="486">
        <f t="shared" si="6"/>
        <v>0</v>
      </c>
    </row>
    <row r="17" spans="1:14" s="145" customFormat="1" x14ac:dyDescent="0.2">
      <c r="A17" s="142" t="s">
        <v>71</v>
      </c>
      <c r="B17" s="143"/>
      <c r="C17" s="329" t="s">
        <v>72</v>
      </c>
      <c r="D17" s="234" t="s">
        <v>70</v>
      </c>
      <c r="E17" s="234" t="s">
        <v>70</v>
      </c>
      <c r="F17" s="234" t="s">
        <v>70</v>
      </c>
      <c r="G17" s="234" t="s">
        <v>70</v>
      </c>
      <c r="H17" s="234" t="s">
        <v>70</v>
      </c>
      <c r="I17" s="234" t="s">
        <v>70</v>
      </c>
      <c r="K17" s="146"/>
      <c r="L17" s="485" t="e">
        <f t="shared" si="5"/>
        <v>#VALUE!</v>
      </c>
      <c r="M17" s="482" t="b">
        <f t="shared" si="3"/>
        <v>1</v>
      </c>
      <c r="N17" s="486">
        <f t="shared" si="6"/>
        <v>0</v>
      </c>
    </row>
    <row r="18" spans="1:14" s="145" customFormat="1" x14ac:dyDescent="0.2">
      <c r="A18" s="142" t="s">
        <v>73</v>
      </c>
      <c r="B18" s="143"/>
      <c r="C18" s="329" t="s">
        <v>74</v>
      </c>
      <c r="D18" s="234" t="s">
        <v>70</v>
      </c>
      <c r="E18" s="234" t="s">
        <v>70</v>
      </c>
      <c r="F18" s="234" t="s">
        <v>70</v>
      </c>
      <c r="G18" s="234" t="s">
        <v>70</v>
      </c>
      <c r="H18" s="234" t="s">
        <v>70</v>
      </c>
      <c r="I18" s="234" t="s">
        <v>70</v>
      </c>
      <c r="K18" s="146"/>
      <c r="L18" s="485" t="e">
        <f t="shared" si="5"/>
        <v>#VALUE!</v>
      </c>
      <c r="M18" s="482" t="b">
        <f t="shared" si="3"/>
        <v>1</v>
      </c>
      <c r="N18" s="486">
        <f t="shared" si="6"/>
        <v>0</v>
      </c>
    </row>
    <row r="19" spans="1:14" s="145" customFormat="1" x14ac:dyDescent="0.2">
      <c r="A19" s="142" t="s">
        <v>75</v>
      </c>
      <c r="B19" s="143"/>
      <c r="C19" s="329" t="s">
        <v>76</v>
      </c>
      <c r="D19" s="234" t="s">
        <v>70</v>
      </c>
      <c r="E19" s="234" t="s">
        <v>70</v>
      </c>
      <c r="F19" s="234" t="s">
        <v>70</v>
      </c>
      <c r="G19" s="234" t="s">
        <v>70</v>
      </c>
      <c r="H19" s="234" t="s">
        <v>70</v>
      </c>
      <c r="I19" s="234" t="s">
        <v>70</v>
      </c>
      <c r="K19" s="146"/>
      <c r="L19" s="485" t="e">
        <f t="shared" si="5"/>
        <v>#VALUE!</v>
      </c>
      <c r="M19" s="482" t="b">
        <f>ISERR(L19)</f>
        <v>1</v>
      </c>
      <c r="N19" s="486">
        <f t="shared" si="6"/>
        <v>0</v>
      </c>
    </row>
    <row r="20" spans="1:14" s="145" customFormat="1" x14ac:dyDescent="0.2">
      <c r="A20" s="142" t="s">
        <v>77</v>
      </c>
      <c r="B20" s="143"/>
      <c r="C20" s="329" t="s">
        <v>78</v>
      </c>
      <c r="D20" s="234" t="s">
        <v>70</v>
      </c>
      <c r="E20" s="234" t="s">
        <v>70</v>
      </c>
      <c r="F20" s="234" t="s">
        <v>70</v>
      </c>
      <c r="G20" s="234" t="s">
        <v>70</v>
      </c>
      <c r="H20" s="234" t="s">
        <v>70</v>
      </c>
      <c r="I20" s="234" t="s">
        <v>70</v>
      </c>
      <c r="K20" s="146"/>
      <c r="L20" s="485" t="e">
        <f t="shared" si="5"/>
        <v>#VALUE!</v>
      </c>
      <c r="M20" s="482" t="b">
        <f>ISERR(L20)</f>
        <v>1</v>
      </c>
      <c r="N20" s="486">
        <f t="shared" ref="N20" si="7">IF(M20,0,L20)</f>
        <v>0</v>
      </c>
    </row>
    <row r="21" spans="1:14" s="145" customFormat="1" x14ac:dyDescent="0.2">
      <c r="A21" s="142" t="s">
        <v>79</v>
      </c>
      <c r="B21" s="143"/>
      <c r="C21" s="329" t="s">
        <v>80</v>
      </c>
      <c r="D21" s="234" t="s">
        <v>70</v>
      </c>
      <c r="E21" s="234" t="s">
        <v>70</v>
      </c>
      <c r="F21" s="234" t="s">
        <v>70</v>
      </c>
      <c r="G21" s="234" t="s">
        <v>70</v>
      </c>
      <c r="H21" s="234" t="s">
        <v>70</v>
      </c>
      <c r="I21" s="234" t="s">
        <v>70</v>
      </c>
      <c r="K21" s="146"/>
      <c r="L21" s="485" t="e">
        <f t="shared" si="5"/>
        <v>#VALUE!</v>
      </c>
      <c r="M21" s="482" t="b">
        <f>ISERR(L21)</f>
        <v>1</v>
      </c>
      <c r="N21" s="486">
        <f t="shared" si="6"/>
        <v>0</v>
      </c>
    </row>
    <row r="22" spans="1:14" s="145" customFormat="1" x14ac:dyDescent="0.2">
      <c r="A22" s="142" t="s">
        <v>81</v>
      </c>
      <c r="B22" s="143"/>
      <c r="C22" s="329" t="s">
        <v>82</v>
      </c>
      <c r="D22" s="392"/>
      <c r="E22" s="392"/>
      <c r="F22" s="392"/>
      <c r="G22" s="144">
        <f t="shared" ref="G22:G25" si="8">I22-H22</f>
        <v>0</v>
      </c>
      <c r="H22" s="144">
        <f>IF(F22&gt;$O$6, I22,0)</f>
        <v>0</v>
      </c>
      <c r="I22" s="390">
        <v>0</v>
      </c>
      <c r="K22" s="146"/>
      <c r="L22" s="485">
        <f t="shared" si="5"/>
        <v>0</v>
      </c>
      <c r="M22" s="482" t="b">
        <f t="shared" ref="M22:M25" si="9">ISERR(L22)</f>
        <v>0</v>
      </c>
      <c r="N22" s="486">
        <f t="shared" si="6"/>
        <v>0</v>
      </c>
    </row>
    <row r="23" spans="1:14" s="145" customFormat="1" x14ac:dyDescent="0.2">
      <c r="A23" s="142" t="s">
        <v>83</v>
      </c>
      <c r="B23" s="143"/>
      <c r="C23" s="329" t="s">
        <v>84</v>
      </c>
      <c r="D23" s="392"/>
      <c r="E23" s="392"/>
      <c r="F23" s="392"/>
      <c r="G23" s="144">
        <f t="shared" si="8"/>
        <v>0</v>
      </c>
      <c r="H23" s="144">
        <f t="shared" ref="H23:H24" si="10">IF(F23&gt;$O$6, I23,0)</f>
        <v>0</v>
      </c>
      <c r="I23" s="390">
        <v>0</v>
      </c>
      <c r="K23" s="146"/>
      <c r="L23" s="485">
        <f t="shared" si="5"/>
        <v>0</v>
      </c>
      <c r="M23" s="482" t="b">
        <f t="shared" si="9"/>
        <v>0</v>
      </c>
      <c r="N23" s="486">
        <f t="shared" si="6"/>
        <v>0</v>
      </c>
    </row>
    <row r="24" spans="1:14" s="145" customFormat="1" x14ac:dyDescent="0.2">
      <c r="A24" s="142" t="s">
        <v>85</v>
      </c>
      <c r="B24" s="143"/>
      <c r="C24" s="329" t="s">
        <v>86</v>
      </c>
      <c r="D24" s="392"/>
      <c r="E24" s="392"/>
      <c r="F24" s="392"/>
      <c r="G24" s="144">
        <f t="shared" si="8"/>
        <v>0</v>
      </c>
      <c r="H24" s="144">
        <f t="shared" si="10"/>
        <v>0</v>
      </c>
      <c r="I24" s="390">
        <v>0</v>
      </c>
      <c r="K24" s="146"/>
      <c r="L24" s="485">
        <f t="shared" si="5"/>
        <v>0</v>
      </c>
      <c r="M24" s="482" t="b">
        <f t="shared" si="9"/>
        <v>0</v>
      </c>
      <c r="N24" s="486">
        <f t="shared" ref="N24:N25" si="11">IF(M24,0,L24)</f>
        <v>0</v>
      </c>
    </row>
    <row r="25" spans="1:14" s="145" customFormat="1" x14ac:dyDescent="0.2">
      <c r="A25" s="142" t="s">
        <v>87</v>
      </c>
      <c r="B25" s="143"/>
      <c r="C25" s="329" t="s">
        <v>88</v>
      </c>
      <c r="D25" s="392"/>
      <c r="E25" s="392"/>
      <c r="F25" s="392"/>
      <c r="G25" s="144">
        <f t="shared" si="8"/>
        <v>0</v>
      </c>
      <c r="H25" s="144">
        <f>IF(F25&gt;$O$6, I25,0)</f>
        <v>0</v>
      </c>
      <c r="I25" s="390">
        <v>0</v>
      </c>
      <c r="K25" s="146"/>
      <c r="L25" s="485">
        <f t="shared" si="5"/>
        <v>0</v>
      </c>
      <c r="M25" s="482" t="b">
        <f t="shared" si="9"/>
        <v>0</v>
      </c>
      <c r="N25" s="486">
        <f t="shared" si="11"/>
        <v>0</v>
      </c>
    </row>
    <row r="26" spans="1:14" ht="12.2" customHeight="1" x14ac:dyDescent="0.3">
      <c r="A26" s="29"/>
      <c r="B26" s="37"/>
      <c r="C26" s="30"/>
      <c r="D26" s="38"/>
      <c r="E26" s="38"/>
      <c r="F26" s="38"/>
      <c r="G26" s="337"/>
      <c r="H26" s="337"/>
      <c r="I26" s="391"/>
      <c r="L26" s="487"/>
      <c r="N26" s="488"/>
    </row>
    <row r="27" spans="1:14" s="43" customFormat="1" ht="16.5" x14ac:dyDescent="0.3">
      <c r="A27" s="39"/>
      <c r="B27" s="40"/>
      <c r="C27" s="41" t="s">
        <v>89</v>
      </c>
      <c r="D27" s="42"/>
      <c r="E27" s="42"/>
      <c r="F27" s="42"/>
      <c r="G27" s="171">
        <f>SUM(G12:G26)</f>
        <v>0</v>
      </c>
      <c r="H27" s="171">
        <f>SUM(H12:H26)</f>
        <v>0</v>
      </c>
      <c r="I27" s="171">
        <f>SUM(I12:I26)</f>
        <v>0</v>
      </c>
      <c r="L27" s="489"/>
      <c r="N27" s="490"/>
    </row>
    <row r="28" spans="1:14" ht="15" customHeight="1" x14ac:dyDescent="0.3">
      <c r="A28" s="44"/>
      <c r="B28" s="45"/>
      <c r="C28" s="46"/>
      <c r="D28" s="49"/>
      <c r="E28" s="48"/>
      <c r="F28" s="48"/>
      <c r="G28" s="48"/>
      <c r="H28" s="49"/>
      <c r="I28" s="50"/>
      <c r="J28" s="219"/>
      <c r="L28" s="487"/>
      <c r="N28" s="488"/>
    </row>
    <row r="29" spans="1:14" s="43" customFormat="1" ht="16.5" x14ac:dyDescent="0.3">
      <c r="A29" s="39"/>
      <c r="B29" s="40"/>
      <c r="C29" s="41" t="s">
        <v>90</v>
      </c>
      <c r="D29" s="42"/>
      <c r="E29" s="42"/>
      <c r="F29" s="42"/>
      <c r="G29" s="171">
        <f>SUM(G10,G27)</f>
        <v>0</v>
      </c>
      <c r="H29" s="171">
        <f>SUM(H10,H27)</f>
        <v>0</v>
      </c>
      <c r="I29" s="171">
        <f>SUM(G29:H29)</f>
        <v>0</v>
      </c>
      <c r="L29" s="491" t="e">
        <f>SUM(L13:L26)</f>
        <v>#VALUE!</v>
      </c>
      <c r="M29" s="492"/>
      <c r="N29" s="493">
        <f>SUM(N12:N28)</f>
        <v>0</v>
      </c>
    </row>
    <row r="30" spans="1:14" ht="15" customHeight="1" x14ac:dyDescent="0.3">
      <c r="A30" s="44"/>
      <c r="B30" s="45"/>
      <c r="C30" s="46"/>
      <c r="D30" s="49"/>
      <c r="E30" s="48"/>
      <c r="F30" s="48"/>
      <c r="G30" s="48"/>
      <c r="H30" s="49"/>
      <c r="I30" s="50"/>
      <c r="J30" s="219"/>
    </row>
    <row r="31" spans="1:14" s="145" customFormat="1" x14ac:dyDescent="0.2">
      <c r="A31" s="142" t="s">
        <v>91</v>
      </c>
      <c r="B31" s="143"/>
      <c r="C31" s="329" t="s">
        <v>92</v>
      </c>
      <c r="D31" s="560"/>
      <c r="E31" s="560"/>
      <c r="F31" s="560"/>
      <c r="G31" s="234" t="s">
        <v>70</v>
      </c>
      <c r="H31" s="234" t="s">
        <v>70</v>
      </c>
      <c r="I31" s="412">
        <v>0</v>
      </c>
      <c r="K31" s="146"/>
      <c r="L31" s="147"/>
      <c r="M31" s="148"/>
      <c r="N31" s="149"/>
    </row>
    <row r="32" spans="1:14" s="145" customFormat="1" x14ac:dyDescent="0.2">
      <c r="A32" s="142" t="s">
        <v>93</v>
      </c>
      <c r="B32" s="143"/>
      <c r="C32" s="329" t="s">
        <v>94</v>
      </c>
      <c r="D32" s="561"/>
      <c r="E32" s="561"/>
      <c r="F32" s="561"/>
      <c r="G32" s="234" t="s">
        <v>70</v>
      </c>
      <c r="H32" s="234" t="s">
        <v>70</v>
      </c>
      <c r="I32" s="412">
        <v>0</v>
      </c>
      <c r="K32" s="146"/>
      <c r="L32" s="147"/>
      <c r="M32" s="148"/>
      <c r="N32" s="149"/>
    </row>
    <row r="33" spans="1:233" s="145" customFormat="1" x14ac:dyDescent="0.2">
      <c r="A33" s="142" t="s">
        <v>95</v>
      </c>
      <c r="B33" s="143"/>
      <c r="C33" s="329" t="s">
        <v>96</v>
      </c>
      <c r="D33" s="561"/>
      <c r="E33" s="561"/>
      <c r="F33" s="561"/>
      <c r="G33" s="234" t="s">
        <v>70</v>
      </c>
      <c r="H33" s="234" t="s">
        <v>70</v>
      </c>
      <c r="I33" s="412">
        <v>0</v>
      </c>
      <c r="K33" s="146"/>
      <c r="L33" s="147"/>
      <c r="M33" s="148"/>
      <c r="N33" s="149"/>
    </row>
    <row r="34" spans="1:233" s="145" customFormat="1" x14ac:dyDescent="0.2">
      <c r="A34" s="142" t="s">
        <v>97</v>
      </c>
      <c r="B34" s="143"/>
      <c r="C34" s="329" t="s">
        <v>98</v>
      </c>
      <c r="D34" s="561"/>
      <c r="E34" s="561"/>
      <c r="F34" s="561"/>
      <c r="G34" s="234" t="s">
        <v>70</v>
      </c>
      <c r="H34" s="234" t="s">
        <v>70</v>
      </c>
      <c r="I34" s="412">
        <v>0</v>
      </c>
      <c r="K34" s="146"/>
      <c r="L34" s="147"/>
      <c r="M34" s="148"/>
      <c r="N34" s="149"/>
    </row>
    <row r="35" spans="1:233" ht="12.2" customHeight="1" x14ac:dyDescent="0.3">
      <c r="A35" s="29"/>
      <c r="B35" s="37"/>
      <c r="C35" s="30"/>
      <c r="D35" s="38"/>
      <c r="E35" s="38"/>
      <c r="F35" s="38"/>
      <c r="G35" s="337"/>
      <c r="H35" s="337"/>
      <c r="I35" s="338"/>
    </row>
    <row r="36" spans="1:233" s="43" customFormat="1" ht="16.5" x14ac:dyDescent="0.3">
      <c r="A36" s="39"/>
      <c r="B36" s="40"/>
      <c r="C36" s="41" t="s">
        <v>99</v>
      </c>
      <c r="D36" s="42"/>
      <c r="E36" s="42"/>
      <c r="F36" s="42"/>
      <c r="G36" s="171"/>
      <c r="H36" s="171"/>
      <c r="I36" s="234">
        <f>SUM(I31:I35)</f>
        <v>0</v>
      </c>
    </row>
    <row r="37" spans="1:233" ht="27.75" x14ac:dyDescent="0.3">
      <c r="A37" s="53"/>
      <c r="B37" s="54"/>
      <c r="C37" s="220" t="s">
        <v>100</v>
      </c>
      <c r="D37" s="55"/>
      <c r="E37" s="55"/>
      <c r="F37" s="55"/>
      <c r="G37" s="52"/>
      <c r="H37" s="52"/>
      <c r="I37" s="50"/>
      <c r="J37" s="307"/>
      <c r="K37" s="57"/>
      <c r="L37" s="17"/>
      <c r="M37" s="17"/>
      <c r="N37" s="56"/>
      <c r="O37" s="50"/>
      <c r="P37" s="50"/>
      <c r="Q37" s="50"/>
      <c r="R37" s="50"/>
      <c r="S37" s="50"/>
      <c r="T37" s="50"/>
      <c r="U37" s="307"/>
      <c r="V37" s="57"/>
      <c r="W37" s="17"/>
      <c r="X37" s="17"/>
      <c r="Y37" s="56"/>
      <c r="Z37" s="50"/>
      <c r="AA37" s="50"/>
      <c r="AB37" s="50"/>
      <c r="AC37" s="50"/>
      <c r="AD37" s="50"/>
      <c r="AE37" s="50"/>
      <c r="AF37" s="307"/>
      <c r="AG37" s="57"/>
      <c r="AH37" s="17"/>
      <c r="AI37" s="17"/>
      <c r="AJ37" s="56"/>
      <c r="AK37" s="50"/>
      <c r="AL37" s="50"/>
      <c r="AM37" s="50"/>
      <c r="AN37" s="50"/>
      <c r="AO37" s="50"/>
      <c r="AP37" s="50"/>
      <c r="AQ37" s="307"/>
      <c r="AR37" s="57"/>
      <c r="AS37" s="17"/>
      <c r="AT37" s="17"/>
      <c r="AU37" s="56"/>
      <c r="AV37" s="50"/>
      <c r="AW37" s="50"/>
      <c r="AX37" s="50"/>
      <c r="AY37" s="50"/>
      <c r="AZ37" s="50"/>
      <c r="BA37" s="50"/>
      <c r="BB37" s="307"/>
      <c r="BC37" s="57"/>
      <c r="BD37" s="17"/>
      <c r="BE37" s="17"/>
      <c r="BF37" s="56"/>
      <c r="BG37" s="50"/>
      <c r="BH37" s="50"/>
      <c r="BI37" s="50"/>
      <c r="BJ37" s="50"/>
      <c r="BK37" s="50"/>
      <c r="BL37" s="50"/>
      <c r="BM37" s="307"/>
      <c r="BN37" s="57"/>
      <c r="BO37" s="17"/>
      <c r="BP37" s="17"/>
      <c r="BQ37" s="56"/>
      <c r="BR37" s="50"/>
      <c r="BS37" s="50"/>
      <c r="BT37" s="50"/>
      <c r="BU37" s="50"/>
      <c r="BV37" s="50"/>
      <c r="BW37" s="50"/>
      <c r="BX37" s="307"/>
      <c r="BY37" s="57"/>
      <c r="BZ37" s="17"/>
      <c r="CA37" s="17"/>
      <c r="CB37" s="56"/>
      <c r="CC37" s="50"/>
      <c r="CD37" s="50"/>
      <c r="CE37" s="50"/>
      <c r="CF37" s="50"/>
      <c r="CG37" s="50"/>
      <c r="CH37" s="50"/>
      <c r="CI37" s="307"/>
      <c r="CJ37" s="57"/>
      <c r="CK37" s="17"/>
      <c r="CL37" s="17"/>
      <c r="CM37" s="56"/>
      <c r="CN37" s="50"/>
      <c r="CO37" s="50"/>
      <c r="CP37" s="50"/>
      <c r="CQ37" s="50"/>
      <c r="CR37" s="50"/>
      <c r="CS37" s="50"/>
      <c r="CT37" s="307"/>
      <c r="CU37" s="57"/>
      <c r="CV37" s="17"/>
      <c r="CW37" s="17"/>
      <c r="CX37" s="56"/>
      <c r="CY37" s="50"/>
      <c r="CZ37" s="50"/>
      <c r="DA37" s="50"/>
      <c r="DB37" s="50"/>
      <c r="DC37" s="50"/>
      <c r="DD37" s="50"/>
      <c r="DE37" s="307"/>
      <c r="DF37" s="57"/>
      <c r="DG37" s="17"/>
      <c r="DH37" s="17"/>
      <c r="DI37" s="56"/>
      <c r="DJ37" s="50"/>
      <c r="DK37" s="50"/>
      <c r="DL37" s="50"/>
      <c r="DM37" s="50"/>
      <c r="DN37" s="50"/>
      <c r="DO37" s="50"/>
      <c r="DP37" s="307"/>
      <c r="DQ37" s="57"/>
      <c r="DR37" s="17"/>
      <c r="DS37" s="17"/>
      <c r="DT37" s="56"/>
      <c r="DU37" s="50"/>
      <c r="DV37" s="50"/>
      <c r="DW37" s="50"/>
      <c r="DX37" s="50"/>
      <c r="DY37" s="50"/>
      <c r="DZ37" s="50"/>
      <c r="EA37" s="307"/>
      <c r="EB37" s="57"/>
      <c r="EC37" s="17"/>
      <c r="ED37" s="17"/>
      <c r="EE37" s="56"/>
      <c r="EF37" s="50"/>
      <c r="EG37" s="50"/>
      <c r="EH37" s="50"/>
      <c r="EI37" s="50"/>
      <c r="EJ37" s="50"/>
      <c r="EK37" s="50"/>
      <c r="EL37" s="307"/>
      <c r="EM37" s="57"/>
      <c r="EN37" s="17"/>
      <c r="EO37" s="17"/>
      <c r="EP37" s="56"/>
      <c r="EQ37" s="50"/>
      <c r="ER37" s="50"/>
      <c r="ES37" s="50"/>
      <c r="ET37" s="50"/>
      <c r="EU37" s="50"/>
      <c r="EV37" s="50"/>
      <c r="EW37" s="307"/>
      <c r="EX37" s="57"/>
      <c r="EY37" s="17"/>
      <c r="EZ37" s="17"/>
      <c r="FA37" s="56"/>
      <c r="FB37" s="50"/>
      <c r="FC37" s="50"/>
      <c r="FD37" s="50"/>
      <c r="FE37" s="50"/>
      <c r="FF37" s="50"/>
      <c r="FG37" s="50"/>
      <c r="FH37" s="307"/>
      <c r="FI37" s="57"/>
      <c r="FJ37" s="17"/>
      <c r="FK37" s="17"/>
      <c r="FL37" s="56"/>
      <c r="FM37" s="50"/>
      <c r="FN37" s="50"/>
      <c r="FO37" s="50"/>
      <c r="FP37" s="50"/>
      <c r="FQ37" s="50"/>
      <c r="FR37" s="50"/>
      <c r="FS37" s="307"/>
      <c r="FT37" s="57"/>
      <c r="FU37" s="17"/>
      <c r="FV37" s="17"/>
      <c r="FW37" s="56"/>
      <c r="FX37" s="50"/>
      <c r="FY37" s="50"/>
      <c r="FZ37" s="50"/>
      <c r="GA37" s="50"/>
      <c r="GB37" s="50"/>
      <c r="GC37" s="50"/>
      <c r="GD37" s="307"/>
      <c r="GE37" s="57"/>
      <c r="GF37" s="17"/>
      <c r="GG37" s="17"/>
      <c r="GH37" s="56"/>
      <c r="GI37" s="50"/>
      <c r="GJ37" s="50"/>
      <c r="GK37" s="50"/>
      <c r="GL37" s="50"/>
      <c r="GM37" s="50"/>
      <c r="GN37" s="50"/>
      <c r="GO37" s="307"/>
      <c r="GP37" s="57"/>
      <c r="GQ37" s="17"/>
      <c r="GR37" s="17"/>
      <c r="GS37" s="56"/>
      <c r="GT37" s="50"/>
      <c r="GU37" s="50"/>
      <c r="GV37" s="50"/>
      <c r="GW37" s="50"/>
      <c r="GX37" s="50"/>
      <c r="GY37" s="50"/>
      <c r="GZ37" s="307"/>
      <c r="HA37" s="57"/>
      <c r="HB37" s="17"/>
      <c r="HC37" s="17"/>
      <c r="HD37" s="56"/>
      <c r="HE37" s="50"/>
      <c r="HF37" s="50"/>
      <c r="HG37" s="50"/>
      <c r="HH37" s="50"/>
      <c r="HI37" s="50"/>
      <c r="HJ37" s="50"/>
      <c r="HK37" s="307"/>
      <c r="HL37" s="57"/>
      <c r="HM37" s="17"/>
      <c r="HN37" s="17"/>
      <c r="HO37" s="56"/>
      <c r="HP37" s="50"/>
      <c r="HQ37" s="50"/>
      <c r="HR37" s="50"/>
      <c r="HS37" s="50"/>
      <c r="HT37" s="50"/>
      <c r="HU37" s="50"/>
      <c r="HV37" s="307"/>
      <c r="HW37" s="57"/>
      <c r="HX37" s="17"/>
      <c r="HY37" s="17"/>
    </row>
    <row r="38" spans="1:233" ht="27.75" x14ac:dyDescent="0.3">
      <c r="A38" s="53"/>
      <c r="B38" s="54"/>
      <c r="C38" s="220" t="s">
        <v>101</v>
      </c>
      <c r="D38" s="55"/>
      <c r="E38" s="55"/>
      <c r="F38" s="55"/>
      <c r="G38" s="52"/>
      <c r="H38" s="52"/>
      <c r="I38" s="50"/>
      <c r="J38" s="307"/>
      <c r="K38" s="57"/>
      <c r="L38" s="17"/>
      <c r="M38" s="17"/>
      <c r="N38" s="56"/>
      <c r="O38" s="50"/>
      <c r="P38" s="50"/>
      <c r="Q38" s="50"/>
      <c r="R38" s="50"/>
      <c r="S38" s="50"/>
      <c r="T38" s="50"/>
      <c r="U38" s="307"/>
      <c r="V38" s="57"/>
      <c r="W38" s="17"/>
      <c r="X38" s="17"/>
      <c r="Y38" s="56"/>
      <c r="Z38" s="50"/>
      <c r="AA38" s="50"/>
      <c r="AB38" s="50"/>
      <c r="AC38" s="50"/>
      <c r="AD38" s="50"/>
      <c r="AE38" s="50"/>
      <c r="AF38" s="307"/>
      <c r="AG38" s="57"/>
      <c r="AH38" s="17"/>
      <c r="AI38" s="17"/>
      <c r="AJ38" s="56"/>
      <c r="AK38" s="50"/>
      <c r="AL38" s="50"/>
      <c r="AM38" s="50"/>
      <c r="AN38" s="50"/>
      <c r="AO38" s="50"/>
      <c r="AP38" s="50"/>
      <c r="AQ38" s="307"/>
      <c r="AR38" s="57"/>
      <c r="AS38" s="17"/>
      <c r="AT38" s="17"/>
      <c r="AU38" s="56"/>
      <c r="AV38" s="50"/>
      <c r="AW38" s="50"/>
      <c r="AX38" s="50"/>
      <c r="AY38" s="50"/>
      <c r="AZ38" s="50"/>
      <c r="BA38" s="50"/>
      <c r="BB38" s="307"/>
      <c r="BC38" s="57"/>
      <c r="BD38" s="17"/>
      <c r="BE38" s="17"/>
      <c r="BF38" s="56"/>
      <c r="BG38" s="50"/>
      <c r="BH38" s="50"/>
      <c r="BI38" s="50"/>
      <c r="BJ38" s="50"/>
      <c r="BK38" s="50"/>
      <c r="BL38" s="50"/>
      <c r="BM38" s="307"/>
      <c r="BN38" s="57"/>
      <c r="BO38" s="17"/>
      <c r="BP38" s="17"/>
      <c r="BQ38" s="56"/>
      <c r="BR38" s="50"/>
      <c r="BS38" s="50"/>
      <c r="BT38" s="50"/>
      <c r="BU38" s="50"/>
      <c r="BV38" s="50"/>
      <c r="BW38" s="50"/>
      <c r="BX38" s="307"/>
      <c r="BY38" s="57"/>
      <c r="BZ38" s="17"/>
      <c r="CA38" s="17"/>
      <c r="CB38" s="56"/>
      <c r="CC38" s="50"/>
      <c r="CD38" s="50"/>
      <c r="CE38" s="50"/>
      <c r="CF38" s="50"/>
      <c r="CG38" s="50"/>
      <c r="CH38" s="50"/>
      <c r="CI38" s="307"/>
      <c r="CJ38" s="57"/>
      <c r="CK38" s="17"/>
      <c r="CL38" s="17"/>
      <c r="CM38" s="56"/>
      <c r="CN38" s="50"/>
      <c r="CO38" s="50"/>
      <c r="CP38" s="50"/>
      <c r="CQ38" s="50"/>
      <c r="CR38" s="50"/>
      <c r="CS38" s="50"/>
      <c r="CT38" s="307"/>
      <c r="CU38" s="57"/>
      <c r="CV38" s="17"/>
      <c r="CW38" s="17"/>
      <c r="CX38" s="56"/>
      <c r="CY38" s="50"/>
      <c r="CZ38" s="50"/>
      <c r="DA38" s="50"/>
      <c r="DB38" s="50"/>
      <c r="DC38" s="50"/>
      <c r="DD38" s="50"/>
      <c r="DE38" s="307"/>
      <c r="DF38" s="57"/>
      <c r="DG38" s="17"/>
      <c r="DH38" s="17"/>
      <c r="DI38" s="56"/>
      <c r="DJ38" s="50"/>
      <c r="DK38" s="50"/>
      <c r="DL38" s="50"/>
      <c r="DM38" s="50"/>
      <c r="DN38" s="50"/>
      <c r="DO38" s="50"/>
      <c r="DP38" s="307"/>
      <c r="DQ38" s="57"/>
      <c r="DR38" s="17"/>
      <c r="DS38" s="17"/>
      <c r="DT38" s="56"/>
      <c r="DU38" s="50"/>
      <c r="DV38" s="50"/>
      <c r="DW38" s="50"/>
      <c r="DX38" s="50"/>
      <c r="DY38" s="50"/>
      <c r="DZ38" s="50"/>
      <c r="EA38" s="307"/>
      <c r="EB38" s="57"/>
      <c r="EC38" s="17"/>
      <c r="ED38" s="17"/>
      <c r="EE38" s="56"/>
      <c r="EF38" s="50"/>
      <c r="EG38" s="50"/>
      <c r="EH38" s="50"/>
      <c r="EI38" s="50"/>
      <c r="EJ38" s="50"/>
      <c r="EK38" s="50"/>
      <c r="EL38" s="307"/>
      <c r="EM38" s="57"/>
      <c r="EN38" s="17"/>
      <c r="EO38" s="17"/>
      <c r="EP38" s="56"/>
      <c r="EQ38" s="50"/>
      <c r="ER38" s="50"/>
      <c r="ES38" s="50"/>
      <c r="ET38" s="50"/>
      <c r="EU38" s="50"/>
      <c r="EV38" s="50"/>
      <c r="EW38" s="307"/>
      <c r="EX38" s="57"/>
      <c r="EY38" s="17"/>
      <c r="EZ38" s="17"/>
      <c r="FA38" s="56"/>
      <c r="FB38" s="50"/>
      <c r="FC38" s="50"/>
      <c r="FD38" s="50"/>
      <c r="FE38" s="50"/>
      <c r="FF38" s="50"/>
      <c r="FG38" s="50"/>
      <c r="FH38" s="307"/>
      <c r="FI38" s="57"/>
      <c r="FJ38" s="17"/>
      <c r="FK38" s="17"/>
      <c r="FL38" s="56"/>
      <c r="FM38" s="50"/>
      <c r="FN38" s="50"/>
      <c r="FO38" s="50"/>
      <c r="FP38" s="50"/>
      <c r="FQ38" s="50"/>
      <c r="FR38" s="50"/>
      <c r="FS38" s="307"/>
      <c r="FT38" s="57"/>
      <c r="FU38" s="17"/>
      <c r="FV38" s="17"/>
      <c r="FW38" s="56"/>
      <c r="FX38" s="50"/>
      <c r="FY38" s="50"/>
      <c r="FZ38" s="50"/>
      <c r="GA38" s="50"/>
      <c r="GB38" s="50"/>
      <c r="GC38" s="50"/>
      <c r="GD38" s="307"/>
      <c r="GE38" s="57"/>
      <c r="GF38" s="17"/>
      <c r="GG38" s="17"/>
      <c r="GH38" s="56"/>
      <c r="GI38" s="50"/>
      <c r="GJ38" s="50"/>
      <c r="GK38" s="50"/>
      <c r="GL38" s="50"/>
      <c r="GM38" s="50"/>
      <c r="GN38" s="50"/>
      <c r="GO38" s="307"/>
      <c r="GP38" s="57"/>
      <c r="GQ38" s="17"/>
      <c r="GR38" s="17"/>
      <c r="GS38" s="56"/>
      <c r="GT38" s="50"/>
      <c r="GU38" s="50"/>
      <c r="GV38" s="50"/>
      <c r="GW38" s="50"/>
      <c r="GX38" s="50"/>
      <c r="GY38" s="50"/>
      <c r="GZ38" s="307"/>
      <c r="HA38" s="57"/>
      <c r="HB38" s="17"/>
      <c r="HC38" s="17"/>
      <c r="HD38" s="56"/>
      <c r="HE38" s="50"/>
      <c r="HF38" s="50"/>
      <c r="HG38" s="50"/>
      <c r="HH38" s="50"/>
      <c r="HI38" s="50"/>
      <c r="HJ38" s="50"/>
      <c r="HK38" s="307"/>
      <c r="HL38" s="57"/>
      <c r="HM38" s="17"/>
      <c r="HN38" s="17"/>
      <c r="HO38" s="56"/>
      <c r="HP38" s="50"/>
      <c r="HQ38" s="50"/>
      <c r="HR38" s="50"/>
      <c r="HS38" s="50"/>
      <c r="HT38" s="50"/>
      <c r="HU38" s="50"/>
      <c r="HV38" s="307"/>
      <c r="HW38" s="57"/>
      <c r="HX38" s="17"/>
      <c r="HY38" s="17"/>
    </row>
    <row r="39" spans="1:233" ht="14.25" customHeight="1" x14ac:dyDescent="0.3">
      <c r="A39" s="53"/>
      <c r="B39" s="54"/>
      <c r="C39" s="220"/>
      <c r="D39" s="55"/>
      <c r="E39" s="55"/>
      <c r="F39" s="55"/>
      <c r="G39" s="52"/>
      <c r="H39" s="52"/>
      <c r="I39" s="50"/>
      <c r="J39" s="307"/>
      <c r="K39" s="57"/>
      <c r="L39" s="17"/>
      <c r="M39" s="17"/>
      <c r="N39" s="56"/>
      <c r="O39" s="50"/>
      <c r="P39" s="50"/>
      <c r="Q39" s="50"/>
      <c r="R39" s="50"/>
      <c r="S39" s="50"/>
      <c r="T39" s="50"/>
      <c r="U39" s="307"/>
      <c r="V39" s="57"/>
      <c r="W39" s="17"/>
      <c r="X39" s="17"/>
      <c r="Y39" s="56"/>
      <c r="Z39" s="50"/>
      <c r="AA39" s="50"/>
      <c r="AB39" s="50"/>
      <c r="AC39" s="50"/>
      <c r="AD39" s="50"/>
      <c r="AE39" s="50"/>
      <c r="AF39" s="307"/>
      <c r="AG39" s="57"/>
      <c r="AH39" s="17"/>
      <c r="AI39" s="17"/>
      <c r="AJ39" s="56"/>
      <c r="AK39" s="50"/>
      <c r="AL39" s="50"/>
      <c r="AM39" s="50"/>
      <c r="AN39" s="50"/>
      <c r="AO39" s="50"/>
      <c r="AP39" s="50"/>
      <c r="AQ39" s="307"/>
      <c r="AR39" s="57"/>
      <c r="AS39" s="17"/>
      <c r="AT39" s="17"/>
      <c r="AU39" s="56"/>
      <c r="AV39" s="50"/>
      <c r="AW39" s="50"/>
      <c r="AX39" s="50"/>
      <c r="AY39" s="50"/>
      <c r="AZ39" s="50"/>
      <c r="BA39" s="50"/>
      <c r="BB39" s="307"/>
      <c r="BC39" s="57"/>
      <c r="BD39" s="17"/>
      <c r="BE39" s="17"/>
      <c r="BF39" s="56"/>
      <c r="BG39" s="50"/>
      <c r="BH39" s="50"/>
      <c r="BI39" s="50"/>
      <c r="BJ39" s="50"/>
      <c r="BK39" s="50"/>
      <c r="BL39" s="50"/>
      <c r="BM39" s="307"/>
      <c r="BN39" s="57"/>
      <c r="BO39" s="17"/>
      <c r="BP39" s="17"/>
      <c r="BQ39" s="56"/>
      <c r="BR39" s="50"/>
      <c r="BS39" s="50"/>
      <c r="BT39" s="50"/>
      <c r="BU39" s="50"/>
      <c r="BV39" s="50"/>
      <c r="BW39" s="50"/>
      <c r="BX39" s="307"/>
      <c r="BY39" s="57"/>
      <c r="BZ39" s="17"/>
      <c r="CA39" s="17"/>
      <c r="CB39" s="56"/>
      <c r="CC39" s="50"/>
      <c r="CD39" s="50"/>
      <c r="CE39" s="50"/>
      <c r="CF39" s="50"/>
      <c r="CG39" s="50"/>
      <c r="CH39" s="50"/>
      <c r="CI39" s="307"/>
      <c r="CJ39" s="57"/>
      <c r="CK39" s="17"/>
      <c r="CL39" s="17"/>
      <c r="CM39" s="56"/>
      <c r="CN39" s="50"/>
      <c r="CO39" s="50"/>
      <c r="CP39" s="50"/>
      <c r="CQ39" s="50"/>
      <c r="CR39" s="50"/>
      <c r="CS39" s="50"/>
      <c r="CT39" s="307"/>
      <c r="CU39" s="57"/>
      <c r="CV39" s="17"/>
      <c r="CW39" s="17"/>
      <c r="CX39" s="56"/>
      <c r="CY39" s="50"/>
      <c r="CZ39" s="50"/>
      <c r="DA39" s="50"/>
      <c r="DB39" s="50"/>
      <c r="DC39" s="50"/>
      <c r="DD39" s="50"/>
      <c r="DE39" s="307"/>
      <c r="DF39" s="57"/>
      <c r="DG39" s="17"/>
      <c r="DH39" s="17"/>
      <c r="DI39" s="56"/>
      <c r="DJ39" s="50"/>
      <c r="DK39" s="50"/>
      <c r="DL39" s="50"/>
      <c r="DM39" s="50"/>
      <c r="DN39" s="50"/>
      <c r="DO39" s="50"/>
      <c r="DP39" s="307"/>
      <c r="DQ39" s="57"/>
      <c r="DR39" s="17"/>
      <c r="DS39" s="17"/>
      <c r="DT39" s="56"/>
      <c r="DU39" s="50"/>
      <c r="DV39" s="50"/>
      <c r="DW39" s="50"/>
      <c r="DX39" s="50"/>
      <c r="DY39" s="50"/>
      <c r="DZ39" s="50"/>
      <c r="EA39" s="307"/>
      <c r="EB39" s="57"/>
      <c r="EC39" s="17"/>
      <c r="ED39" s="17"/>
      <c r="EE39" s="56"/>
      <c r="EF39" s="50"/>
      <c r="EG39" s="50"/>
      <c r="EH39" s="50"/>
      <c r="EI39" s="50"/>
      <c r="EJ39" s="50"/>
      <c r="EK39" s="50"/>
      <c r="EL39" s="307"/>
      <c r="EM39" s="57"/>
      <c r="EN39" s="17"/>
      <c r="EO39" s="17"/>
      <c r="EP39" s="56"/>
      <c r="EQ39" s="50"/>
      <c r="ER39" s="50"/>
      <c r="ES39" s="50"/>
      <c r="ET39" s="50"/>
      <c r="EU39" s="50"/>
      <c r="EV39" s="50"/>
      <c r="EW39" s="307"/>
      <c r="EX39" s="57"/>
      <c r="EY39" s="17"/>
      <c r="EZ39" s="17"/>
      <c r="FA39" s="56"/>
      <c r="FB39" s="50"/>
      <c r="FC39" s="50"/>
      <c r="FD39" s="50"/>
      <c r="FE39" s="50"/>
      <c r="FF39" s="50"/>
      <c r="FG39" s="50"/>
      <c r="FH39" s="307"/>
      <c r="FI39" s="57"/>
      <c r="FJ39" s="17"/>
      <c r="FK39" s="17"/>
      <c r="FL39" s="56"/>
      <c r="FM39" s="50"/>
      <c r="FN39" s="50"/>
      <c r="FO39" s="50"/>
      <c r="FP39" s="50"/>
      <c r="FQ39" s="50"/>
      <c r="FR39" s="50"/>
      <c r="FS39" s="307"/>
      <c r="FT39" s="57"/>
      <c r="FU39" s="17"/>
      <c r="FV39" s="17"/>
      <c r="FW39" s="56"/>
      <c r="FX39" s="50"/>
      <c r="FY39" s="50"/>
      <c r="FZ39" s="50"/>
      <c r="GA39" s="50"/>
      <c r="GB39" s="50"/>
      <c r="GC39" s="50"/>
      <c r="GD39" s="307"/>
      <c r="GE39" s="57"/>
      <c r="GF39" s="17"/>
      <c r="GG39" s="17"/>
      <c r="GH39" s="56"/>
      <c r="GI39" s="50"/>
      <c r="GJ39" s="50"/>
      <c r="GK39" s="50"/>
      <c r="GL39" s="50"/>
      <c r="GM39" s="50"/>
      <c r="GN39" s="50"/>
      <c r="GO39" s="307"/>
      <c r="GP39" s="57"/>
      <c r="GQ39" s="17"/>
      <c r="GR39" s="17"/>
      <c r="GS39" s="56"/>
      <c r="GT39" s="50"/>
      <c r="GU39" s="50"/>
      <c r="GV39" s="50"/>
      <c r="GW39" s="50"/>
      <c r="GX39" s="50"/>
      <c r="GY39" s="50"/>
      <c r="GZ39" s="307"/>
      <c r="HA39" s="57"/>
      <c r="HB39" s="17"/>
      <c r="HC39" s="17"/>
      <c r="HD39" s="56"/>
      <c r="HE39" s="50"/>
      <c r="HF39" s="50"/>
      <c r="HG39" s="50"/>
      <c r="HH39" s="50"/>
      <c r="HI39" s="50"/>
      <c r="HJ39" s="50"/>
      <c r="HK39" s="307"/>
      <c r="HL39" s="57"/>
      <c r="HM39" s="17"/>
      <c r="HN39" s="17"/>
      <c r="HO39" s="56"/>
      <c r="HP39" s="50"/>
      <c r="HQ39" s="50"/>
      <c r="HR39" s="50"/>
      <c r="HS39" s="50"/>
      <c r="HT39" s="50"/>
      <c r="HU39" s="50"/>
      <c r="HV39" s="307"/>
      <c r="HW39" s="57"/>
      <c r="HX39" s="17"/>
      <c r="HY39" s="17"/>
    </row>
    <row r="40" spans="1:233" ht="20.100000000000001" customHeight="1" x14ac:dyDescent="0.3">
      <c r="A40" s="408"/>
      <c r="B40" s="699" t="s">
        <v>39</v>
      </c>
      <c r="C40" s="700"/>
      <c r="D40" s="55"/>
      <c r="E40" s="55"/>
      <c r="F40" s="55"/>
      <c r="G40" s="52"/>
      <c r="H40" s="52"/>
      <c r="I40" s="50"/>
      <c r="J40" s="307"/>
      <c r="K40" s="57"/>
      <c r="L40" s="17"/>
      <c r="M40" s="17"/>
      <c r="N40" s="56"/>
      <c r="O40" s="50"/>
      <c r="P40" s="50"/>
      <c r="Q40" s="50"/>
      <c r="R40" s="50"/>
      <c r="S40" s="50"/>
      <c r="T40" s="50"/>
      <c r="U40" s="307"/>
      <c r="V40" s="57"/>
      <c r="W40" s="17"/>
      <c r="X40" s="17"/>
      <c r="Y40" s="56"/>
      <c r="Z40" s="50"/>
      <c r="AA40" s="50"/>
      <c r="AB40" s="50"/>
      <c r="AC40" s="50"/>
      <c r="AD40" s="50"/>
      <c r="AE40" s="50"/>
      <c r="AF40" s="307"/>
      <c r="AG40" s="57"/>
      <c r="AH40" s="17"/>
      <c r="AI40" s="17"/>
      <c r="AJ40" s="56"/>
      <c r="AK40" s="50"/>
      <c r="AL40" s="50"/>
      <c r="AM40" s="50"/>
      <c r="AN40" s="50"/>
      <c r="AO40" s="50"/>
      <c r="AP40" s="50"/>
      <c r="AQ40" s="307"/>
      <c r="AR40" s="57"/>
      <c r="AS40" s="17"/>
      <c r="AT40" s="17"/>
      <c r="AU40" s="56"/>
      <c r="AV40" s="50"/>
      <c r="AW40" s="50"/>
      <c r="AX40" s="50"/>
      <c r="AY40" s="50"/>
      <c r="AZ40" s="50"/>
      <c r="BA40" s="50"/>
      <c r="BB40" s="307"/>
      <c r="BC40" s="57"/>
      <c r="BD40" s="17"/>
      <c r="BE40" s="17"/>
      <c r="BF40" s="56"/>
      <c r="BG40" s="50"/>
      <c r="BH40" s="50"/>
      <c r="BI40" s="50"/>
      <c r="BJ40" s="50"/>
      <c r="BK40" s="50"/>
      <c r="BL40" s="50"/>
      <c r="BM40" s="307"/>
      <c r="BN40" s="57"/>
      <c r="BO40" s="17"/>
      <c r="BP40" s="17"/>
      <c r="BQ40" s="56"/>
      <c r="BR40" s="50"/>
      <c r="BS40" s="50"/>
      <c r="BT40" s="50"/>
      <c r="BU40" s="50"/>
      <c r="BV40" s="50"/>
      <c r="BW40" s="50"/>
      <c r="BX40" s="307"/>
      <c r="BY40" s="57"/>
      <c r="BZ40" s="17"/>
      <c r="CA40" s="17"/>
      <c r="CB40" s="56"/>
      <c r="CC40" s="50"/>
      <c r="CD40" s="50"/>
      <c r="CE40" s="50"/>
      <c r="CF40" s="50"/>
      <c r="CG40" s="50"/>
      <c r="CH40" s="50"/>
      <c r="CI40" s="307"/>
      <c r="CJ40" s="57"/>
      <c r="CK40" s="17"/>
      <c r="CL40" s="17"/>
      <c r="CM40" s="56"/>
      <c r="CN40" s="50"/>
      <c r="CO40" s="50"/>
      <c r="CP40" s="50"/>
      <c r="CQ40" s="50"/>
      <c r="CR40" s="50"/>
      <c r="CS40" s="50"/>
      <c r="CT40" s="307"/>
      <c r="CU40" s="57"/>
      <c r="CV40" s="17"/>
      <c r="CW40" s="17"/>
      <c r="CX40" s="56"/>
      <c r="CY40" s="50"/>
      <c r="CZ40" s="50"/>
      <c r="DA40" s="50"/>
      <c r="DB40" s="50"/>
      <c r="DC40" s="50"/>
      <c r="DD40" s="50"/>
      <c r="DE40" s="307"/>
      <c r="DF40" s="57"/>
      <c r="DG40" s="17"/>
      <c r="DH40" s="17"/>
      <c r="DI40" s="56"/>
      <c r="DJ40" s="50"/>
      <c r="DK40" s="50"/>
      <c r="DL40" s="50"/>
      <c r="DM40" s="50"/>
      <c r="DN40" s="50"/>
      <c r="DO40" s="50"/>
      <c r="DP40" s="307"/>
      <c r="DQ40" s="57"/>
      <c r="DR40" s="17"/>
      <c r="DS40" s="17"/>
      <c r="DT40" s="56"/>
      <c r="DU40" s="50"/>
      <c r="DV40" s="50"/>
      <c r="DW40" s="50"/>
      <c r="DX40" s="50"/>
      <c r="DY40" s="50"/>
      <c r="DZ40" s="50"/>
      <c r="EA40" s="307"/>
      <c r="EB40" s="57"/>
      <c r="EC40" s="17"/>
      <c r="ED40" s="17"/>
      <c r="EE40" s="56"/>
      <c r="EF40" s="50"/>
      <c r="EG40" s="50"/>
      <c r="EH40" s="50"/>
      <c r="EI40" s="50"/>
      <c r="EJ40" s="50"/>
      <c r="EK40" s="50"/>
      <c r="EL40" s="307"/>
      <c r="EM40" s="57"/>
      <c r="EN40" s="17"/>
      <c r="EO40" s="17"/>
      <c r="EP40" s="56"/>
      <c r="EQ40" s="50"/>
      <c r="ER40" s="50"/>
      <c r="ES40" s="50"/>
      <c r="ET40" s="50"/>
      <c r="EU40" s="50"/>
      <c r="EV40" s="50"/>
      <c r="EW40" s="307"/>
      <c r="EX40" s="57"/>
      <c r="EY40" s="17"/>
      <c r="EZ40" s="17"/>
      <c r="FA40" s="56"/>
      <c r="FB40" s="50"/>
      <c r="FC40" s="50"/>
      <c r="FD40" s="50"/>
      <c r="FE40" s="50"/>
      <c r="FF40" s="50"/>
      <c r="FG40" s="50"/>
      <c r="FH40" s="307"/>
      <c r="FI40" s="57"/>
      <c r="FJ40" s="17"/>
      <c r="FK40" s="17"/>
      <c r="FL40" s="56"/>
      <c r="FM40" s="50"/>
      <c r="FN40" s="50"/>
      <c r="FO40" s="50"/>
      <c r="FP40" s="50"/>
      <c r="FQ40" s="50"/>
      <c r="FR40" s="50"/>
      <c r="FS40" s="307"/>
      <c r="FT40" s="57"/>
      <c r="FU40" s="17"/>
      <c r="FV40" s="17"/>
      <c r="FW40" s="56"/>
      <c r="FX40" s="50"/>
      <c r="FY40" s="50"/>
      <c r="FZ40" s="50"/>
      <c r="GA40" s="50"/>
      <c r="GB40" s="50"/>
      <c r="GC40" s="50"/>
      <c r="GD40" s="307"/>
      <c r="GE40" s="57"/>
      <c r="GF40" s="17"/>
      <c r="GG40" s="17"/>
      <c r="GH40" s="56"/>
      <c r="GI40" s="50"/>
      <c r="GJ40" s="50"/>
      <c r="GK40" s="50"/>
      <c r="GL40" s="50"/>
      <c r="GM40" s="50"/>
      <c r="GN40" s="50"/>
      <c r="GO40" s="307"/>
      <c r="GP40" s="57"/>
      <c r="GQ40" s="17"/>
      <c r="GR40" s="17"/>
      <c r="GS40" s="56"/>
      <c r="GT40" s="50"/>
      <c r="GU40" s="50"/>
      <c r="GV40" s="50"/>
      <c r="GW40" s="50"/>
      <c r="GX40" s="50"/>
      <c r="GY40" s="50"/>
      <c r="GZ40" s="307"/>
      <c r="HA40" s="57"/>
      <c r="HB40" s="17"/>
      <c r="HC40" s="17"/>
      <c r="HD40" s="56"/>
      <c r="HE40" s="50"/>
      <c r="HF40" s="50"/>
      <c r="HG40" s="50"/>
      <c r="HH40" s="50"/>
      <c r="HI40" s="50"/>
      <c r="HJ40" s="50"/>
      <c r="HK40" s="307"/>
      <c r="HL40" s="57"/>
      <c r="HM40" s="17"/>
      <c r="HN40" s="17"/>
      <c r="HO40" s="56"/>
      <c r="HP40" s="50"/>
      <c r="HQ40" s="50"/>
      <c r="HR40" s="50"/>
      <c r="HS40" s="50"/>
      <c r="HT40" s="50"/>
      <c r="HU40" s="50"/>
      <c r="HV40" s="307"/>
      <c r="HW40" s="57"/>
      <c r="HX40" s="17"/>
      <c r="HY40" s="17"/>
    </row>
    <row r="41" spans="1:233" x14ac:dyDescent="0.3">
      <c r="A41" s="141">
        <v>1</v>
      </c>
      <c r="B41" s="695"/>
      <c r="C41" s="696"/>
      <c r="D41" s="55"/>
      <c r="E41" s="55"/>
      <c r="F41" s="55"/>
      <c r="G41" s="52"/>
      <c r="H41" s="52"/>
      <c r="I41" s="50"/>
      <c r="J41" s="307"/>
      <c r="K41" s="57"/>
      <c r="L41" s="17"/>
      <c r="M41" s="17"/>
      <c r="N41" s="56"/>
      <c r="O41" s="50"/>
      <c r="P41" s="50"/>
      <c r="Q41" s="50"/>
      <c r="R41" s="50"/>
      <c r="S41" s="50"/>
      <c r="T41" s="50"/>
      <c r="U41" s="307"/>
      <c r="V41" s="57"/>
      <c r="W41" s="17"/>
      <c r="X41" s="17"/>
      <c r="Y41" s="56"/>
      <c r="Z41" s="50"/>
      <c r="AA41" s="50"/>
      <c r="AB41" s="50"/>
      <c r="AC41" s="50"/>
      <c r="AD41" s="50"/>
      <c r="AE41" s="50"/>
      <c r="AF41" s="307"/>
      <c r="AG41" s="57"/>
      <c r="AH41" s="17"/>
      <c r="AI41" s="17"/>
      <c r="AJ41" s="56"/>
      <c r="AK41" s="50"/>
      <c r="AL41" s="50"/>
      <c r="AM41" s="50"/>
      <c r="AN41" s="50"/>
      <c r="AO41" s="50"/>
      <c r="AP41" s="50"/>
      <c r="AQ41" s="307"/>
      <c r="AR41" s="57"/>
      <c r="AS41" s="17"/>
      <c r="AT41" s="17"/>
      <c r="AU41" s="56"/>
      <c r="AV41" s="50"/>
      <c r="AW41" s="50"/>
      <c r="AX41" s="50"/>
      <c r="AY41" s="50"/>
      <c r="AZ41" s="50"/>
      <c r="BA41" s="50"/>
      <c r="BB41" s="307"/>
      <c r="BC41" s="57"/>
      <c r="BD41" s="17"/>
      <c r="BE41" s="17"/>
      <c r="BF41" s="56"/>
      <c r="BG41" s="50"/>
      <c r="BH41" s="50"/>
      <c r="BI41" s="50"/>
      <c r="BJ41" s="50"/>
      <c r="BK41" s="50"/>
      <c r="BL41" s="50"/>
      <c r="BM41" s="307"/>
      <c r="BN41" s="57"/>
      <c r="BO41" s="17"/>
      <c r="BP41" s="17"/>
      <c r="BQ41" s="56"/>
      <c r="BR41" s="50"/>
      <c r="BS41" s="50"/>
      <c r="BT41" s="50"/>
      <c r="BU41" s="50"/>
      <c r="BV41" s="50"/>
      <c r="BW41" s="50"/>
      <c r="BX41" s="307"/>
      <c r="BY41" s="57"/>
      <c r="BZ41" s="17"/>
      <c r="CA41" s="17"/>
      <c r="CB41" s="56"/>
      <c r="CC41" s="50"/>
      <c r="CD41" s="50"/>
      <c r="CE41" s="50"/>
      <c r="CF41" s="50"/>
      <c r="CG41" s="50"/>
      <c r="CH41" s="50"/>
      <c r="CI41" s="307"/>
      <c r="CJ41" s="57"/>
      <c r="CK41" s="17"/>
      <c r="CL41" s="17"/>
      <c r="CM41" s="56"/>
      <c r="CN41" s="50"/>
      <c r="CO41" s="50"/>
      <c r="CP41" s="50"/>
      <c r="CQ41" s="50"/>
      <c r="CR41" s="50"/>
      <c r="CS41" s="50"/>
      <c r="CT41" s="307"/>
      <c r="CU41" s="57"/>
      <c r="CV41" s="17"/>
      <c r="CW41" s="17"/>
      <c r="CX41" s="56"/>
      <c r="CY41" s="50"/>
      <c r="CZ41" s="50"/>
      <c r="DA41" s="50"/>
      <c r="DB41" s="50"/>
      <c r="DC41" s="50"/>
      <c r="DD41" s="50"/>
      <c r="DE41" s="307"/>
      <c r="DF41" s="57"/>
      <c r="DG41" s="17"/>
      <c r="DH41" s="17"/>
      <c r="DI41" s="56"/>
      <c r="DJ41" s="50"/>
      <c r="DK41" s="50"/>
      <c r="DL41" s="50"/>
      <c r="DM41" s="50"/>
      <c r="DN41" s="50"/>
      <c r="DO41" s="50"/>
      <c r="DP41" s="307"/>
      <c r="DQ41" s="57"/>
      <c r="DR41" s="17"/>
      <c r="DS41" s="17"/>
      <c r="DT41" s="56"/>
      <c r="DU41" s="50"/>
      <c r="DV41" s="50"/>
      <c r="DW41" s="50"/>
      <c r="DX41" s="50"/>
      <c r="DY41" s="50"/>
      <c r="DZ41" s="50"/>
      <c r="EA41" s="307"/>
      <c r="EB41" s="57"/>
      <c r="EC41" s="17"/>
      <c r="ED41" s="17"/>
      <c r="EE41" s="56"/>
      <c r="EF41" s="50"/>
      <c r="EG41" s="50"/>
      <c r="EH41" s="50"/>
      <c r="EI41" s="50"/>
      <c r="EJ41" s="50"/>
      <c r="EK41" s="50"/>
      <c r="EL41" s="307"/>
      <c r="EM41" s="57"/>
      <c r="EN41" s="17"/>
      <c r="EO41" s="17"/>
      <c r="EP41" s="56"/>
      <c r="EQ41" s="50"/>
      <c r="ER41" s="50"/>
      <c r="ES41" s="50"/>
      <c r="ET41" s="50"/>
      <c r="EU41" s="50"/>
      <c r="EV41" s="50"/>
      <c r="EW41" s="307"/>
      <c r="EX41" s="57"/>
      <c r="EY41" s="17"/>
      <c r="EZ41" s="17"/>
      <c r="FA41" s="56"/>
      <c r="FB41" s="50"/>
      <c r="FC41" s="50"/>
      <c r="FD41" s="50"/>
      <c r="FE41" s="50"/>
      <c r="FF41" s="50"/>
      <c r="FG41" s="50"/>
      <c r="FH41" s="307"/>
      <c r="FI41" s="57"/>
      <c r="FJ41" s="17"/>
      <c r="FK41" s="17"/>
      <c r="FL41" s="56"/>
      <c r="FM41" s="50"/>
      <c r="FN41" s="50"/>
      <c r="FO41" s="50"/>
      <c r="FP41" s="50"/>
      <c r="FQ41" s="50"/>
      <c r="FR41" s="50"/>
      <c r="FS41" s="307"/>
      <c r="FT41" s="57"/>
      <c r="FU41" s="17"/>
      <c r="FV41" s="17"/>
      <c r="FW41" s="56"/>
      <c r="FX41" s="50"/>
      <c r="FY41" s="50"/>
      <c r="FZ41" s="50"/>
      <c r="GA41" s="50"/>
      <c r="GB41" s="50"/>
      <c r="GC41" s="50"/>
      <c r="GD41" s="307"/>
      <c r="GE41" s="57"/>
      <c r="GF41" s="17"/>
      <c r="GG41" s="17"/>
      <c r="GH41" s="56"/>
      <c r="GI41" s="50"/>
      <c r="GJ41" s="50"/>
      <c r="GK41" s="50"/>
      <c r="GL41" s="50"/>
      <c r="GM41" s="50"/>
      <c r="GN41" s="50"/>
      <c r="GO41" s="307"/>
      <c r="GP41" s="57"/>
      <c r="GQ41" s="17"/>
      <c r="GR41" s="17"/>
      <c r="GS41" s="56"/>
      <c r="GT41" s="50"/>
      <c r="GU41" s="50"/>
      <c r="GV41" s="50"/>
      <c r="GW41" s="50"/>
      <c r="GX41" s="50"/>
      <c r="GY41" s="50"/>
      <c r="GZ41" s="307"/>
      <c r="HA41" s="57"/>
      <c r="HB41" s="17"/>
      <c r="HC41" s="17"/>
      <c r="HD41" s="56"/>
      <c r="HE41" s="50"/>
      <c r="HF41" s="50"/>
      <c r="HG41" s="50"/>
      <c r="HH41" s="50"/>
      <c r="HI41" s="50"/>
      <c r="HJ41" s="50"/>
      <c r="HK41" s="307"/>
      <c r="HL41" s="57"/>
      <c r="HM41" s="17"/>
      <c r="HN41" s="17"/>
      <c r="HO41" s="56"/>
      <c r="HP41" s="50"/>
      <c r="HQ41" s="50"/>
      <c r="HR41" s="50"/>
      <c r="HS41" s="50"/>
      <c r="HT41" s="50"/>
      <c r="HU41" s="50"/>
      <c r="HV41" s="307"/>
      <c r="HW41" s="57"/>
      <c r="HX41" s="17"/>
      <c r="HY41" s="17"/>
    </row>
    <row r="42" spans="1:233" x14ac:dyDescent="0.3">
      <c r="A42" s="141">
        <v>2</v>
      </c>
      <c r="B42" s="697"/>
      <c r="C42" s="698"/>
      <c r="D42" s="55"/>
      <c r="E42" s="55"/>
      <c r="F42" s="55"/>
      <c r="G42" s="52"/>
      <c r="H42" s="52"/>
      <c r="I42" s="50"/>
      <c r="J42" s="307"/>
      <c r="K42" s="57"/>
      <c r="L42" s="17"/>
      <c r="M42" s="17"/>
      <c r="N42" s="56"/>
      <c r="O42" s="50"/>
      <c r="P42" s="50"/>
      <c r="Q42" s="50"/>
      <c r="R42" s="50"/>
      <c r="S42" s="50"/>
      <c r="T42" s="50"/>
      <c r="U42" s="307"/>
      <c r="V42" s="57"/>
      <c r="W42" s="17"/>
      <c r="X42" s="17"/>
      <c r="Y42" s="56"/>
      <c r="Z42" s="50"/>
      <c r="AA42" s="50"/>
      <c r="AB42" s="50"/>
      <c r="AC42" s="50"/>
      <c r="AD42" s="50"/>
      <c r="AE42" s="50"/>
      <c r="AF42" s="307"/>
      <c r="AG42" s="57"/>
      <c r="AH42" s="17"/>
      <c r="AI42" s="17"/>
      <c r="AJ42" s="56"/>
      <c r="AK42" s="50"/>
      <c r="AL42" s="50"/>
      <c r="AM42" s="50"/>
      <c r="AN42" s="50"/>
      <c r="AO42" s="50"/>
      <c r="AP42" s="50"/>
      <c r="AQ42" s="307"/>
      <c r="AR42" s="57"/>
      <c r="AS42" s="17"/>
      <c r="AT42" s="17"/>
      <c r="AU42" s="56"/>
      <c r="AV42" s="50"/>
      <c r="AW42" s="50"/>
      <c r="AX42" s="50"/>
      <c r="AY42" s="50"/>
      <c r="AZ42" s="50"/>
      <c r="BA42" s="50"/>
      <c r="BB42" s="307"/>
      <c r="BC42" s="57"/>
      <c r="BD42" s="17"/>
      <c r="BE42" s="17"/>
      <c r="BF42" s="56"/>
      <c r="BG42" s="50"/>
      <c r="BH42" s="50"/>
      <c r="BI42" s="50"/>
      <c r="BJ42" s="50"/>
      <c r="BK42" s="50"/>
      <c r="BL42" s="50"/>
      <c r="BM42" s="307"/>
      <c r="BN42" s="57"/>
      <c r="BO42" s="17"/>
      <c r="BP42" s="17"/>
      <c r="BQ42" s="56"/>
      <c r="BR42" s="50"/>
      <c r="BS42" s="50"/>
      <c r="BT42" s="50"/>
      <c r="BU42" s="50"/>
      <c r="BV42" s="50"/>
      <c r="BW42" s="50"/>
      <c r="BX42" s="307"/>
      <c r="BY42" s="57"/>
      <c r="BZ42" s="17"/>
      <c r="CA42" s="17"/>
      <c r="CB42" s="56"/>
      <c r="CC42" s="50"/>
      <c r="CD42" s="50"/>
      <c r="CE42" s="50"/>
      <c r="CF42" s="50"/>
      <c r="CG42" s="50"/>
      <c r="CH42" s="50"/>
      <c r="CI42" s="307"/>
      <c r="CJ42" s="57"/>
      <c r="CK42" s="17"/>
      <c r="CL42" s="17"/>
      <c r="CM42" s="56"/>
      <c r="CN42" s="50"/>
      <c r="CO42" s="50"/>
      <c r="CP42" s="50"/>
      <c r="CQ42" s="50"/>
      <c r="CR42" s="50"/>
      <c r="CS42" s="50"/>
      <c r="CT42" s="307"/>
      <c r="CU42" s="57"/>
      <c r="CV42" s="17"/>
      <c r="CW42" s="17"/>
      <c r="CX42" s="56"/>
      <c r="CY42" s="50"/>
      <c r="CZ42" s="50"/>
      <c r="DA42" s="50"/>
      <c r="DB42" s="50"/>
      <c r="DC42" s="50"/>
      <c r="DD42" s="50"/>
      <c r="DE42" s="307"/>
      <c r="DF42" s="57"/>
      <c r="DG42" s="17"/>
      <c r="DH42" s="17"/>
      <c r="DI42" s="56"/>
      <c r="DJ42" s="50"/>
      <c r="DK42" s="50"/>
      <c r="DL42" s="50"/>
      <c r="DM42" s="50"/>
      <c r="DN42" s="50"/>
      <c r="DO42" s="50"/>
      <c r="DP42" s="307"/>
      <c r="DQ42" s="57"/>
      <c r="DR42" s="17"/>
      <c r="DS42" s="17"/>
      <c r="DT42" s="56"/>
      <c r="DU42" s="50"/>
      <c r="DV42" s="50"/>
      <c r="DW42" s="50"/>
      <c r="DX42" s="50"/>
      <c r="DY42" s="50"/>
      <c r="DZ42" s="50"/>
      <c r="EA42" s="307"/>
      <c r="EB42" s="57"/>
      <c r="EC42" s="17"/>
      <c r="ED42" s="17"/>
      <c r="EE42" s="56"/>
      <c r="EF42" s="50"/>
      <c r="EG42" s="50"/>
      <c r="EH42" s="50"/>
      <c r="EI42" s="50"/>
      <c r="EJ42" s="50"/>
      <c r="EK42" s="50"/>
      <c r="EL42" s="307"/>
      <c r="EM42" s="57"/>
      <c r="EN42" s="17"/>
      <c r="EO42" s="17"/>
      <c r="EP42" s="56"/>
      <c r="EQ42" s="50"/>
      <c r="ER42" s="50"/>
      <c r="ES42" s="50"/>
      <c r="ET42" s="50"/>
      <c r="EU42" s="50"/>
      <c r="EV42" s="50"/>
      <c r="EW42" s="307"/>
      <c r="EX42" s="57"/>
      <c r="EY42" s="17"/>
      <c r="EZ42" s="17"/>
      <c r="FA42" s="56"/>
      <c r="FB42" s="50"/>
      <c r="FC42" s="50"/>
      <c r="FD42" s="50"/>
      <c r="FE42" s="50"/>
      <c r="FF42" s="50"/>
      <c r="FG42" s="50"/>
      <c r="FH42" s="307"/>
      <c r="FI42" s="57"/>
      <c r="FJ42" s="17"/>
      <c r="FK42" s="17"/>
      <c r="FL42" s="56"/>
      <c r="FM42" s="50"/>
      <c r="FN42" s="50"/>
      <c r="FO42" s="50"/>
      <c r="FP42" s="50"/>
      <c r="FQ42" s="50"/>
      <c r="FR42" s="50"/>
      <c r="FS42" s="307"/>
      <c r="FT42" s="57"/>
      <c r="FU42" s="17"/>
      <c r="FV42" s="17"/>
      <c r="FW42" s="56"/>
      <c r="FX42" s="50"/>
      <c r="FY42" s="50"/>
      <c r="FZ42" s="50"/>
      <c r="GA42" s="50"/>
      <c r="GB42" s="50"/>
      <c r="GC42" s="50"/>
      <c r="GD42" s="307"/>
      <c r="GE42" s="57"/>
      <c r="GF42" s="17"/>
      <c r="GG42" s="17"/>
      <c r="GH42" s="56"/>
      <c r="GI42" s="50"/>
      <c r="GJ42" s="50"/>
      <c r="GK42" s="50"/>
      <c r="GL42" s="50"/>
      <c r="GM42" s="50"/>
      <c r="GN42" s="50"/>
      <c r="GO42" s="307"/>
      <c r="GP42" s="57"/>
      <c r="GQ42" s="17"/>
      <c r="GR42" s="17"/>
      <c r="GS42" s="56"/>
      <c r="GT42" s="50"/>
      <c r="GU42" s="50"/>
      <c r="GV42" s="50"/>
      <c r="GW42" s="50"/>
      <c r="GX42" s="50"/>
      <c r="GY42" s="50"/>
      <c r="GZ42" s="307"/>
      <c r="HA42" s="57"/>
      <c r="HB42" s="17"/>
      <c r="HC42" s="17"/>
      <c r="HD42" s="56"/>
      <c r="HE42" s="50"/>
      <c r="HF42" s="50"/>
      <c r="HG42" s="50"/>
      <c r="HH42" s="50"/>
      <c r="HI42" s="50"/>
      <c r="HJ42" s="50"/>
      <c r="HK42" s="307"/>
      <c r="HL42" s="57"/>
      <c r="HM42" s="17"/>
      <c r="HN42" s="17"/>
      <c r="HO42" s="56"/>
      <c r="HP42" s="50"/>
      <c r="HQ42" s="50"/>
      <c r="HR42" s="50"/>
      <c r="HS42" s="50"/>
      <c r="HT42" s="50"/>
      <c r="HU42" s="50"/>
      <c r="HV42" s="307"/>
      <c r="HW42" s="57"/>
      <c r="HX42" s="17"/>
      <c r="HY42" s="17"/>
    </row>
    <row r="43" spans="1:233" x14ac:dyDescent="0.3">
      <c r="A43" s="141">
        <v>3</v>
      </c>
      <c r="B43" s="695"/>
      <c r="C43" s="696"/>
      <c r="D43" s="55"/>
      <c r="E43" s="55"/>
      <c r="F43" s="55"/>
      <c r="G43" s="52"/>
      <c r="H43" s="52"/>
      <c r="I43" s="50"/>
      <c r="J43" s="307"/>
      <c r="K43" s="57"/>
      <c r="L43" s="17"/>
      <c r="M43" s="17"/>
      <c r="N43" s="56"/>
      <c r="O43" s="50"/>
      <c r="P43" s="50"/>
      <c r="Q43" s="50"/>
      <c r="R43" s="50"/>
      <c r="S43" s="50"/>
      <c r="T43" s="50"/>
      <c r="U43" s="307"/>
      <c r="V43" s="57"/>
      <c r="W43" s="17"/>
      <c r="X43" s="17"/>
      <c r="Y43" s="56"/>
      <c r="Z43" s="50"/>
      <c r="AA43" s="50"/>
      <c r="AB43" s="50"/>
      <c r="AC43" s="50"/>
      <c r="AD43" s="50"/>
      <c r="AE43" s="50"/>
      <c r="AF43" s="307"/>
      <c r="AG43" s="57"/>
      <c r="AH43" s="17"/>
      <c r="AI43" s="17"/>
      <c r="AJ43" s="56"/>
      <c r="AK43" s="50"/>
      <c r="AL43" s="50"/>
      <c r="AM43" s="50"/>
      <c r="AN43" s="50"/>
      <c r="AO43" s="50"/>
      <c r="AP43" s="50"/>
      <c r="AQ43" s="307"/>
      <c r="AR43" s="57"/>
      <c r="AS43" s="17"/>
      <c r="AT43" s="17"/>
      <c r="AU43" s="56"/>
      <c r="AV43" s="50"/>
      <c r="AW43" s="50"/>
      <c r="AX43" s="50"/>
      <c r="AY43" s="50"/>
      <c r="AZ43" s="50"/>
      <c r="BA43" s="50"/>
      <c r="BB43" s="307"/>
      <c r="BC43" s="57"/>
      <c r="BD43" s="17"/>
      <c r="BE43" s="17"/>
      <c r="BF43" s="56"/>
      <c r="BG43" s="50"/>
      <c r="BH43" s="50"/>
      <c r="BI43" s="50"/>
      <c r="BJ43" s="50"/>
      <c r="BK43" s="50"/>
      <c r="BL43" s="50"/>
      <c r="BM43" s="307"/>
      <c r="BN43" s="57"/>
      <c r="BO43" s="17"/>
      <c r="BP43" s="17"/>
      <c r="BQ43" s="56"/>
      <c r="BR43" s="50"/>
      <c r="BS43" s="50"/>
      <c r="BT43" s="50"/>
      <c r="BU43" s="50"/>
      <c r="BV43" s="50"/>
      <c r="BW43" s="50"/>
      <c r="BX43" s="307"/>
      <c r="BY43" s="57"/>
      <c r="BZ43" s="17"/>
      <c r="CA43" s="17"/>
      <c r="CB43" s="56"/>
      <c r="CC43" s="50"/>
      <c r="CD43" s="50"/>
      <c r="CE43" s="50"/>
      <c r="CF43" s="50"/>
      <c r="CG43" s="50"/>
      <c r="CH43" s="50"/>
      <c r="CI43" s="307"/>
      <c r="CJ43" s="57"/>
      <c r="CK43" s="17"/>
      <c r="CL43" s="17"/>
      <c r="CM43" s="56"/>
      <c r="CN43" s="50"/>
      <c r="CO43" s="50"/>
      <c r="CP43" s="50"/>
      <c r="CQ43" s="50"/>
      <c r="CR43" s="50"/>
      <c r="CS43" s="50"/>
      <c r="CT43" s="307"/>
      <c r="CU43" s="57"/>
      <c r="CV43" s="17"/>
      <c r="CW43" s="17"/>
      <c r="CX43" s="56"/>
      <c r="CY43" s="50"/>
      <c r="CZ43" s="50"/>
      <c r="DA43" s="50"/>
      <c r="DB43" s="50"/>
      <c r="DC43" s="50"/>
      <c r="DD43" s="50"/>
      <c r="DE43" s="307"/>
      <c r="DF43" s="57"/>
      <c r="DG43" s="17"/>
      <c r="DH43" s="17"/>
      <c r="DI43" s="56"/>
      <c r="DJ43" s="50"/>
      <c r="DK43" s="50"/>
      <c r="DL43" s="50"/>
      <c r="DM43" s="50"/>
      <c r="DN43" s="50"/>
      <c r="DO43" s="50"/>
      <c r="DP43" s="307"/>
      <c r="DQ43" s="57"/>
      <c r="DR43" s="17"/>
      <c r="DS43" s="17"/>
      <c r="DT43" s="56"/>
      <c r="DU43" s="50"/>
      <c r="DV43" s="50"/>
      <c r="DW43" s="50"/>
      <c r="DX43" s="50"/>
      <c r="DY43" s="50"/>
      <c r="DZ43" s="50"/>
      <c r="EA43" s="307"/>
      <c r="EB43" s="57"/>
      <c r="EC43" s="17"/>
      <c r="ED43" s="17"/>
      <c r="EE43" s="56"/>
      <c r="EF43" s="50"/>
      <c r="EG43" s="50"/>
      <c r="EH43" s="50"/>
      <c r="EI43" s="50"/>
      <c r="EJ43" s="50"/>
      <c r="EK43" s="50"/>
      <c r="EL43" s="307"/>
      <c r="EM43" s="57"/>
      <c r="EN43" s="17"/>
      <c r="EO43" s="17"/>
      <c r="EP43" s="56"/>
      <c r="EQ43" s="50"/>
      <c r="ER43" s="50"/>
      <c r="ES43" s="50"/>
      <c r="ET43" s="50"/>
      <c r="EU43" s="50"/>
      <c r="EV43" s="50"/>
      <c r="EW43" s="307"/>
      <c r="EX43" s="57"/>
      <c r="EY43" s="17"/>
      <c r="EZ43" s="17"/>
      <c r="FA43" s="56"/>
      <c r="FB43" s="50"/>
      <c r="FC43" s="50"/>
      <c r="FD43" s="50"/>
      <c r="FE43" s="50"/>
      <c r="FF43" s="50"/>
      <c r="FG43" s="50"/>
      <c r="FH43" s="307"/>
      <c r="FI43" s="57"/>
      <c r="FJ43" s="17"/>
      <c r="FK43" s="17"/>
      <c r="FL43" s="56"/>
      <c r="FM43" s="50"/>
      <c r="FN43" s="50"/>
      <c r="FO43" s="50"/>
      <c r="FP43" s="50"/>
      <c r="FQ43" s="50"/>
      <c r="FR43" s="50"/>
      <c r="FS43" s="307"/>
      <c r="FT43" s="57"/>
      <c r="FU43" s="17"/>
      <c r="FV43" s="17"/>
      <c r="FW43" s="56"/>
      <c r="FX43" s="50"/>
      <c r="FY43" s="50"/>
      <c r="FZ43" s="50"/>
      <c r="GA43" s="50"/>
      <c r="GB43" s="50"/>
      <c r="GC43" s="50"/>
      <c r="GD43" s="307"/>
      <c r="GE43" s="57"/>
      <c r="GF43" s="17"/>
      <c r="GG43" s="17"/>
      <c r="GH43" s="56"/>
      <c r="GI43" s="50"/>
      <c r="GJ43" s="50"/>
      <c r="GK43" s="50"/>
      <c r="GL43" s="50"/>
      <c r="GM43" s="50"/>
      <c r="GN43" s="50"/>
      <c r="GO43" s="307"/>
      <c r="GP43" s="57"/>
      <c r="GQ43" s="17"/>
      <c r="GR43" s="17"/>
      <c r="GS43" s="56"/>
      <c r="GT43" s="50"/>
      <c r="GU43" s="50"/>
      <c r="GV43" s="50"/>
      <c r="GW43" s="50"/>
      <c r="GX43" s="50"/>
      <c r="GY43" s="50"/>
      <c r="GZ43" s="307"/>
      <c r="HA43" s="57"/>
      <c r="HB43" s="17"/>
      <c r="HC43" s="17"/>
      <c r="HD43" s="56"/>
      <c r="HE43" s="50"/>
      <c r="HF43" s="50"/>
      <c r="HG43" s="50"/>
      <c r="HH43" s="50"/>
      <c r="HI43" s="50"/>
      <c r="HJ43" s="50"/>
      <c r="HK43" s="307"/>
      <c r="HL43" s="57"/>
      <c r="HM43" s="17"/>
      <c r="HN43" s="17"/>
      <c r="HO43" s="56"/>
      <c r="HP43" s="50"/>
      <c r="HQ43" s="50"/>
      <c r="HR43" s="50"/>
      <c r="HS43" s="50"/>
      <c r="HT43" s="50"/>
      <c r="HU43" s="50"/>
      <c r="HV43" s="307"/>
      <c r="HW43" s="57"/>
      <c r="HX43" s="17"/>
      <c r="HY43" s="17"/>
    </row>
    <row r="44" spans="1:233" x14ac:dyDescent="0.3">
      <c r="A44" s="141">
        <v>4</v>
      </c>
      <c r="B44" s="695"/>
      <c r="C44" s="696"/>
      <c r="D44" s="55"/>
      <c r="E44" s="55"/>
      <c r="F44" s="55"/>
      <c r="G44" s="52"/>
      <c r="H44" s="52"/>
      <c r="I44" s="50"/>
      <c r="J44" s="307"/>
      <c r="K44" s="57"/>
      <c r="L44" s="17"/>
      <c r="M44" s="17"/>
      <c r="N44" s="56"/>
      <c r="O44" s="50"/>
      <c r="P44" s="50"/>
      <c r="Q44" s="50"/>
      <c r="R44" s="50"/>
      <c r="S44" s="50"/>
      <c r="T44" s="50"/>
      <c r="U44" s="307"/>
      <c r="V44" s="57"/>
      <c r="W44" s="17"/>
      <c r="X44" s="17"/>
      <c r="Y44" s="56"/>
      <c r="Z44" s="50"/>
      <c r="AA44" s="50"/>
      <c r="AB44" s="50"/>
      <c r="AC44" s="50"/>
      <c r="AD44" s="50"/>
      <c r="AE44" s="50"/>
      <c r="AF44" s="307"/>
      <c r="AG44" s="57"/>
      <c r="AH44" s="17"/>
      <c r="AI44" s="17"/>
      <c r="AJ44" s="56"/>
      <c r="AK44" s="50"/>
      <c r="AL44" s="50"/>
      <c r="AM44" s="50"/>
      <c r="AN44" s="50"/>
      <c r="AO44" s="50"/>
      <c r="AP44" s="50"/>
      <c r="AQ44" s="307"/>
      <c r="AR44" s="57"/>
      <c r="AS44" s="17"/>
      <c r="AT44" s="17"/>
      <c r="AU44" s="56"/>
      <c r="AV44" s="50"/>
      <c r="AW44" s="50"/>
      <c r="AX44" s="50"/>
      <c r="AY44" s="50"/>
      <c r="AZ44" s="50"/>
      <c r="BA44" s="50"/>
      <c r="BB44" s="307"/>
      <c r="BC44" s="57"/>
      <c r="BD44" s="17"/>
      <c r="BE44" s="17"/>
      <c r="BF44" s="56"/>
      <c r="BG44" s="50"/>
      <c r="BH44" s="50"/>
      <c r="BI44" s="50"/>
      <c r="BJ44" s="50"/>
      <c r="BK44" s="50"/>
      <c r="BL44" s="50"/>
      <c r="BM44" s="307"/>
      <c r="BN44" s="57"/>
      <c r="BO44" s="17"/>
      <c r="BP44" s="17"/>
      <c r="BQ44" s="56"/>
      <c r="BR44" s="50"/>
      <c r="BS44" s="50"/>
      <c r="BT44" s="50"/>
      <c r="BU44" s="50"/>
      <c r="BV44" s="50"/>
      <c r="BW44" s="50"/>
      <c r="BX44" s="307"/>
      <c r="BY44" s="57"/>
      <c r="BZ44" s="17"/>
      <c r="CA44" s="17"/>
      <c r="CB44" s="56"/>
      <c r="CC44" s="50"/>
      <c r="CD44" s="50"/>
      <c r="CE44" s="50"/>
      <c r="CF44" s="50"/>
      <c r="CG44" s="50"/>
      <c r="CH44" s="50"/>
      <c r="CI44" s="307"/>
      <c r="CJ44" s="57"/>
      <c r="CK44" s="17"/>
      <c r="CL44" s="17"/>
      <c r="CM44" s="56"/>
      <c r="CN44" s="50"/>
      <c r="CO44" s="50"/>
      <c r="CP44" s="50"/>
      <c r="CQ44" s="50"/>
      <c r="CR44" s="50"/>
      <c r="CS44" s="50"/>
      <c r="CT44" s="307"/>
      <c r="CU44" s="57"/>
      <c r="CV44" s="17"/>
      <c r="CW44" s="17"/>
      <c r="CX44" s="56"/>
      <c r="CY44" s="50"/>
      <c r="CZ44" s="50"/>
      <c r="DA44" s="50"/>
      <c r="DB44" s="50"/>
      <c r="DC44" s="50"/>
      <c r="DD44" s="50"/>
      <c r="DE44" s="307"/>
      <c r="DF44" s="57"/>
      <c r="DG44" s="17"/>
      <c r="DH44" s="17"/>
      <c r="DI44" s="56"/>
      <c r="DJ44" s="50"/>
      <c r="DK44" s="50"/>
      <c r="DL44" s="50"/>
      <c r="DM44" s="50"/>
      <c r="DN44" s="50"/>
      <c r="DO44" s="50"/>
      <c r="DP44" s="307"/>
      <c r="DQ44" s="57"/>
      <c r="DR44" s="17"/>
      <c r="DS44" s="17"/>
      <c r="DT44" s="56"/>
      <c r="DU44" s="50"/>
      <c r="DV44" s="50"/>
      <c r="DW44" s="50"/>
      <c r="DX44" s="50"/>
      <c r="DY44" s="50"/>
      <c r="DZ44" s="50"/>
      <c r="EA44" s="307"/>
      <c r="EB44" s="57"/>
      <c r="EC44" s="17"/>
      <c r="ED44" s="17"/>
      <c r="EE44" s="56"/>
      <c r="EF44" s="50"/>
      <c r="EG44" s="50"/>
      <c r="EH44" s="50"/>
      <c r="EI44" s="50"/>
      <c r="EJ44" s="50"/>
      <c r="EK44" s="50"/>
      <c r="EL44" s="307"/>
      <c r="EM44" s="57"/>
      <c r="EN44" s="17"/>
      <c r="EO44" s="17"/>
      <c r="EP44" s="56"/>
      <c r="EQ44" s="50"/>
      <c r="ER44" s="50"/>
      <c r="ES44" s="50"/>
      <c r="ET44" s="50"/>
      <c r="EU44" s="50"/>
      <c r="EV44" s="50"/>
      <c r="EW44" s="307"/>
      <c r="EX44" s="57"/>
      <c r="EY44" s="17"/>
      <c r="EZ44" s="17"/>
      <c r="FA44" s="56"/>
      <c r="FB44" s="50"/>
      <c r="FC44" s="50"/>
      <c r="FD44" s="50"/>
      <c r="FE44" s="50"/>
      <c r="FF44" s="50"/>
      <c r="FG44" s="50"/>
      <c r="FH44" s="307"/>
      <c r="FI44" s="57"/>
      <c r="FJ44" s="17"/>
      <c r="FK44" s="17"/>
      <c r="FL44" s="56"/>
      <c r="FM44" s="50"/>
      <c r="FN44" s="50"/>
      <c r="FO44" s="50"/>
      <c r="FP44" s="50"/>
      <c r="FQ44" s="50"/>
      <c r="FR44" s="50"/>
      <c r="FS44" s="307"/>
      <c r="FT44" s="57"/>
      <c r="FU44" s="17"/>
      <c r="FV44" s="17"/>
      <c r="FW44" s="56"/>
      <c r="FX44" s="50"/>
      <c r="FY44" s="50"/>
      <c r="FZ44" s="50"/>
      <c r="GA44" s="50"/>
      <c r="GB44" s="50"/>
      <c r="GC44" s="50"/>
      <c r="GD44" s="307"/>
      <c r="GE44" s="57"/>
      <c r="GF44" s="17"/>
      <c r="GG44" s="17"/>
      <c r="GH44" s="56"/>
      <c r="GI44" s="50"/>
      <c r="GJ44" s="50"/>
      <c r="GK44" s="50"/>
      <c r="GL44" s="50"/>
      <c r="GM44" s="50"/>
      <c r="GN44" s="50"/>
      <c r="GO44" s="307"/>
      <c r="GP44" s="57"/>
      <c r="GQ44" s="17"/>
      <c r="GR44" s="17"/>
      <c r="GS44" s="56"/>
      <c r="GT44" s="50"/>
      <c r="GU44" s="50"/>
      <c r="GV44" s="50"/>
      <c r="GW44" s="50"/>
      <c r="GX44" s="50"/>
      <c r="GY44" s="50"/>
      <c r="GZ44" s="307"/>
      <c r="HA44" s="57"/>
      <c r="HB44" s="17"/>
      <c r="HC44" s="17"/>
      <c r="HD44" s="56"/>
      <c r="HE44" s="50"/>
      <c r="HF44" s="50"/>
      <c r="HG44" s="50"/>
      <c r="HH44" s="50"/>
      <c r="HI44" s="50"/>
      <c r="HJ44" s="50"/>
      <c r="HK44" s="307"/>
      <c r="HL44" s="57"/>
      <c r="HM44" s="17"/>
      <c r="HN44" s="17"/>
      <c r="HO44" s="56"/>
      <c r="HP44" s="50"/>
      <c r="HQ44" s="50"/>
      <c r="HR44" s="50"/>
      <c r="HS44" s="50"/>
      <c r="HT44" s="50"/>
      <c r="HU44" s="50"/>
      <c r="HV44" s="307"/>
      <c r="HW44" s="57"/>
      <c r="HX44" s="17"/>
      <c r="HY44" s="17"/>
    </row>
    <row r="45" spans="1:233" x14ac:dyDescent="0.3">
      <c r="A45" s="141">
        <v>5</v>
      </c>
      <c r="B45" s="695"/>
      <c r="C45" s="696"/>
      <c r="D45" s="55"/>
      <c r="E45" s="55"/>
      <c r="F45" s="55"/>
      <c r="G45" s="52"/>
      <c r="H45" s="52"/>
      <c r="I45" s="50"/>
      <c r="J45" s="307"/>
      <c r="K45" s="57"/>
      <c r="L45" s="17"/>
      <c r="M45" s="17"/>
      <c r="N45" s="56"/>
      <c r="O45" s="50"/>
      <c r="P45" s="50"/>
      <c r="Q45" s="50"/>
      <c r="R45" s="50"/>
      <c r="S45" s="50"/>
      <c r="T45" s="50"/>
      <c r="U45" s="307"/>
      <c r="V45" s="57"/>
      <c r="W45" s="17"/>
      <c r="X45" s="17"/>
      <c r="Y45" s="56"/>
      <c r="Z45" s="50"/>
      <c r="AA45" s="50"/>
      <c r="AB45" s="50"/>
      <c r="AC45" s="50"/>
      <c r="AD45" s="50"/>
      <c r="AE45" s="50"/>
      <c r="AF45" s="307"/>
      <c r="AG45" s="57"/>
      <c r="AH45" s="17"/>
      <c r="AI45" s="17"/>
      <c r="AJ45" s="56"/>
      <c r="AK45" s="50"/>
      <c r="AL45" s="50"/>
      <c r="AM45" s="50"/>
      <c r="AN45" s="50"/>
      <c r="AO45" s="50"/>
      <c r="AP45" s="50"/>
      <c r="AQ45" s="307"/>
      <c r="AR45" s="57"/>
      <c r="AS45" s="17"/>
      <c r="AT45" s="17"/>
      <c r="AU45" s="56"/>
      <c r="AV45" s="50"/>
      <c r="AW45" s="50"/>
      <c r="AX45" s="50"/>
      <c r="AY45" s="50"/>
      <c r="AZ45" s="50"/>
      <c r="BA45" s="50"/>
      <c r="BB45" s="307"/>
      <c r="BC45" s="57"/>
      <c r="BD45" s="17"/>
      <c r="BE45" s="17"/>
      <c r="BF45" s="56"/>
      <c r="BG45" s="50"/>
      <c r="BH45" s="50"/>
      <c r="BI45" s="50"/>
      <c r="BJ45" s="50"/>
      <c r="BK45" s="50"/>
      <c r="BL45" s="50"/>
      <c r="BM45" s="307"/>
      <c r="BN45" s="57"/>
      <c r="BO45" s="17"/>
      <c r="BP45" s="17"/>
      <c r="BQ45" s="56"/>
      <c r="BR45" s="50"/>
      <c r="BS45" s="50"/>
      <c r="BT45" s="50"/>
      <c r="BU45" s="50"/>
      <c r="BV45" s="50"/>
      <c r="BW45" s="50"/>
      <c r="BX45" s="307"/>
      <c r="BY45" s="57"/>
      <c r="BZ45" s="17"/>
      <c r="CA45" s="17"/>
      <c r="CB45" s="56"/>
      <c r="CC45" s="50"/>
      <c r="CD45" s="50"/>
      <c r="CE45" s="50"/>
      <c r="CF45" s="50"/>
      <c r="CG45" s="50"/>
      <c r="CH45" s="50"/>
      <c r="CI45" s="307"/>
      <c r="CJ45" s="57"/>
      <c r="CK45" s="17"/>
      <c r="CL45" s="17"/>
      <c r="CM45" s="56"/>
      <c r="CN45" s="50"/>
      <c r="CO45" s="50"/>
      <c r="CP45" s="50"/>
      <c r="CQ45" s="50"/>
      <c r="CR45" s="50"/>
      <c r="CS45" s="50"/>
      <c r="CT45" s="307"/>
      <c r="CU45" s="57"/>
      <c r="CV45" s="17"/>
      <c r="CW45" s="17"/>
      <c r="CX45" s="56"/>
      <c r="CY45" s="50"/>
      <c r="CZ45" s="50"/>
      <c r="DA45" s="50"/>
      <c r="DB45" s="50"/>
      <c r="DC45" s="50"/>
      <c r="DD45" s="50"/>
      <c r="DE45" s="307"/>
      <c r="DF45" s="57"/>
      <c r="DG45" s="17"/>
      <c r="DH45" s="17"/>
      <c r="DI45" s="56"/>
      <c r="DJ45" s="50"/>
      <c r="DK45" s="50"/>
      <c r="DL45" s="50"/>
      <c r="DM45" s="50"/>
      <c r="DN45" s="50"/>
      <c r="DO45" s="50"/>
      <c r="DP45" s="307"/>
      <c r="DQ45" s="57"/>
      <c r="DR45" s="17"/>
      <c r="DS45" s="17"/>
      <c r="DT45" s="56"/>
      <c r="DU45" s="50"/>
      <c r="DV45" s="50"/>
      <c r="DW45" s="50"/>
      <c r="DX45" s="50"/>
      <c r="DY45" s="50"/>
      <c r="DZ45" s="50"/>
      <c r="EA45" s="307"/>
      <c r="EB45" s="57"/>
      <c r="EC45" s="17"/>
      <c r="ED45" s="17"/>
      <c r="EE45" s="56"/>
      <c r="EF45" s="50"/>
      <c r="EG45" s="50"/>
      <c r="EH45" s="50"/>
      <c r="EI45" s="50"/>
      <c r="EJ45" s="50"/>
      <c r="EK45" s="50"/>
      <c r="EL45" s="307"/>
      <c r="EM45" s="57"/>
      <c r="EN45" s="17"/>
      <c r="EO45" s="17"/>
      <c r="EP45" s="56"/>
      <c r="EQ45" s="50"/>
      <c r="ER45" s="50"/>
      <c r="ES45" s="50"/>
      <c r="ET45" s="50"/>
      <c r="EU45" s="50"/>
      <c r="EV45" s="50"/>
      <c r="EW45" s="307"/>
      <c r="EX45" s="57"/>
      <c r="EY45" s="17"/>
      <c r="EZ45" s="17"/>
      <c r="FA45" s="56"/>
      <c r="FB45" s="50"/>
      <c r="FC45" s="50"/>
      <c r="FD45" s="50"/>
      <c r="FE45" s="50"/>
      <c r="FF45" s="50"/>
      <c r="FG45" s="50"/>
      <c r="FH45" s="307"/>
      <c r="FI45" s="57"/>
      <c r="FJ45" s="17"/>
      <c r="FK45" s="17"/>
      <c r="FL45" s="56"/>
      <c r="FM45" s="50"/>
      <c r="FN45" s="50"/>
      <c r="FO45" s="50"/>
      <c r="FP45" s="50"/>
      <c r="FQ45" s="50"/>
      <c r="FR45" s="50"/>
      <c r="FS45" s="307"/>
      <c r="FT45" s="57"/>
      <c r="FU45" s="17"/>
      <c r="FV45" s="17"/>
      <c r="FW45" s="56"/>
      <c r="FX45" s="50"/>
      <c r="FY45" s="50"/>
      <c r="FZ45" s="50"/>
      <c r="GA45" s="50"/>
      <c r="GB45" s="50"/>
      <c r="GC45" s="50"/>
      <c r="GD45" s="307"/>
      <c r="GE45" s="57"/>
      <c r="GF45" s="17"/>
      <c r="GG45" s="17"/>
      <c r="GH45" s="56"/>
      <c r="GI45" s="50"/>
      <c r="GJ45" s="50"/>
      <c r="GK45" s="50"/>
      <c r="GL45" s="50"/>
      <c r="GM45" s="50"/>
      <c r="GN45" s="50"/>
      <c r="GO45" s="307"/>
      <c r="GP45" s="57"/>
      <c r="GQ45" s="17"/>
      <c r="GR45" s="17"/>
      <c r="GS45" s="56"/>
      <c r="GT45" s="50"/>
      <c r="GU45" s="50"/>
      <c r="GV45" s="50"/>
      <c r="GW45" s="50"/>
      <c r="GX45" s="50"/>
      <c r="GY45" s="50"/>
      <c r="GZ45" s="307"/>
      <c r="HA45" s="57"/>
      <c r="HB45" s="17"/>
      <c r="HC45" s="17"/>
      <c r="HD45" s="56"/>
      <c r="HE45" s="50"/>
      <c r="HF45" s="50"/>
      <c r="HG45" s="50"/>
      <c r="HH45" s="50"/>
      <c r="HI45" s="50"/>
      <c r="HJ45" s="50"/>
      <c r="HK45" s="307"/>
      <c r="HL45" s="57"/>
      <c r="HM45" s="17"/>
      <c r="HN45" s="17"/>
      <c r="HO45" s="56"/>
      <c r="HP45" s="50"/>
      <c r="HQ45" s="50"/>
      <c r="HR45" s="50"/>
      <c r="HS45" s="50"/>
      <c r="HT45" s="50"/>
      <c r="HU45" s="50"/>
      <c r="HV45" s="307"/>
      <c r="HW45" s="57"/>
      <c r="HX45" s="17"/>
      <c r="HY45" s="17"/>
    </row>
    <row r="46" spans="1:233" x14ac:dyDescent="0.3">
      <c r="A46" s="53"/>
      <c r="B46" s="54"/>
      <c r="C46" s="222"/>
      <c r="D46" s="55"/>
      <c r="E46" s="55"/>
      <c r="F46" s="55"/>
      <c r="G46" s="52"/>
      <c r="H46" s="52"/>
      <c r="I46" s="50"/>
      <c r="J46" s="307"/>
      <c r="K46" s="57"/>
      <c r="L46" s="17"/>
      <c r="M46" s="17"/>
      <c r="N46" s="56"/>
      <c r="O46" s="50"/>
      <c r="P46" s="50"/>
      <c r="Q46" s="50"/>
      <c r="R46" s="50"/>
      <c r="S46" s="50"/>
      <c r="T46" s="50"/>
      <c r="U46" s="307"/>
      <c r="V46" s="57"/>
      <c r="W46" s="17"/>
      <c r="X46" s="17"/>
      <c r="Y46" s="56"/>
      <c r="Z46" s="50"/>
      <c r="AA46" s="50"/>
      <c r="AB46" s="50"/>
      <c r="AC46" s="50"/>
      <c r="AD46" s="50"/>
      <c r="AE46" s="50"/>
      <c r="AF46" s="307"/>
      <c r="AG46" s="57"/>
      <c r="AH46" s="17"/>
      <c r="AI46" s="17"/>
      <c r="AJ46" s="56"/>
      <c r="AK46" s="50"/>
      <c r="AL46" s="50"/>
      <c r="AM46" s="50"/>
      <c r="AN46" s="50"/>
      <c r="AO46" s="50"/>
      <c r="AP46" s="50"/>
      <c r="AQ46" s="307"/>
      <c r="AR46" s="57"/>
      <c r="AS46" s="17"/>
      <c r="AT46" s="17"/>
      <c r="AU46" s="56"/>
      <c r="AV46" s="50"/>
      <c r="AW46" s="50"/>
      <c r="AX46" s="50"/>
      <c r="AY46" s="50"/>
      <c r="AZ46" s="50"/>
      <c r="BA46" s="50"/>
      <c r="BB46" s="307"/>
      <c r="BC46" s="57"/>
      <c r="BD46" s="17"/>
      <c r="BE46" s="17"/>
      <c r="BF46" s="56"/>
      <c r="BG46" s="50"/>
      <c r="BH46" s="50"/>
      <c r="BI46" s="50"/>
      <c r="BJ46" s="50"/>
      <c r="BK46" s="50"/>
      <c r="BL46" s="50"/>
      <c r="BM46" s="307"/>
      <c r="BN46" s="57"/>
      <c r="BO46" s="17"/>
      <c r="BP46" s="17"/>
      <c r="BQ46" s="56"/>
      <c r="BR46" s="50"/>
      <c r="BS46" s="50"/>
      <c r="BT46" s="50"/>
      <c r="BU46" s="50"/>
      <c r="BV46" s="50"/>
      <c r="BW46" s="50"/>
      <c r="BX46" s="307"/>
      <c r="BY46" s="57"/>
      <c r="BZ46" s="17"/>
      <c r="CA46" s="17"/>
      <c r="CB46" s="56"/>
      <c r="CC46" s="50"/>
      <c r="CD46" s="50"/>
      <c r="CE46" s="50"/>
      <c r="CF46" s="50"/>
      <c r="CG46" s="50"/>
      <c r="CH46" s="50"/>
      <c r="CI46" s="307"/>
      <c r="CJ46" s="57"/>
      <c r="CK46" s="17"/>
      <c r="CL46" s="17"/>
      <c r="CM46" s="56"/>
      <c r="CN46" s="50"/>
      <c r="CO46" s="50"/>
      <c r="CP46" s="50"/>
      <c r="CQ46" s="50"/>
      <c r="CR46" s="50"/>
      <c r="CS46" s="50"/>
      <c r="CT46" s="307"/>
      <c r="CU46" s="57"/>
      <c r="CV46" s="17"/>
      <c r="CW46" s="17"/>
      <c r="CX46" s="56"/>
      <c r="CY46" s="50"/>
      <c r="CZ46" s="50"/>
      <c r="DA46" s="50"/>
      <c r="DB46" s="50"/>
      <c r="DC46" s="50"/>
      <c r="DD46" s="50"/>
      <c r="DE46" s="307"/>
      <c r="DF46" s="57"/>
      <c r="DG46" s="17"/>
      <c r="DH46" s="17"/>
      <c r="DI46" s="56"/>
      <c r="DJ46" s="50"/>
      <c r="DK46" s="50"/>
      <c r="DL46" s="50"/>
      <c r="DM46" s="50"/>
      <c r="DN46" s="50"/>
      <c r="DO46" s="50"/>
      <c r="DP46" s="307"/>
      <c r="DQ46" s="57"/>
      <c r="DR46" s="17"/>
      <c r="DS46" s="17"/>
      <c r="DT46" s="56"/>
      <c r="DU46" s="50"/>
      <c r="DV46" s="50"/>
      <c r="DW46" s="50"/>
      <c r="DX46" s="50"/>
      <c r="DY46" s="50"/>
      <c r="DZ46" s="50"/>
      <c r="EA46" s="307"/>
      <c r="EB46" s="57"/>
      <c r="EC46" s="17"/>
      <c r="ED46" s="17"/>
      <c r="EE46" s="56"/>
      <c r="EF46" s="50"/>
      <c r="EG46" s="50"/>
      <c r="EH46" s="50"/>
      <c r="EI46" s="50"/>
      <c r="EJ46" s="50"/>
      <c r="EK46" s="50"/>
      <c r="EL46" s="307"/>
      <c r="EM46" s="57"/>
      <c r="EN46" s="17"/>
      <c r="EO46" s="17"/>
      <c r="EP46" s="56"/>
      <c r="EQ46" s="50"/>
      <c r="ER46" s="50"/>
      <c r="ES46" s="50"/>
      <c r="ET46" s="50"/>
      <c r="EU46" s="50"/>
      <c r="EV46" s="50"/>
      <c r="EW46" s="307"/>
      <c r="EX46" s="57"/>
      <c r="EY46" s="17"/>
      <c r="EZ46" s="17"/>
      <c r="FA46" s="56"/>
      <c r="FB46" s="50"/>
      <c r="FC46" s="50"/>
      <c r="FD46" s="50"/>
      <c r="FE46" s="50"/>
      <c r="FF46" s="50"/>
      <c r="FG46" s="50"/>
      <c r="FH46" s="307"/>
      <c r="FI46" s="57"/>
      <c r="FJ46" s="17"/>
      <c r="FK46" s="17"/>
      <c r="FL46" s="56"/>
      <c r="FM46" s="50"/>
      <c r="FN46" s="50"/>
      <c r="FO46" s="50"/>
      <c r="FP46" s="50"/>
      <c r="FQ46" s="50"/>
      <c r="FR46" s="50"/>
      <c r="FS46" s="307"/>
      <c r="FT46" s="57"/>
      <c r="FU46" s="17"/>
      <c r="FV46" s="17"/>
      <c r="FW46" s="56"/>
      <c r="FX46" s="50"/>
      <c r="FY46" s="50"/>
      <c r="FZ46" s="50"/>
      <c r="GA46" s="50"/>
      <c r="GB46" s="50"/>
      <c r="GC46" s="50"/>
      <c r="GD46" s="307"/>
      <c r="GE46" s="57"/>
      <c r="GF46" s="17"/>
      <c r="GG46" s="17"/>
      <c r="GH46" s="56"/>
      <c r="GI46" s="50"/>
      <c r="GJ46" s="50"/>
      <c r="GK46" s="50"/>
      <c r="GL46" s="50"/>
      <c r="GM46" s="50"/>
      <c r="GN46" s="50"/>
      <c r="GO46" s="307"/>
      <c r="GP46" s="57"/>
      <c r="GQ46" s="17"/>
      <c r="GR46" s="17"/>
      <c r="GS46" s="56"/>
      <c r="GT46" s="50"/>
      <c r="GU46" s="50"/>
      <c r="GV46" s="50"/>
      <c r="GW46" s="50"/>
      <c r="GX46" s="50"/>
      <c r="GY46" s="50"/>
      <c r="GZ46" s="307"/>
      <c r="HA46" s="57"/>
      <c r="HB46" s="17"/>
      <c r="HC46" s="17"/>
      <c r="HD46" s="56"/>
      <c r="HE46" s="50"/>
      <c r="HF46" s="50"/>
      <c r="HG46" s="50"/>
      <c r="HH46" s="50"/>
      <c r="HI46" s="50"/>
      <c r="HJ46" s="50"/>
      <c r="HK46" s="307"/>
      <c r="HL46" s="57"/>
      <c r="HM46" s="17"/>
      <c r="HN46" s="17"/>
      <c r="HO46" s="56"/>
      <c r="HP46" s="50"/>
      <c r="HQ46" s="50"/>
      <c r="HR46" s="50"/>
      <c r="HS46" s="50"/>
      <c r="HT46" s="50"/>
      <c r="HU46" s="50"/>
      <c r="HV46" s="307"/>
      <c r="HW46" s="57"/>
      <c r="HX46" s="17"/>
      <c r="HY46" s="17"/>
    </row>
    <row r="47" spans="1:233" x14ac:dyDescent="0.3">
      <c r="A47" s="53"/>
      <c r="B47" s="54"/>
      <c r="C47" s="223"/>
      <c r="D47" s="55"/>
      <c r="E47" s="55"/>
      <c r="F47" s="55"/>
      <c r="G47" s="52"/>
      <c r="H47" s="52"/>
      <c r="I47" s="50"/>
      <c r="J47" s="307"/>
      <c r="K47" s="57"/>
      <c r="L47" s="17"/>
      <c r="M47" s="17"/>
      <c r="N47" s="56"/>
      <c r="O47" s="50"/>
      <c r="P47" s="50"/>
      <c r="Q47" s="50"/>
      <c r="R47" s="50"/>
      <c r="S47" s="50"/>
      <c r="T47" s="50"/>
      <c r="U47" s="307"/>
      <c r="V47" s="57"/>
      <c r="W47" s="17"/>
      <c r="X47" s="17"/>
      <c r="Y47" s="56"/>
      <c r="Z47" s="50"/>
      <c r="AA47" s="50"/>
      <c r="AB47" s="50"/>
      <c r="AC47" s="50"/>
      <c r="AD47" s="50"/>
      <c r="AE47" s="50"/>
      <c r="AF47" s="307"/>
      <c r="AG47" s="57"/>
      <c r="AH47" s="17"/>
      <c r="AI47" s="17"/>
      <c r="AJ47" s="56"/>
      <c r="AK47" s="50"/>
      <c r="AL47" s="50"/>
      <c r="AM47" s="50"/>
      <c r="AN47" s="50"/>
      <c r="AO47" s="50"/>
      <c r="AP47" s="50"/>
      <c r="AQ47" s="307"/>
      <c r="AR47" s="57"/>
      <c r="AS47" s="17"/>
      <c r="AT47" s="17"/>
      <c r="AU47" s="56"/>
      <c r="AV47" s="50"/>
      <c r="AW47" s="50"/>
      <c r="AX47" s="50"/>
      <c r="AY47" s="50"/>
      <c r="AZ47" s="50"/>
      <c r="BA47" s="50"/>
      <c r="BB47" s="307"/>
      <c r="BC47" s="57"/>
      <c r="BD47" s="17"/>
      <c r="BE47" s="17"/>
      <c r="BF47" s="56"/>
      <c r="BG47" s="50"/>
      <c r="BH47" s="50"/>
      <c r="BI47" s="50"/>
      <c r="BJ47" s="50"/>
      <c r="BK47" s="50"/>
      <c r="BL47" s="50"/>
      <c r="BM47" s="307"/>
      <c r="BN47" s="57"/>
      <c r="BO47" s="17"/>
      <c r="BP47" s="17"/>
      <c r="BQ47" s="56"/>
      <c r="BR47" s="50"/>
      <c r="BS47" s="50"/>
      <c r="BT47" s="50"/>
      <c r="BU47" s="50"/>
      <c r="BV47" s="50"/>
      <c r="BW47" s="50"/>
      <c r="BX47" s="307"/>
      <c r="BY47" s="57"/>
      <c r="BZ47" s="17"/>
      <c r="CA47" s="17"/>
      <c r="CB47" s="56"/>
      <c r="CC47" s="50"/>
      <c r="CD47" s="50"/>
      <c r="CE47" s="50"/>
      <c r="CF47" s="50"/>
      <c r="CG47" s="50"/>
      <c r="CH47" s="50"/>
      <c r="CI47" s="307"/>
      <c r="CJ47" s="57"/>
      <c r="CK47" s="17"/>
      <c r="CL47" s="17"/>
      <c r="CM47" s="56"/>
      <c r="CN47" s="50"/>
      <c r="CO47" s="50"/>
      <c r="CP47" s="50"/>
      <c r="CQ47" s="50"/>
      <c r="CR47" s="50"/>
      <c r="CS47" s="50"/>
      <c r="CT47" s="307"/>
      <c r="CU47" s="57"/>
      <c r="CV47" s="17"/>
      <c r="CW47" s="17"/>
      <c r="CX47" s="56"/>
      <c r="CY47" s="50"/>
      <c r="CZ47" s="50"/>
      <c r="DA47" s="50"/>
      <c r="DB47" s="50"/>
      <c r="DC47" s="50"/>
      <c r="DD47" s="50"/>
      <c r="DE47" s="307"/>
      <c r="DF47" s="57"/>
      <c r="DG47" s="17"/>
      <c r="DH47" s="17"/>
      <c r="DI47" s="56"/>
      <c r="DJ47" s="50"/>
      <c r="DK47" s="50"/>
      <c r="DL47" s="50"/>
      <c r="DM47" s="50"/>
      <c r="DN47" s="50"/>
      <c r="DO47" s="50"/>
      <c r="DP47" s="307"/>
      <c r="DQ47" s="57"/>
      <c r="DR47" s="17"/>
      <c r="DS47" s="17"/>
      <c r="DT47" s="56"/>
      <c r="DU47" s="50"/>
      <c r="DV47" s="50"/>
      <c r="DW47" s="50"/>
      <c r="DX47" s="50"/>
      <c r="DY47" s="50"/>
      <c r="DZ47" s="50"/>
      <c r="EA47" s="307"/>
      <c r="EB47" s="57"/>
      <c r="EC47" s="17"/>
      <c r="ED47" s="17"/>
      <c r="EE47" s="56"/>
      <c r="EF47" s="50"/>
      <c r="EG47" s="50"/>
      <c r="EH47" s="50"/>
      <c r="EI47" s="50"/>
      <c r="EJ47" s="50"/>
      <c r="EK47" s="50"/>
      <c r="EL47" s="307"/>
      <c r="EM47" s="57"/>
      <c r="EN47" s="17"/>
      <c r="EO47" s="17"/>
      <c r="EP47" s="56"/>
      <c r="EQ47" s="50"/>
      <c r="ER47" s="50"/>
      <c r="ES47" s="50"/>
      <c r="ET47" s="50"/>
      <c r="EU47" s="50"/>
      <c r="EV47" s="50"/>
      <c r="EW47" s="307"/>
      <c r="EX47" s="57"/>
      <c r="EY47" s="17"/>
      <c r="EZ47" s="17"/>
      <c r="FA47" s="56"/>
      <c r="FB47" s="50"/>
      <c r="FC47" s="50"/>
      <c r="FD47" s="50"/>
      <c r="FE47" s="50"/>
      <c r="FF47" s="50"/>
      <c r="FG47" s="50"/>
      <c r="FH47" s="307"/>
      <c r="FI47" s="57"/>
      <c r="FJ47" s="17"/>
      <c r="FK47" s="17"/>
      <c r="FL47" s="56"/>
      <c r="FM47" s="50"/>
      <c r="FN47" s="50"/>
      <c r="FO47" s="50"/>
      <c r="FP47" s="50"/>
      <c r="FQ47" s="50"/>
      <c r="FR47" s="50"/>
      <c r="FS47" s="307"/>
      <c r="FT47" s="57"/>
      <c r="FU47" s="17"/>
      <c r="FV47" s="17"/>
      <c r="FW47" s="56"/>
      <c r="FX47" s="50"/>
      <c r="FY47" s="50"/>
      <c r="FZ47" s="50"/>
      <c r="GA47" s="50"/>
      <c r="GB47" s="50"/>
      <c r="GC47" s="50"/>
      <c r="GD47" s="307"/>
      <c r="GE47" s="57"/>
      <c r="GF47" s="17"/>
      <c r="GG47" s="17"/>
      <c r="GH47" s="56"/>
      <c r="GI47" s="50"/>
      <c r="GJ47" s="50"/>
      <c r="GK47" s="50"/>
      <c r="GL47" s="50"/>
      <c r="GM47" s="50"/>
      <c r="GN47" s="50"/>
      <c r="GO47" s="307"/>
      <c r="GP47" s="57"/>
      <c r="GQ47" s="17"/>
      <c r="GR47" s="17"/>
      <c r="GS47" s="56"/>
      <c r="GT47" s="50"/>
      <c r="GU47" s="50"/>
      <c r="GV47" s="50"/>
      <c r="GW47" s="50"/>
      <c r="GX47" s="50"/>
      <c r="GY47" s="50"/>
      <c r="GZ47" s="307"/>
      <c r="HA47" s="57"/>
      <c r="HB47" s="17"/>
      <c r="HC47" s="17"/>
      <c r="HD47" s="56"/>
      <c r="HE47" s="50"/>
      <c r="HF47" s="50"/>
      <c r="HG47" s="50"/>
      <c r="HH47" s="50"/>
      <c r="HI47" s="50"/>
      <c r="HJ47" s="50"/>
      <c r="HK47" s="307"/>
      <c r="HL47" s="57"/>
      <c r="HM47" s="17"/>
      <c r="HN47" s="17"/>
      <c r="HO47" s="56"/>
      <c r="HP47" s="50"/>
      <c r="HQ47" s="50"/>
      <c r="HR47" s="50"/>
      <c r="HS47" s="50"/>
      <c r="HT47" s="50"/>
      <c r="HU47" s="50"/>
      <c r="HV47" s="307"/>
      <c r="HW47" s="57"/>
      <c r="HX47" s="17"/>
      <c r="HY47" s="17"/>
    </row>
    <row r="48" spans="1:233" x14ac:dyDescent="0.3">
      <c r="A48" s="53"/>
      <c r="B48" s="54"/>
      <c r="C48" s="220"/>
      <c r="D48" s="55"/>
      <c r="E48" s="55"/>
      <c r="F48" s="55"/>
      <c r="G48" s="52"/>
      <c r="H48" s="52"/>
      <c r="I48" s="50"/>
      <c r="J48" s="307"/>
      <c r="K48" s="57"/>
      <c r="L48" s="17"/>
      <c r="M48" s="17"/>
      <c r="N48" s="56"/>
      <c r="O48" s="50"/>
      <c r="P48" s="50"/>
      <c r="Q48" s="50"/>
      <c r="R48" s="50"/>
      <c r="S48" s="50"/>
      <c r="T48" s="50"/>
      <c r="U48" s="307"/>
      <c r="V48" s="57"/>
      <c r="W48" s="17"/>
      <c r="X48" s="17"/>
      <c r="Y48" s="56"/>
      <c r="Z48" s="50"/>
      <c r="AA48" s="50"/>
      <c r="AB48" s="50"/>
      <c r="AC48" s="50"/>
      <c r="AD48" s="50"/>
      <c r="AE48" s="50"/>
      <c r="AF48" s="307"/>
      <c r="AG48" s="57"/>
      <c r="AH48" s="17"/>
      <c r="AI48" s="17"/>
      <c r="AJ48" s="56"/>
      <c r="AK48" s="50"/>
      <c r="AL48" s="50"/>
      <c r="AM48" s="50"/>
      <c r="AN48" s="50"/>
      <c r="AO48" s="50"/>
      <c r="AP48" s="50"/>
      <c r="AQ48" s="307"/>
      <c r="AR48" s="57"/>
      <c r="AS48" s="17"/>
      <c r="AT48" s="17"/>
      <c r="AU48" s="56"/>
      <c r="AV48" s="50"/>
      <c r="AW48" s="50"/>
      <c r="AX48" s="50"/>
      <c r="AY48" s="50"/>
      <c r="AZ48" s="50"/>
      <c r="BA48" s="50"/>
      <c r="BB48" s="307"/>
      <c r="BC48" s="57"/>
      <c r="BD48" s="17"/>
      <c r="BE48" s="17"/>
      <c r="BF48" s="56"/>
      <c r="BG48" s="50"/>
      <c r="BH48" s="50"/>
      <c r="BI48" s="50"/>
      <c r="BJ48" s="50"/>
      <c r="BK48" s="50"/>
      <c r="BL48" s="50"/>
      <c r="BM48" s="307"/>
      <c r="BN48" s="57"/>
      <c r="BO48" s="17"/>
      <c r="BP48" s="17"/>
      <c r="BQ48" s="56"/>
      <c r="BR48" s="50"/>
      <c r="BS48" s="50"/>
      <c r="BT48" s="50"/>
      <c r="BU48" s="50"/>
      <c r="BV48" s="50"/>
      <c r="BW48" s="50"/>
      <c r="BX48" s="307"/>
      <c r="BY48" s="57"/>
      <c r="BZ48" s="17"/>
      <c r="CA48" s="17"/>
      <c r="CB48" s="56"/>
      <c r="CC48" s="50"/>
      <c r="CD48" s="50"/>
      <c r="CE48" s="50"/>
      <c r="CF48" s="50"/>
      <c r="CG48" s="50"/>
      <c r="CH48" s="50"/>
      <c r="CI48" s="307"/>
      <c r="CJ48" s="57"/>
      <c r="CK48" s="17"/>
      <c r="CL48" s="17"/>
      <c r="CM48" s="56"/>
      <c r="CN48" s="50"/>
      <c r="CO48" s="50"/>
      <c r="CP48" s="50"/>
      <c r="CQ48" s="50"/>
      <c r="CR48" s="50"/>
      <c r="CS48" s="50"/>
      <c r="CT48" s="307"/>
      <c r="CU48" s="57"/>
      <c r="CV48" s="17"/>
      <c r="CW48" s="17"/>
      <c r="CX48" s="56"/>
      <c r="CY48" s="50"/>
      <c r="CZ48" s="50"/>
      <c r="DA48" s="50"/>
      <c r="DB48" s="50"/>
      <c r="DC48" s="50"/>
      <c r="DD48" s="50"/>
      <c r="DE48" s="307"/>
      <c r="DF48" s="57"/>
      <c r="DG48" s="17"/>
      <c r="DH48" s="17"/>
      <c r="DI48" s="56"/>
      <c r="DJ48" s="50"/>
      <c r="DK48" s="50"/>
      <c r="DL48" s="50"/>
      <c r="DM48" s="50"/>
      <c r="DN48" s="50"/>
      <c r="DO48" s="50"/>
      <c r="DP48" s="307"/>
      <c r="DQ48" s="57"/>
      <c r="DR48" s="17"/>
      <c r="DS48" s="17"/>
      <c r="DT48" s="56"/>
      <c r="DU48" s="50"/>
      <c r="DV48" s="50"/>
      <c r="DW48" s="50"/>
      <c r="DX48" s="50"/>
      <c r="DY48" s="50"/>
      <c r="DZ48" s="50"/>
      <c r="EA48" s="307"/>
      <c r="EB48" s="57"/>
      <c r="EC48" s="17"/>
      <c r="ED48" s="17"/>
      <c r="EE48" s="56"/>
      <c r="EF48" s="50"/>
      <c r="EG48" s="50"/>
      <c r="EH48" s="50"/>
      <c r="EI48" s="50"/>
      <c r="EJ48" s="50"/>
      <c r="EK48" s="50"/>
      <c r="EL48" s="307"/>
      <c r="EM48" s="57"/>
      <c r="EN48" s="17"/>
      <c r="EO48" s="17"/>
      <c r="EP48" s="56"/>
      <c r="EQ48" s="50"/>
      <c r="ER48" s="50"/>
      <c r="ES48" s="50"/>
      <c r="ET48" s="50"/>
      <c r="EU48" s="50"/>
      <c r="EV48" s="50"/>
      <c r="EW48" s="307"/>
      <c r="EX48" s="57"/>
      <c r="EY48" s="17"/>
      <c r="EZ48" s="17"/>
      <c r="FA48" s="56"/>
      <c r="FB48" s="50"/>
      <c r="FC48" s="50"/>
      <c r="FD48" s="50"/>
      <c r="FE48" s="50"/>
      <c r="FF48" s="50"/>
      <c r="FG48" s="50"/>
      <c r="FH48" s="307"/>
      <c r="FI48" s="57"/>
      <c r="FJ48" s="17"/>
      <c r="FK48" s="17"/>
      <c r="FL48" s="56"/>
      <c r="FM48" s="50"/>
      <c r="FN48" s="50"/>
      <c r="FO48" s="50"/>
      <c r="FP48" s="50"/>
      <c r="FQ48" s="50"/>
      <c r="FR48" s="50"/>
      <c r="FS48" s="307"/>
      <c r="FT48" s="57"/>
      <c r="FU48" s="17"/>
      <c r="FV48" s="17"/>
      <c r="FW48" s="56"/>
      <c r="FX48" s="50"/>
      <c r="FY48" s="50"/>
      <c r="FZ48" s="50"/>
      <c r="GA48" s="50"/>
      <c r="GB48" s="50"/>
      <c r="GC48" s="50"/>
      <c r="GD48" s="307"/>
      <c r="GE48" s="57"/>
      <c r="GF48" s="17"/>
      <c r="GG48" s="17"/>
      <c r="GH48" s="56"/>
      <c r="GI48" s="50"/>
      <c r="GJ48" s="50"/>
      <c r="GK48" s="50"/>
      <c r="GL48" s="50"/>
      <c r="GM48" s="50"/>
      <c r="GN48" s="50"/>
      <c r="GO48" s="307"/>
      <c r="GP48" s="57"/>
      <c r="GQ48" s="17"/>
      <c r="GR48" s="17"/>
      <c r="GS48" s="56"/>
      <c r="GT48" s="50"/>
      <c r="GU48" s="50"/>
      <c r="GV48" s="50"/>
      <c r="GW48" s="50"/>
      <c r="GX48" s="50"/>
      <c r="GY48" s="50"/>
      <c r="GZ48" s="307"/>
      <c r="HA48" s="57"/>
      <c r="HB48" s="17"/>
      <c r="HC48" s="17"/>
      <c r="HD48" s="56"/>
      <c r="HE48" s="50"/>
      <c r="HF48" s="50"/>
      <c r="HG48" s="50"/>
      <c r="HH48" s="50"/>
      <c r="HI48" s="50"/>
      <c r="HJ48" s="50"/>
      <c r="HK48" s="307"/>
      <c r="HL48" s="57"/>
      <c r="HM48" s="17"/>
      <c r="HN48" s="17"/>
      <c r="HO48" s="56"/>
      <c r="HP48" s="50"/>
      <c r="HQ48" s="50"/>
      <c r="HR48" s="50"/>
      <c r="HS48" s="50"/>
      <c r="HT48" s="50"/>
      <c r="HU48" s="50"/>
      <c r="HV48" s="307"/>
      <c r="HW48" s="57"/>
      <c r="HX48" s="17"/>
      <c r="HY48" s="17"/>
    </row>
    <row r="49" spans="1:233" x14ac:dyDescent="0.3">
      <c r="A49" s="53"/>
      <c r="B49" s="54"/>
      <c r="C49" s="220"/>
      <c r="D49" s="55"/>
      <c r="E49" s="55"/>
      <c r="F49" s="55"/>
      <c r="G49" s="52"/>
      <c r="H49" s="52"/>
      <c r="I49" s="50"/>
      <c r="J49" s="307"/>
      <c r="K49" s="57"/>
      <c r="L49" s="17"/>
      <c r="M49" s="17"/>
      <c r="N49" s="56"/>
      <c r="O49" s="50"/>
      <c r="P49" s="50"/>
      <c r="Q49" s="50"/>
      <c r="R49" s="50"/>
      <c r="S49" s="50"/>
      <c r="T49" s="50"/>
      <c r="U49" s="307"/>
      <c r="V49" s="57"/>
      <c r="W49" s="17"/>
      <c r="X49" s="17"/>
      <c r="Y49" s="56"/>
      <c r="Z49" s="50"/>
      <c r="AA49" s="50"/>
      <c r="AB49" s="50"/>
      <c r="AC49" s="50"/>
      <c r="AD49" s="50"/>
      <c r="AE49" s="50"/>
      <c r="AF49" s="307"/>
      <c r="AG49" s="57"/>
      <c r="AH49" s="17"/>
      <c r="AI49" s="17"/>
      <c r="AJ49" s="56"/>
      <c r="AK49" s="50"/>
      <c r="AL49" s="50"/>
      <c r="AM49" s="50"/>
      <c r="AN49" s="50"/>
      <c r="AO49" s="50"/>
      <c r="AP49" s="50"/>
      <c r="AQ49" s="307"/>
      <c r="AR49" s="57"/>
      <c r="AS49" s="17"/>
      <c r="AT49" s="17"/>
      <c r="AU49" s="56"/>
      <c r="AV49" s="50"/>
      <c r="AW49" s="50"/>
      <c r="AX49" s="50"/>
      <c r="AY49" s="50"/>
      <c r="AZ49" s="50"/>
      <c r="BA49" s="50"/>
      <c r="BB49" s="307"/>
      <c r="BC49" s="57"/>
      <c r="BD49" s="17"/>
      <c r="BE49" s="17"/>
      <c r="BF49" s="56"/>
      <c r="BG49" s="50"/>
      <c r="BH49" s="50"/>
      <c r="BI49" s="50"/>
      <c r="BJ49" s="50"/>
      <c r="BK49" s="50"/>
      <c r="BL49" s="50"/>
      <c r="BM49" s="307"/>
      <c r="BN49" s="57"/>
      <c r="BO49" s="17"/>
      <c r="BP49" s="17"/>
      <c r="BQ49" s="56"/>
      <c r="BR49" s="50"/>
      <c r="BS49" s="50"/>
      <c r="BT49" s="50"/>
      <c r="BU49" s="50"/>
      <c r="BV49" s="50"/>
      <c r="BW49" s="50"/>
      <c r="BX49" s="307"/>
      <c r="BY49" s="57"/>
      <c r="BZ49" s="17"/>
      <c r="CA49" s="17"/>
      <c r="CB49" s="56"/>
      <c r="CC49" s="50"/>
      <c r="CD49" s="50"/>
      <c r="CE49" s="50"/>
      <c r="CF49" s="50"/>
      <c r="CG49" s="50"/>
      <c r="CH49" s="50"/>
      <c r="CI49" s="307"/>
      <c r="CJ49" s="57"/>
      <c r="CK49" s="17"/>
      <c r="CL49" s="17"/>
      <c r="CM49" s="56"/>
      <c r="CN49" s="50"/>
      <c r="CO49" s="50"/>
      <c r="CP49" s="50"/>
      <c r="CQ49" s="50"/>
      <c r="CR49" s="50"/>
      <c r="CS49" s="50"/>
      <c r="CT49" s="307"/>
      <c r="CU49" s="57"/>
      <c r="CV49" s="17"/>
      <c r="CW49" s="17"/>
      <c r="CX49" s="56"/>
      <c r="CY49" s="50"/>
      <c r="CZ49" s="50"/>
      <c r="DA49" s="50"/>
      <c r="DB49" s="50"/>
      <c r="DC49" s="50"/>
      <c r="DD49" s="50"/>
      <c r="DE49" s="307"/>
      <c r="DF49" s="57"/>
      <c r="DG49" s="17"/>
      <c r="DH49" s="17"/>
      <c r="DI49" s="56"/>
      <c r="DJ49" s="50"/>
      <c r="DK49" s="50"/>
      <c r="DL49" s="50"/>
      <c r="DM49" s="50"/>
      <c r="DN49" s="50"/>
      <c r="DO49" s="50"/>
      <c r="DP49" s="307"/>
      <c r="DQ49" s="57"/>
      <c r="DR49" s="17"/>
      <c r="DS49" s="17"/>
      <c r="DT49" s="56"/>
      <c r="DU49" s="50"/>
      <c r="DV49" s="50"/>
      <c r="DW49" s="50"/>
      <c r="DX49" s="50"/>
      <c r="DY49" s="50"/>
      <c r="DZ49" s="50"/>
      <c r="EA49" s="307"/>
      <c r="EB49" s="57"/>
      <c r="EC49" s="17"/>
      <c r="ED49" s="17"/>
      <c r="EE49" s="56"/>
      <c r="EF49" s="50"/>
      <c r="EG49" s="50"/>
      <c r="EH49" s="50"/>
      <c r="EI49" s="50"/>
      <c r="EJ49" s="50"/>
      <c r="EK49" s="50"/>
      <c r="EL49" s="307"/>
      <c r="EM49" s="57"/>
      <c r="EN49" s="17"/>
      <c r="EO49" s="17"/>
      <c r="EP49" s="56"/>
      <c r="EQ49" s="50"/>
      <c r="ER49" s="50"/>
      <c r="ES49" s="50"/>
      <c r="ET49" s="50"/>
      <c r="EU49" s="50"/>
      <c r="EV49" s="50"/>
      <c r="EW49" s="307"/>
      <c r="EX49" s="57"/>
      <c r="EY49" s="17"/>
      <c r="EZ49" s="17"/>
      <c r="FA49" s="56"/>
      <c r="FB49" s="50"/>
      <c r="FC49" s="50"/>
      <c r="FD49" s="50"/>
      <c r="FE49" s="50"/>
      <c r="FF49" s="50"/>
      <c r="FG49" s="50"/>
      <c r="FH49" s="307"/>
      <c r="FI49" s="57"/>
      <c r="FJ49" s="17"/>
      <c r="FK49" s="17"/>
      <c r="FL49" s="56"/>
      <c r="FM49" s="50"/>
      <c r="FN49" s="50"/>
      <c r="FO49" s="50"/>
      <c r="FP49" s="50"/>
      <c r="FQ49" s="50"/>
      <c r="FR49" s="50"/>
      <c r="FS49" s="307"/>
      <c r="FT49" s="57"/>
      <c r="FU49" s="17"/>
      <c r="FV49" s="17"/>
      <c r="FW49" s="56"/>
      <c r="FX49" s="50"/>
      <c r="FY49" s="50"/>
      <c r="FZ49" s="50"/>
      <c r="GA49" s="50"/>
      <c r="GB49" s="50"/>
      <c r="GC49" s="50"/>
      <c r="GD49" s="307"/>
      <c r="GE49" s="57"/>
      <c r="GF49" s="17"/>
      <c r="GG49" s="17"/>
      <c r="GH49" s="56"/>
      <c r="GI49" s="50"/>
      <c r="GJ49" s="50"/>
      <c r="GK49" s="50"/>
      <c r="GL49" s="50"/>
      <c r="GM49" s="50"/>
      <c r="GN49" s="50"/>
      <c r="GO49" s="307"/>
      <c r="GP49" s="57"/>
      <c r="GQ49" s="17"/>
      <c r="GR49" s="17"/>
      <c r="GS49" s="56"/>
      <c r="GT49" s="50"/>
      <c r="GU49" s="50"/>
      <c r="GV49" s="50"/>
      <c r="GW49" s="50"/>
      <c r="GX49" s="50"/>
      <c r="GY49" s="50"/>
      <c r="GZ49" s="307"/>
      <c r="HA49" s="57"/>
      <c r="HB49" s="17"/>
      <c r="HC49" s="17"/>
      <c r="HD49" s="56"/>
      <c r="HE49" s="50"/>
      <c r="HF49" s="50"/>
      <c r="HG49" s="50"/>
      <c r="HH49" s="50"/>
      <c r="HI49" s="50"/>
      <c r="HJ49" s="50"/>
      <c r="HK49" s="307"/>
      <c r="HL49" s="57"/>
      <c r="HM49" s="17"/>
      <c r="HN49" s="17"/>
      <c r="HO49" s="56"/>
      <c r="HP49" s="50"/>
      <c r="HQ49" s="50"/>
      <c r="HR49" s="50"/>
      <c r="HS49" s="50"/>
      <c r="HT49" s="50"/>
      <c r="HU49" s="50"/>
      <c r="HV49" s="307"/>
      <c r="HW49" s="57"/>
      <c r="HX49" s="17"/>
      <c r="HY49" s="17"/>
    </row>
    <row r="50" spans="1:233" x14ac:dyDescent="0.3">
      <c r="A50" s="53"/>
      <c r="B50" s="54"/>
      <c r="C50" s="220"/>
      <c r="D50" s="55"/>
      <c r="E50" s="55"/>
      <c r="F50" s="55"/>
      <c r="G50" s="52"/>
      <c r="H50" s="52"/>
      <c r="I50" s="50"/>
      <c r="J50" s="307"/>
      <c r="K50" s="57"/>
      <c r="L50" s="17"/>
      <c r="M50" s="17"/>
      <c r="N50" s="56"/>
      <c r="O50" s="50"/>
      <c r="P50" s="50"/>
      <c r="Q50" s="50"/>
      <c r="R50" s="50"/>
      <c r="S50" s="50"/>
      <c r="T50" s="50"/>
      <c r="U50" s="307"/>
      <c r="V50" s="57"/>
      <c r="W50" s="17"/>
      <c r="X50" s="17"/>
      <c r="Y50" s="56"/>
      <c r="Z50" s="50"/>
      <c r="AA50" s="50"/>
      <c r="AB50" s="50"/>
      <c r="AC50" s="50"/>
      <c r="AD50" s="50"/>
      <c r="AE50" s="50"/>
      <c r="AF50" s="307"/>
      <c r="AG50" s="57"/>
      <c r="AH50" s="17"/>
      <c r="AI50" s="17"/>
      <c r="AJ50" s="56"/>
      <c r="AK50" s="50"/>
      <c r="AL50" s="50"/>
      <c r="AM50" s="50"/>
      <c r="AN50" s="50"/>
      <c r="AO50" s="50"/>
      <c r="AP50" s="50"/>
      <c r="AQ50" s="307"/>
      <c r="AR50" s="57"/>
      <c r="AS50" s="17"/>
      <c r="AT50" s="17"/>
      <c r="AU50" s="56"/>
      <c r="AV50" s="50"/>
      <c r="AW50" s="50"/>
      <c r="AX50" s="50"/>
      <c r="AY50" s="50"/>
      <c r="AZ50" s="50"/>
      <c r="BA50" s="50"/>
      <c r="BB50" s="307"/>
      <c r="BC50" s="57"/>
      <c r="BD50" s="17"/>
      <c r="BE50" s="17"/>
      <c r="BF50" s="56"/>
      <c r="BG50" s="50"/>
      <c r="BH50" s="50"/>
      <c r="BI50" s="50"/>
      <c r="BJ50" s="50"/>
      <c r="BK50" s="50"/>
      <c r="BL50" s="50"/>
      <c r="BM50" s="307"/>
      <c r="BN50" s="57"/>
      <c r="BO50" s="17"/>
      <c r="BP50" s="17"/>
      <c r="BQ50" s="56"/>
      <c r="BR50" s="50"/>
      <c r="BS50" s="50"/>
      <c r="BT50" s="50"/>
      <c r="BU50" s="50"/>
      <c r="BV50" s="50"/>
      <c r="BW50" s="50"/>
      <c r="BX50" s="307"/>
      <c r="BY50" s="57"/>
      <c r="BZ50" s="17"/>
      <c r="CA50" s="17"/>
      <c r="CB50" s="56"/>
      <c r="CC50" s="50"/>
      <c r="CD50" s="50"/>
      <c r="CE50" s="50"/>
      <c r="CF50" s="50"/>
      <c r="CG50" s="50"/>
      <c r="CH50" s="50"/>
      <c r="CI50" s="307"/>
      <c r="CJ50" s="57"/>
      <c r="CK50" s="17"/>
      <c r="CL50" s="17"/>
      <c r="CM50" s="56"/>
      <c r="CN50" s="50"/>
      <c r="CO50" s="50"/>
      <c r="CP50" s="50"/>
      <c r="CQ50" s="50"/>
      <c r="CR50" s="50"/>
      <c r="CS50" s="50"/>
      <c r="CT50" s="307"/>
      <c r="CU50" s="57"/>
      <c r="CV50" s="17"/>
      <c r="CW50" s="17"/>
      <c r="CX50" s="56"/>
      <c r="CY50" s="50"/>
      <c r="CZ50" s="50"/>
      <c r="DA50" s="50"/>
      <c r="DB50" s="50"/>
      <c r="DC50" s="50"/>
      <c r="DD50" s="50"/>
      <c r="DE50" s="307"/>
      <c r="DF50" s="57"/>
      <c r="DG50" s="17"/>
      <c r="DH50" s="17"/>
      <c r="DI50" s="56"/>
      <c r="DJ50" s="50"/>
      <c r="DK50" s="50"/>
      <c r="DL50" s="50"/>
      <c r="DM50" s="50"/>
      <c r="DN50" s="50"/>
      <c r="DO50" s="50"/>
      <c r="DP50" s="307"/>
      <c r="DQ50" s="57"/>
      <c r="DR50" s="17"/>
      <c r="DS50" s="17"/>
      <c r="DT50" s="56"/>
      <c r="DU50" s="50"/>
      <c r="DV50" s="50"/>
      <c r="DW50" s="50"/>
      <c r="DX50" s="50"/>
      <c r="DY50" s="50"/>
      <c r="DZ50" s="50"/>
      <c r="EA50" s="307"/>
      <c r="EB50" s="57"/>
      <c r="EC50" s="17"/>
      <c r="ED50" s="17"/>
      <c r="EE50" s="56"/>
      <c r="EF50" s="50"/>
      <c r="EG50" s="50"/>
      <c r="EH50" s="50"/>
      <c r="EI50" s="50"/>
      <c r="EJ50" s="50"/>
      <c r="EK50" s="50"/>
      <c r="EL50" s="307"/>
      <c r="EM50" s="57"/>
      <c r="EN50" s="17"/>
      <c r="EO50" s="17"/>
      <c r="EP50" s="56"/>
      <c r="EQ50" s="50"/>
      <c r="ER50" s="50"/>
      <c r="ES50" s="50"/>
      <c r="ET50" s="50"/>
      <c r="EU50" s="50"/>
      <c r="EV50" s="50"/>
      <c r="EW50" s="307"/>
      <c r="EX50" s="57"/>
      <c r="EY50" s="17"/>
      <c r="EZ50" s="17"/>
      <c r="FA50" s="56"/>
      <c r="FB50" s="50"/>
      <c r="FC50" s="50"/>
      <c r="FD50" s="50"/>
      <c r="FE50" s="50"/>
      <c r="FF50" s="50"/>
      <c r="FG50" s="50"/>
      <c r="FH50" s="307"/>
      <c r="FI50" s="57"/>
      <c r="FJ50" s="17"/>
      <c r="FK50" s="17"/>
      <c r="FL50" s="56"/>
      <c r="FM50" s="50"/>
      <c r="FN50" s="50"/>
      <c r="FO50" s="50"/>
      <c r="FP50" s="50"/>
      <c r="FQ50" s="50"/>
      <c r="FR50" s="50"/>
      <c r="FS50" s="307"/>
      <c r="FT50" s="57"/>
      <c r="FU50" s="17"/>
      <c r="FV50" s="17"/>
      <c r="FW50" s="56"/>
      <c r="FX50" s="50"/>
      <c r="FY50" s="50"/>
      <c r="FZ50" s="50"/>
      <c r="GA50" s="50"/>
      <c r="GB50" s="50"/>
      <c r="GC50" s="50"/>
      <c r="GD50" s="307"/>
      <c r="GE50" s="57"/>
      <c r="GF50" s="17"/>
      <c r="GG50" s="17"/>
      <c r="GH50" s="56"/>
      <c r="GI50" s="50"/>
      <c r="GJ50" s="50"/>
      <c r="GK50" s="50"/>
      <c r="GL50" s="50"/>
      <c r="GM50" s="50"/>
      <c r="GN50" s="50"/>
      <c r="GO50" s="307"/>
      <c r="GP50" s="57"/>
      <c r="GQ50" s="17"/>
      <c r="GR50" s="17"/>
      <c r="GS50" s="56"/>
      <c r="GT50" s="50"/>
      <c r="GU50" s="50"/>
      <c r="GV50" s="50"/>
      <c r="GW50" s="50"/>
      <c r="GX50" s="50"/>
      <c r="GY50" s="50"/>
      <c r="GZ50" s="307"/>
      <c r="HA50" s="57"/>
      <c r="HB50" s="17"/>
      <c r="HC50" s="17"/>
      <c r="HD50" s="56"/>
      <c r="HE50" s="50"/>
      <c r="HF50" s="50"/>
      <c r="HG50" s="50"/>
      <c r="HH50" s="50"/>
      <c r="HI50" s="50"/>
      <c r="HJ50" s="50"/>
      <c r="HK50" s="307"/>
      <c r="HL50" s="57"/>
      <c r="HM50" s="17"/>
      <c r="HN50" s="17"/>
      <c r="HO50" s="56"/>
      <c r="HP50" s="50"/>
      <c r="HQ50" s="50"/>
      <c r="HR50" s="50"/>
      <c r="HS50" s="50"/>
      <c r="HT50" s="50"/>
      <c r="HU50" s="50"/>
      <c r="HV50" s="307"/>
      <c r="HW50" s="57"/>
      <c r="HX50" s="17"/>
      <c r="HY50" s="17"/>
    </row>
    <row r="51" spans="1:233" x14ac:dyDescent="0.3">
      <c r="A51" s="53"/>
      <c r="B51" s="54"/>
      <c r="C51" s="220"/>
      <c r="D51" s="55"/>
      <c r="E51" s="55"/>
      <c r="F51" s="55"/>
      <c r="G51" s="52"/>
      <c r="H51" s="52"/>
      <c r="I51" s="50"/>
      <c r="J51" s="307"/>
      <c r="K51" s="57"/>
      <c r="L51" s="17"/>
      <c r="M51" s="17"/>
      <c r="N51" s="56"/>
      <c r="O51" s="50"/>
      <c r="P51" s="50"/>
      <c r="Q51" s="50"/>
      <c r="R51" s="50"/>
      <c r="S51" s="50"/>
      <c r="T51" s="50"/>
      <c r="U51" s="307"/>
      <c r="V51" s="57"/>
      <c r="W51" s="17"/>
      <c r="X51" s="17"/>
      <c r="Y51" s="56"/>
      <c r="Z51" s="50"/>
      <c r="AA51" s="50"/>
      <c r="AB51" s="50"/>
      <c r="AC51" s="50"/>
      <c r="AD51" s="50"/>
      <c r="AE51" s="50"/>
      <c r="AF51" s="307"/>
      <c r="AG51" s="57"/>
      <c r="AH51" s="17"/>
      <c r="AI51" s="17"/>
      <c r="AJ51" s="56"/>
      <c r="AK51" s="50"/>
      <c r="AL51" s="50"/>
      <c r="AM51" s="50"/>
      <c r="AN51" s="50"/>
      <c r="AO51" s="50"/>
      <c r="AP51" s="50"/>
      <c r="AQ51" s="307"/>
      <c r="AR51" s="57"/>
      <c r="AS51" s="17"/>
      <c r="AT51" s="17"/>
      <c r="AU51" s="56"/>
      <c r="AV51" s="50"/>
      <c r="AW51" s="50"/>
      <c r="AX51" s="50"/>
      <c r="AY51" s="50"/>
      <c r="AZ51" s="50"/>
      <c r="BA51" s="50"/>
      <c r="BB51" s="307"/>
      <c r="BC51" s="57"/>
      <c r="BD51" s="17"/>
      <c r="BE51" s="17"/>
      <c r="BF51" s="56"/>
      <c r="BG51" s="50"/>
      <c r="BH51" s="50"/>
      <c r="BI51" s="50"/>
      <c r="BJ51" s="50"/>
      <c r="BK51" s="50"/>
      <c r="BL51" s="50"/>
      <c r="BM51" s="307"/>
      <c r="BN51" s="57"/>
      <c r="BO51" s="17"/>
      <c r="BP51" s="17"/>
      <c r="BQ51" s="56"/>
      <c r="BR51" s="50"/>
      <c r="BS51" s="50"/>
      <c r="BT51" s="50"/>
      <c r="BU51" s="50"/>
      <c r="BV51" s="50"/>
      <c r="BW51" s="50"/>
      <c r="BX51" s="307"/>
      <c r="BY51" s="57"/>
      <c r="BZ51" s="17"/>
      <c r="CA51" s="17"/>
      <c r="CB51" s="56"/>
      <c r="CC51" s="50"/>
      <c r="CD51" s="50"/>
      <c r="CE51" s="50"/>
      <c r="CF51" s="50"/>
      <c r="CG51" s="50"/>
      <c r="CH51" s="50"/>
      <c r="CI51" s="307"/>
      <c r="CJ51" s="57"/>
      <c r="CK51" s="17"/>
      <c r="CL51" s="17"/>
      <c r="CM51" s="56"/>
      <c r="CN51" s="50"/>
      <c r="CO51" s="50"/>
      <c r="CP51" s="50"/>
      <c r="CQ51" s="50"/>
      <c r="CR51" s="50"/>
      <c r="CS51" s="50"/>
      <c r="CT51" s="307"/>
      <c r="CU51" s="57"/>
      <c r="CV51" s="17"/>
      <c r="CW51" s="17"/>
      <c r="CX51" s="56"/>
      <c r="CY51" s="50"/>
      <c r="CZ51" s="50"/>
      <c r="DA51" s="50"/>
      <c r="DB51" s="50"/>
      <c r="DC51" s="50"/>
      <c r="DD51" s="50"/>
      <c r="DE51" s="307"/>
      <c r="DF51" s="57"/>
      <c r="DG51" s="17"/>
      <c r="DH51" s="17"/>
      <c r="DI51" s="56"/>
      <c r="DJ51" s="50"/>
      <c r="DK51" s="50"/>
      <c r="DL51" s="50"/>
      <c r="DM51" s="50"/>
      <c r="DN51" s="50"/>
      <c r="DO51" s="50"/>
      <c r="DP51" s="307"/>
      <c r="DQ51" s="57"/>
      <c r="DR51" s="17"/>
      <c r="DS51" s="17"/>
      <c r="DT51" s="56"/>
      <c r="DU51" s="50"/>
      <c r="DV51" s="50"/>
      <c r="DW51" s="50"/>
      <c r="DX51" s="50"/>
      <c r="DY51" s="50"/>
      <c r="DZ51" s="50"/>
      <c r="EA51" s="307"/>
      <c r="EB51" s="57"/>
      <c r="EC51" s="17"/>
      <c r="ED51" s="17"/>
      <c r="EE51" s="56"/>
      <c r="EF51" s="50"/>
      <c r="EG51" s="50"/>
      <c r="EH51" s="50"/>
      <c r="EI51" s="50"/>
      <c r="EJ51" s="50"/>
      <c r="EK51" s="50"/>
      <c r="EL51" s="307"/>
      <c r="EM51" s="57"/>
      <c r="EN51" s="17"/>
      <c r="EO51" s="17"/>
      <c r="EP51" s="56"/>
      <c r="EQ51" s="50"/>
      <c r="ER51" s="50"/>
      <c r="ES51" s="50"/>
      <c r="ET51" s="50"/>
      <c r="EU51" s="50"/>
      <c r="EV51" s="50"/>
      <c r="EW51" s="307"/>
      <c r="EX51" s="57"/>
      <c r="EY51" s="17"/>
      <c r="EZ51" s="17"/>
      <c r="FA51" s="56"/>
      <c r="FB51" s="50"/>
      <c r="FC51" s="50"/>
      <c r="FD51" s="50"/>
      <c r="FE51" s="50"/>
      <c r="FF51" s="50"/>
      <c r="FG51" s="50"/>
      <c r="FH51" s="307"/>
      <c r="FI51" s="57"/>
      <c r="FJ51" s="17"/>
      <c r="FK51" s="17"/>
      <c r="FL51" s="56"/>
      <c r="FM51" s="50"/>
      <c r="FN51" s="50"/>
      <c r="FO51" s="50"/>
      <c r="FP51" s="50"/>
      <c r="FQ51" s="50"/>
      <c r="FR51" s="50"/>
      <c r="FS51" s="307"/>
      <c r="FT51" s="57"/>
      <c r="FU51" s="17"/>
      <c r="FV51" s="17"/>
      <c r="FW51" s="56"/>
      <c r="FX51" s="50"/>
      <c r="FY51" s="50"/>
      <c r="FZ51" s="50"/>
      <c r="GA51" s="50"/>
      <c r="GB51" s="50"/>
      <c r="GC51" s="50"/>
      <c r="GD51" s="307"/>
      <c r="GE51" s="57"/>
      <c r="GF51" s="17"/>
      <c r="GG51" s="17"/>
      <c r="GH51" s="56"/>
      <c r="GI51" s="50"/>
      <c r="GJ51" s="50"/>
      <c r="GK51" s="50"/>
      <c r="GL51" s="50"/>
      <c r="GM51" s="50"/>
      <c r="GN51" s="50"/>
      <c r="GO51" s="307"/>
      <c r="GP51" s="57"/>
      <c r="GQ51" s="17"/>
      <c r="GR51" s="17"/>
      <c r="GS51" s="56"/>
      <c r="GT51" s="50"/>
      <c r="GU51" s="50"/>
      <c r="GV51" s="50"/>
      <c r="GW51" s="50"/>
      <c r="GX51" s="50"/>
      <c r="GY51" s="50"/>
      <c r="GZ51" s="307"/>
      <c r="HA51" s="57"/>
      <c r="HB51" s="17"/>
      <c r="HC51" s="17"/>
      <c r="HD51" s="56"/>
      <c r="HE51" s="50"/>
      <c r="HF51" s="50"/>
      <c r="HG51" s="50"/>
      <c r="HH51" s="50"/>
      <c r="HI51" s="50"/>
      <c r="HJ51" s="50"/>
      <c r="HK51" s="307"/>
      <c r="HL51" s="57"/>
      <c r="HM51" s="17"/>
      <c r="HN51" s="17"/>
      <c r="HO51" s="56"/>
      <c r="HP51" s="50"/>
      <c r="HQ51" s="50"/>
      <c r="HR51" s="50"/>
      <c r="HS51" s="50"/>
      <c r="HT51" s="50"/>
      <c r="HU51" s="50"/>
      <c r="HV51" s="307"/>
      <c r="HW51" s="57"/>
      <c r="HX51" s="17"/>
      <c r="HY51" s="17"/>
    </row>
    <row r="52" spans="1:233" x14ac:dyDescent="0.3">
      <c r="A52" s="53"/>
      <c r="B52" s="54"/>
      <c r="C52" s="222"/>
      <c r="D52" s="55"/>
      <c r="E52" s="55"/>
      <c r="F52" s="55"/>
      <c r="G52" s="52"/>
      <c r="H52" s="52"/>
      <c r="I52" s="50"/>
      <c r="J52" s="307"/>
      <c r="K52" s="57"/>
      <c r="L52" s="17"/>
      <c r="M52" s="17"/>
      <c r="N52" s="56"/>
      <c r="O52" s="50"/>
      <c r="P52" s="50"/>
      <c r="Q52" s="50"/>
      <c r="R52" s="50"/>
      <c r="S52" s="50"/>
      <c r="T52" s="50"/>
      <c r="U52" s="307"/>
      <c r="V52" s="57"/>
      <c r="W52" s="17"/>
      <c r="X52" s="17"/>
      <c r="Y52" s="56"/>
      <c r="Z52" s="50"/>
      <c r="AA52" s="50"/>
      <c r="AB52" s="50"/>
      <c r="AC52" s="50"/>
      <c r="AD52" s="50"/>
      <c r="AE52" s="50"/>
      <c r="AF52" s="307"/>
      <c r="AG52" s="57"/>
      <c r="AH52" s="17"/>
      <c r="AI52" s="17"/>
      <c r="AJ52" s="56"/>
      <c r="AK52" s="50"/>
      <c r="AL52" s="50"/>
      <c r="AM52" s="50"/>
      <c r="AN52" s="50"/>
      <c r="AO52" s="50"/>
      <c r="AP52" s="50"/>
      <c r="AQ52" s="307"/>
      <c r="AR52" s="57"/>
      <c r="AS52" s="17"/>
      <c r="AT52" s="17"/>
      <c r="AU52" s="56"/>
      <c r="AV52" s="50"/>
      <c r="AW52" s="50"/>
      <c r="AX52" s="50"/>
      <c r="AY52" s="50"/>
      <c r="AZ52" s="50"/>
      <c r="BA52" s="50"/>
      <c r="BB52" s="307"/>
      <c r="BC52" s="57"/>
      <c r="BD52" s="17"/>
      <c r="BE52" s="17"/>
      <c r="BF52" s="56"/>
      <c r="BG52" s="50"/>
      <c r="BH52" s="50"/>
      <c r="BI52" s="50"/>
      <c r="BJ52" s="50"/>
      <c r="BK52" s="50"/>
      <c r="BL52" s="50"/>
      <c r="BM52" s="307"/>
      <c r="BN52" s="57"/>
      <c r="BO52" s="17"/>
      <c r="BP52" s="17"/>
      <c r="BQ52" s="56"/>
      <c r="BR52" s="50"/>
      <c r="BS52" s="50"/>
      <c r="BT52" s="50"/>
      <c r="BU52" s="50"/>
      <c r="BV52" s="50"/>
      <c r="BW52" s="50"/>
      <c r="BX52" s="307"/>
      <c r="BY52" s="57"/>
      <c r="BZ52" s="17"/>
      <c r="CA52" s="17"/>
      <c r="CB52" s="56"/>
      <c r="CC52" s="50"/>
      <c r="CD52" s="50"/>
      <c r="CE52" s="50"/>
      <c r="CF52" s="50"/>
      <c r="CG52" s="50"/>
      <c r="CH52" s="50"/>
      <c r="CI52" s="307"/>
      <c r="CJ52" s="57"/>
      <c r="CK52" s="17"/>
      <c r="CL52" s="17"/>
      <c r="CM52" s="56"/>
      <c r="CN52" s="50"/>
      <c r="CO52" s="50"/>
      <c r="CP52" s="50"/>
      <c r="CQ52" s="50"/>
      <c r="CR52" s="50"/>
      <c r="CS52" s="50"/>
      <c r="CT52" s="307"/>
      <c r="CU52" s="57"/>
      <c r="CV52" s="17"/>
      <c r="CW52" s="17"/>
      <c r="CX52" s="56"/>
      <c r="CY52" s="50"/>
      <c r="CZ52" s="50"/>
      <c r="DA52" s="50"/>
      <c r="DB52" s="50"/>
      <c r="DC52" s="50"/>
      <c r="DD52" s="50"/>
      <c r="DE52" s="307"/>
      <c r="DF52" s="57"/>
      <c r="DG52" s="17"/>
      <c r="DH52" s="17"/>
      <c r="DI52" s="56"/>
      <c r="DJ52" s="50"/>
      <c r="DK52" s="50"/>
      <c r="DL52" s="50"/>
      <c r="DM52" s="50"/>
      <c r="DN52" s="50"/>
      <c r="DO52" s="50"/>
      <c r="DP52" s="307"/>
      <c r="DQ52" s="57"/>
      <c r="DR52" s="17"/>
      <c r="DS52" s="17"/>
      <c r="DT52" s="56"/>
      <c r="DU52" s="50"/>
      <c r="DV52" s="50"/>
      <c r="DW52" s="50"/>
      <c r="DX52" s="50"/>
      <c r="DY52" s="50"/>
      <c r="DZ52" s="50"/>
      <c r="EA52" s="307"/>
      <c r="EB52" s="57"/>
      <c r="EC52" s="17"/>
      <c r="ED52" s="17"/>
      <c r="EE52" s="56"/>
      <c r="EF52" s="50"/>
      <c r="EG52" s="50"/>
      <c r="EH52" s="50"/>
      <c r="EI52" s="50"/>
      <c r="EJ52" s="50"/>
      <c r="EK52" s="50"/>
      <c r="EL52" s="307"/>
      <c r="EM52" s="57"/>
      <c r="EN52" s="17"/>
      <c r="EO52" s="17"/>
      <c r="EP52" s="56"/>
      <c r="EQ52" s="50"/>
      <c r="ER52" s="50"/>
      <c r="ES52" s="50"/>
      <c r="ET52" s="50"/>
      <c r="EU52" s="50"/>
      <c r="EV52" s="50"/>
      <c r="EW52" s="307"/>
      <c r="EX52" s="57"/>
      <c r="EY52" s="17"/>
      <c r="EZ52" s="17"/>
      <c r="FA52" s="56"/>
      <c r="FB52" s="50"/>
      <c r="FC52" s="50"/>
      <c r="FD52" s="50"/>
      <c r="FE52" s="50"/>
      <c r="FF52" s="50"/>
      <c r="FG52" s="50"/>
      <c r="FH52" s="307"/>
      <c r="FI52" s="57"/>
      <c r="FJ52" s="17"/>
      <c r="FK52" s="17"/>
      <c r="FL52" s="56"/>
      <c r="FM52" s="50"/>
      <c r="FN52" s="50"/>
      <c r="FO52" s="50"/>
      <c r="FP52" s="50"/>
      <c r="FQ52" s="50"/>
      <c r="FR52" s="50"/>
      <c r="FS52" s="307"/>
      <c r="FT52" s="57"/>
      <c r="FU52" s="17"/>
      <c r="FV52" s="17"/>
      <c r="FW52" s="56"/>
      <c r="FX52" s="50"/>
      <c r="FY52" s="50"/>
      <c r="FZ52" s="50"/>
      <c r="GA52" s="50"/>
      <c r="GB52" s="50"/>
      <c r="GC52" s="50"/>
      <c r="GD52" s="307"/>
      <c r="GE52" s="57"/>
      <c r="GF52" s="17"/>
      <c r="GG52" s="17"/>
      <c r="GH52" s="56"/>
      <c r="GI52" s="50"/>
      <c r="GJ52" s="50"/>
      <c r="GK52" s="50"/>
      <c r="GL52" s="50"/>
      <c r="GM52" s="50"/>
      <c r="GN52" s="50"/>
      <c r="GO52" s="307"/>
      <c r="GP52" s="57"/>
      <c r="GQ52" s="17"/>
      <c r="GR52" s="17"/>
      <c r="GS52" s="56"/>
      <c r="GT52" s="50"/>
      <c r="GU52" s="50"/>
      <c r="GV52" s="50"/>
      <c r="GW52" s="50"/>
      <c r="GX52" s="50"/>
      <c r="GY52" s="50"/>
      <c r="GZ52" s="307"/>
      <c r="HA52" s="57"/>
      <c r="HB52" s="17"/>
      <c r="HC52" s="17"/>
      <c r="HD52" s="56"/>
      <c r="HE52" s="50"/>
      <c r="HF52" s="50"/>
      <c r="HG52" s="50"/>
      <c r="HH52" s="50"/>
      <c r="HI52" s="50"/>
      <c r="HJ52" s="50"/>
      <c r="HK52" s="307"/>
      <c r="HL52" s="57"/>
      <c r="HM52" s="17"/>
      <c r="HN52" s="17"/>
      <c r="HO52" s="56"/>
      <c r="HP52" s="50"/>
      <c r="HQ52" s="50"/>
      <c r="HR52" s="50"/>
      <c r="HS52" s="50"/>
      <c r="HT52" s="50"/>
      <c r="HU52" s="50"/>
      <c r="HV52" s="307"/>
      <c r="HW52" s="57"/>
      <c r="HX52" s="17"/>
      <c r="HY52" s="17"/>
    </row>
    <row r="53" spans="1:233" x14ac:dyDescent="0.3">
      <c r="A53" s="53"/>
      <c r="B53" s="54"/>
      <c r="C53" s="222"/>
      <c r="D53" s="55"/>
      <c r="E53" s="55"/>
      <c r="F53" s="55"/>
      <c r="G53" s="52"/>
      <c r="H53" s="52"/>
      <c r="I53" s="50"/>
      <c r="J53" s="307"/>
      <c r="K53" s="57"/>
      <c r="L53" s="17"/>
      <c r="M53" s="17"/>
      <c r="N53" s="56"/>
      <c r="O53" s="50"/>
      <c r="P53" s="50"/>
      <c r="Q53" s="50"/>
      <c r="R53" s="50"/>
      <c r="S53" s="50"/>
      <c r="T53" s="50"/>
      <c r="U53" s="307"/>
      <c r="V53" s="57"/>
      <c r="W53" s="17"/>
      <c r="X53" s="17"/>
      <c r="Y53" s="56"/>
      <c r="Z53" s="50"/>
      <c r="AA53" s="50"/>
      <c r="AB53" s="50"/>
      <c r="AC53" s="50"/>
      <c r="AD53" s="50"/>
      <c r="AE53" s="50"/>
      <c r="AF53" s="307"/>
      <c r="AG53" s="57"/>
      <c r="AH53" s="17"/>
      <c r="AI53" s="17"/>
      <c r="AJ53" s="56"/>
      <c r="AK53" s="50"/>
      <c r="AL53" s="50"/>
      <c r="AM53" s="50"/>
      <c r="AN53" s="50"/>
      <c r="AO53" s="50"/>
      <c r="AP53" s="50"/>
      <c r="AQ53" s="307"/>
      <c r="AR53" s="57"/>
      <c r="AS53" s="17"/>
      <c r="AT53" s="17"/>
      <c r="AU53" s="56"/>
      <c r="AV53" s="50"/>
      <c r="AW53" s="50"/>
      <c r="AX53" s="50"/>
      <c r="AY53" s="50"/>
      <c r="AZ53" s="50"/>
      <c r="BA53" s="50"/>
      <c r="BB53" s="307"/>
      <c r="BC53" s="57"/>
      <c r="BD53" s="17"/>
      <c r="BE53" s="17"/>
      <c r="BF53" s="56"/>
      <c r="BG53" s="50"/>
      <c r="BH53" s="50"/>
      <c r="BI53" s="50"/>
      <c r="BJ53" s="50"/>
      <c r="BK53" s="50"/>
      <c r="BL53" s="50"/>
      <c r="BM53" s="307"/>
      <c r="BN53" s="57"/>
      <c r="BO53" s="17"/>
      <c r="BP53" s="17"/>
      <c r="BQ53" s="56"/>
      <c r="BR53" s="50"/>
      <c r="BS53" s="50"/>
      <c r="BT53" s="50"/>
      <c r="BU53" s="50"/>
      <c r="BV53" s="50"/>
      <c r="BW53" s="50"/>
      <c r="BX53" s="307"/>
      <c r="BY53" s="57"/>
      <c r="BZ53" s="17"/>
      <c r="CA53" s="17"/>
      <c r="CB53" s="56"/>
      <c r="CC53" s="50"/>
      <c r="CD53" s="50"/>
      <c r="CE53" s="50"/>
      <c r="CF53" s="50"/>
      <c r="CG53" s="50"/>
      <c r="CH53" s="50"/>
      <c r="CI53" s="307"/>
      <c r="CJ53" s="57"/>
      <c r="CK53" s="17"/>
      <c r="CL53" s="17"/>
      <c r="CM53" s="56"/>
      <c r="CN53" s="50"/>
      <c r="CO53" s="50"/>
      <c r="CP53" s="50"/>
      <c r="CQ53" s="50"/>
      <c r="CR53" s="50"/>
      <c r="CS53" s="50"/>
      <c r="CT53" s="307"/>
      <c r="CU53" s="57"/>
      <c r="CV53" s="17"/>
      <c r="CW53" s="17"/>
      <c r="CX53" s="56"/>
      <c r="CY53" s="50"/>
      <c r="CZ53" s="50"/>
      <c r="DA53" s="50"/>
      <c r="DB53" s="50"/>
      <c r="DC53" s="50"/>
      <c r="DD53" s="50"/>
      <c r="DE53" s="307"/>
      <c r="DF53" s="57"/>
      <c r="DG53" s="17"/>
      <c r="DH53" s="17"/>
      <c r="DI53" s="56"/>
      <c r="DJ53" s="50"/>
      <c r="DK53" s="50"/>
      <c r="DL53" s="50"/>
      <c r="DM53" s="50"/>
      <c r="DN53" s="50"/>
      <c r="DO53" s="50"/>
      <c r="DP53" s="307"/>
      <c r="DQ53" s="57"/>
      <c r="DR53" s="17"/>
      <c r="DS53" s="17"/>
      <c r="DT53" s="56"/>
      <c r="DU53" s="50"/>
      <c r="DV53" s="50"/>
      <c r="DW53" s="50"/>
      <c r="DX53" s="50"/>
      <c r="DY53" s="50"/>
      <c r="DZ53" s="50"/>
      <c r="EA53" s="307"/>
      <c r="EB53" s="57"/>
      <c r="EC53" s="17"/>
      <c r="ED53" s="17"/>
      <c r="EE53" s="56"/>
      <c r="EF53" s="50"/>
      <c r="EG53" s="50"/>
      <c r="EH53" s="50"/>
      <c r="EI53" s="50"/>
      <c r="EJ53" s="50"/>
      <c r="EK53" s="50"/>
      <c r="EL53" s="307"/>
      <c r="EM53" s="57"/>
      <c r="EN53" s="17"/>
      <c r="EO53" s="17"/>
      <c r="EP53" s="56"/>
      <c r="EQ53" s="50"/>
      <c r="ER53" s="50"/>
      <c r="ES53" s="50"/>
      <c r="ET53" s="50"/>
      <c r="EU53" s="50"/>
      <c r="EV53" s="50"/>
      <c r="EW53" s="307"/>
      <c r="EX53" s="57"/>
      <c r="EY53" s="17"/>
      <c r="EZ53" s="17"/>
      <c r="FA53" s="56"/>
      <c r="FB53" s="50"/>
      <c r="FC53" s="50"/>
      <c r="FD53" s="50"/>
      <c r="FE53" s="50"/>
      <c r="FF53" s="50"/>
      <c r="FG53" s="50"/>
      <c r="FH53" s="307"/>
      <c r="FI53" s="57"/>
      <c r="FJ53" s="17"/>
      <c r="FK53" s="17"/>
      <c r="FL53" s="56"/>
      <c r="FM53" s="50"/>
      <c r="FN53" s="50"/>
      <c r="FO53" s="50"/>
      <c r="FP53" s="50"/>
      <c r="FQ53" s="50"/>
      <c r="FR53" s="50"/>
      <c r="FS53" s="307"/>
      <c r="FT53" s="57"/>
      <c r="FU53" s="17"/>
      <c r="FV53" s="17"/>
      <c r="FW53" s="56"/>
      <c r="FX53" s="50"/>
      <c r="FY53" s="50"/>
      <c r="FZ53" s="50"/>
      <c r="GA53" s="50"/>
      <c r="GB53" s="50"/>
      <c r="GC53" s="50"/>
      <c r="GD53" s="307"/>
      <c r="GE53" s="57"/>
      <c r="GF53" s="17"/>
      <c r="GG53" s="17"/>
      <c r="GH53" s="56"/>
      <c r="GI53" s="50"/>
      <c r="GJ53" s="50"/>
      <c r="GK53" s="50"/>
      <c r="GL53" s="50"/>
      <c r="GM53" s="50"/>
      <c r="GN53" s="50"/>
      <c r="GO53" s="307"/>
      <c r="GP53" s="57"/>
      <c r="GQ53" s="17"/>
      <c r="GR53" s="17"/>
      <c r="GS53" s="56"/>
      <c r="GT53" s="50"/>
      <c r="GU53" s="50"/>
      <c r="GV53" s="50"/>
      <c r="GW53" s="50"/>
      <c r="GX53" s="50"/>
      <c r="GY53" s="50"/>
      <c r="GZ53" s="307"/>
      <c r="HA53" s="57"/>
      <c r="HB53" s="17"/>
      <c r="HC53" s="17"/>
      <c r="HD53" s="56"/>
      <c r="HE53" s="50"/>
      <c r="HF53" s="50"/>
      <c r="HG53" s="50"/>
      <c r="HH53" s="50"/>
      <c r="HI53" s="50"/>
      <c r="HJ53" s="50"/>
      <c r="HK53" s="307"/>
      <c r="HL53" s="57"/>
      <c r="HM53" s="17"/>
      <c r="HN53" s="17"/>
      <c r="HO53" s="56"/>
      <c r="HP53" s="50"/>
      <c r="HQ53" s="50"/>
      <c r="HR53" s="50"/>
      <c r="HS53" s="50"/>
      <c r="HT53" s="50"/>
      <c r="HU53" s="50"/>
      <c r="HV53" s="307"/>
      <c r="HW53" s="57"/>
      <c r="HX53" s="17"/>
      <c r="HY53" s="17"/>
    </row>
    <row r="54" spans="1:233" x14ac:dyDescent="0.3">
      <c r="A54" s="53"/>
      <c r="B54" s="54"/>
      <c r="C54" s="220"/>
      <c r="D54" s="55"/>
      <c r="E54" s="55"/>
      <c r="F54" s="55"/>
      <c r="G54" s="52"/>
      <c r="H54" s="52"/>
      <c r="I54" s="50"/>
      <c r="J54" s="307"/>
      <c r="K54" s="57"/>
      <c r="L54" s="17"/>
      <c r="M54" s="17"/>
      <c r="N54" s="56"/>
      <c r="O54" s="50"/>
      <c r="P54" s="50"/>
      <c r="Q54" s="50"/>
      <c r="R54" s="50"/>
      <c r="S54" s="50"/>
      <c r="T54" s="50"/>
      <c r="U54" s="307"/>
      <c r="V54" s="57"/>
      <c r="W54" s="17"/>
      <c r="X54" s="17"/>
      <c r="Y54" s="56"/>
      <c r="Z54" s="50"/>
      <c r="AA54" s="50"/>
      <c r="AB54" s="50"/>
      <c r="AC54" s="50"/>
      <c r="AD54" s="50"/>
      <c r="AE54" s="50"/>
      <c r="AF54" s="307"/>
      <c r="AG54" s="57"/>
      <c r="AH54" s="17"/>
      <c r="AI54" s="17"/>
      <c r="AJ54" s="56"/>
      <c r="AK54" s="50"/>
      <c r="AL54" s="50"/>
      <c r="AM54" s="50"/>
      <c r="AN54" s="50"/>
      <c r="AO54" s="50"/>
      <c r="AP54" s="50"/>
      <c r="AQ54" s="307"/>
      <c r="AR54" s="57"/>
      <c r="AS54" s="17"/>
      <c r="AT54" s="17"/>
      <c r="AU54" s="56"/>
      <c r="AV54" s="50"/>
      <c r="AW54" s="50"/>
      <c r="AX54" s="50"/>
      <c r="AY54" s="50"/>
      <c r="AZ54" s="50"/>
      <c r="BA54" s="50"/>
      <c r="BB54" s="307"/>
      <c r="BC54" s="57"/>
      <c r="BD54" s="17"/>
      <c r="BE54" s="17"/>
      <c r="BF54" s="56"/>
      <c r="BG54" s="50"/>
      <c r="BH54" s="50"/>
      <c r="BI54" s="50"/>
      <c r="BJ54" s="50"/>
      <c r="BK54" s="50"/>
      <c r="BL54" s="50"/>
      <c r="BM54" s="307"/>
      <c r="BN54" s="57"/>
      <c r="BO54" s="17"/>
      <c r="BP54" s="17"/>
      <c r="BQ54" s="56"/>
      <c r="BR54" s="50"/>
      <c r="BS54" s="50"/>
      <c r="BT54" s="50"/>
      <c r="BU54" s="50"/>
      <c r="BV54" s="50"/>
      <c r="BW54" s="50"/>
      <c r="BX54" s="307"/>
      <c r="BY54" s="57"/>
      <c r="BZ54" s="17"/>
      <c r="CA54" s="17"/>
      <c r="CB54" s="56"/>
      <c r="CC54" s="50"/>
      <c r="CD54" s="50"/>
      <c r="CE54" s="50"/>
      <c r="CF54" s="50"/>
      <c r="CG54" s="50"/>
      <c r="CH54" s="50"/>
      <c r="CI54" s="307"/>
      <c r="CJ54" s="57"/>
      <c r="CK54" s="17"/>
      <c r="CL54" s="17"/>
      <c r="CM54" s="56"/>
      <c r="CN54" s="50"/>
      <c r="CO54" s="50"/>
      <c r="CP54" s="50"/>
      <c r="CQ54" s="50"/>
      <c r="CR54" s="50"/>
      <c r="CS54" s="50"/>
      <c r="CT54" s="307"/>
      <c r="CU54" s="57"/>
      <c r="CV54" s="17"/>
      <c r="CW54" s="17"/>
      <c r="CX54" s="56"/>
      <c r="CY54" s="50"/>
      <c r="CZ54" s="50"/>
      <c r="DA54" s="50"/>
      <c r="DB54" s="50"/>
      <c r="DC54" s="50"/>
      <c r="DD54" s="50"/>
      <c r="DE54" s="307"/>
      <c r="DF54" s="57"/>
      <c r="DG54" s="17"/>
      <c r="DH54" s="17"/>
      <c r="DI54" s="56"/>
      <c r="DJ54" s="50"/>
      <c r="DK54" s="50"/>
      <c r="DL54" s="50"/>
      <c r="DM54" s="50"/>
      <c r="DN54" s="50"/>
      <c r="DO54" s="50"/>
      <c r="DP54" s="307"/>
      <c r="DQ54" s="57"/>
      <c r="DR54" s="17"/>
      <c r="DS54" s="17"/>
      <c r="DT54" s="56"/>
      <c r="DU54" s="50"/>
      <c r="DV54" s="50"/>
      <c r="DW54" s="50"/>
      <c r="DX54" s="50"/>
      <c r="DY54" s="50"/>
      <c r="DZ54" s="50"/>
      <c r="EA54" s="307"/>
      <c r="EB54" s="57"/>
      <c r="EC54" s="17"/>
      <c r="ED54" s="17"/>
      <c r="EE54" s="56"/>
      <c r="EF54" s="50"/>
      <c r="EG54" s="50"/>
      <c r="EH54" s="50"/>
      <c r="EI54" s="50"/>
      <c r="EJ54" s="50"/>
      <c r="EK54" s="50"/>
      <c r="EL54" s="307"/>
      <c r="EM54" s="57"/>
      <c r="EN54" s="17"/>
      <c r="EO54" s="17"/>
      <c r="EP54" s="56"/>
      <c r="EQ54" s="50"/>
      <c r="ER54" s="50"/>
      <c r="ES54" s="50"/>
      <c r="ET54" s="50"/>
      <c r="EU54" s="50"/>
      <c r="EV54" s="50"/>
      <c r="EW54" s="307"/>
      <c r="EX54" s="57"/>
      <c r="EY54" s="17"/>
      <c r="EZ54" s="17"/>
      <c r="FA54" s="56"/>
      <c r="FB54" s="50"/>
      <c r="FC54" s="50"/>
      <c r="FD54" s="50"/>
      <c r="FE54" s="50"/>
      <c r="FF54" s="50"/>
      <c r="FG54" s="50"/>
      <c r="FH54" s="307"/>
      <c r="FI54" s="57"/>
      <c r="FJ54" s="17"/>
      <c r="FK54" s="17"/>
      <c r="FL54" s="56"/>
      <c r="FM54" s="50"/>
      <c r="FN54" s="50"/>
      <c r="FO54" s="50"/>
      <c r="FP54" s="50"/>
      <c r="FQ54" s="50"/>
      <c r="FR54" s="50"/>
      <c r="FS54" s="307"/>
      <c r="FT54" s="57"/>
      <c r="FU54" s="17"/>
      <c r="FV54" s="17"/>
      <c r="FW54" s="56"/>
      <c r="FX54" s="50"/>
      <c r="FY54" s="50"/>
      <c r="FZ54" s="50"/>
      <c r="GA54" s="50"/>
      <c r="GB54" s="50"/>
      <c r="GC54" s="50"/>
      <c r="GD54" s="307"/>
      <c r="GE54" s="57"/>
      <c r="GF54" s="17"/>
      <c r="GG54" s="17"/>
      <c r="GH54" s="56"/>
      <c r="GI54" s="50"/>
      <c r="GJ54" s="50"/>
      <c r="GK54" s="50"/>
      <c r="GL54" s="50"/>
      <c r="GM54" s="50"/>
      <c r="GN54" s="50"/>
      <c r="GO54" s="307"/>
      <c r="GP54" s="57"/>
      <c r="GQ54" s="17"/>
      <c r="GR54" s="17"/>
      <c r="GS54" s="56"/>
      <c r="GT54" s="50"/>
      <c r="GU54" s="50"/>
      <c r="GV54" s="50"/>
      <c r="GW54" s="50"/>
      <c r="GX54" s="50"/>
      <c r="GY54" s="50"/>
      <c r="GZ54" s="307"/>
      <c r="HA54" s="57"/>
      <c r="HB54" s="17"/>
      <c r="HC54" s="17"/>
      <c r="HD54" s="56"/>
      <c r="HE54" s="50"/>
      <c r="HF54" s="50"/>
      <c r="HG54" s="50"/>
      <c r="HH54" s="50"/>
      <c r="HI54" s="50"/>
      <c r="HJ54" s="50"/>
      <c r="HK54" s="307"/>
      <c r="HL54" s="57"/>
      <c r="HM54" s="17"/>
      <c r="HN54" s="17"/>
      <c r="HO54" s="56"/>
      <c r="HP54" s="50"/>
      <c r="HQ54" s="50"/>
      <c r="HR54" s="50"/>
      <c r="HS54" s="50"/>
      <c r="HT54" s="50"/>
      <c r="HU54" s="50"/>
      <c r="HV54" s="307"/>
      <c r="HW54" s="57"/>
      <c r="HX54" s="17"/>
      <c r="HY54" s="17"/>
    </row>
    <row r="55" spans="1:233" x14ac:dyDescent="0.3">
      <c r="A55" s="53"/>
      <c r="B55" s="54"/>
      <c r="C55" s="220"/>
      <c r="D55" s="55"/>
      <c r="E55" s="55"/>
      <c r="F55" s="55"/>
      <c r="G55" s="52"/>
      <c r="H55" s="52"/>
      <c r="I55" s="50"/>
      <c r="J55" s="307"/>
      <c r="K55" s="57"/>
      <c r="L55" s="17"/>
      <c r="M55" s="17"/>
      <c r="N55" s="56"/>
      <c r="O55" s="50"/>
      <c r="P55" s="50"/>
      <c r="Q55" s="50"/>
      <c r="R55" s="50"/>
      <c r="S55" s="50"/>
      <c r="T55" s="50"/>
      <c r="U55" s="307"/>
      <c r="V55" s="57"/>
      <c r="W55" s="17"/>
      <c r="X55" s="17"/>
      <c r="Y55" s="56"/>
      <c r="Z55" s="50"/>
      <c r="AA55" s="50"/>
      <c r="AB55" s="50"/>
      <c r="AC55" s="50"/>
      <c r="AD55" s="50"/>
      <c r="AE55" s="50"/>
      <c r="AF55" s="307"/>
      <c r="AG55" s="57"/>
      <c r="AH55" s="17"/>
      <c r="AI55" s="17"/>
      <c r="AJ55" s="56"/>
      <c r="AK55" s="50"/>
      <c r="AL55" s="50"/>
      <c r="AM55" s="50"/>
      <c r="AN55" s="50"/>
      <c r="AO55" s="50"/>
      <c r="AP55" s="50"/>
      <c r="AQ55" s="307"/>
      <c r="AR55" s="57"/>
      <c r="AS55" s="17"/>
      <c r="AT55" s="17"/>
      <c r="AU55" s="56"/>
      <c r="AV55" s="50"/>
      <c r="AW55" s="50"/>
      <c r="AX55" s="50"/>
      <c r="AY55" s="50"/>
      <c r="AZ55" s="50"/>
      <c r="BA55" s="50"/>
      <c r="BB55" s="307"/>
      <c r="BC55" s="57"/>
      <c r="BD55" s="17"/>
      <c r="BE55" s="17"/>
      <c r="BF55" s="56"/>
      <c r="BG55" s="50"/>
      <c r="BH55" s="50"/>
      <c r="BI55" s="50"/>
      <c r="BJ55" s="50"/>
      <c r="BK55" s="50"/>
      <c r="BL55" s="50"/>
      <c r="BM55" s="307"/>
      <c r="BN55" s="57"/>
      <c r="BO55" s="17"/>
      <c r="BP55" s="17"/>
      <c r="BQ55" s="56"/>
      <c r="BR55" s="50"/>
      <c r="BS55" s="50"/>
      <c r="BT55" s="50"/>
      <c r="BU55" s="50"/>
      <c r="BV55" s="50"/>
      <c r="BW55" s="50"/>
      <c r="BX55" s="307"/>
      <c r="BY55" s="57"/>
      <c r="BZ55" s="17"/>
      <c r="CA55" s="17"/>
      <c r="CB55" s="56"/>
      <c r="CC55" s="50"/>
      <c r="CD55" s="50"/>
      <c r="CE55" s="50"/>
      <c r="CF55" s="50"/>
      <c r="CG55" s="50"/>
      <c r="CH55" s="50"/>
      <c r="CI55" s="307"/>
      <c r="CJ55" s="57"/>
      <c r="CK55" s="17"/>
      <c r="CL55" s="17"/>
      <c r="CM55" s="56"/>
      <c r="CN55" s="50"/>
      <c r="CO55" s="50"/>
      <c r="CP55" s="50"/>
      <c r="CQ55" s="50"/>
      <c r="CR55" s="50"/>
      <c r="CS55" s="50"/>
      <c r="CT55" s="307"/>
      <c r="CU55" s="57"/>
      <c r="CV55" s="17"/>
      <c r="CW55" s="17"/>
      <c r="CX55" s="56"/>
      <c r="CY55" s="50"/>
      <c r="CZ55" s="50"/>
      <c r="DA55" s="50"/>
      <c r="DB55" s="50"/>
      <c r="DC55" s="50"/>
      <c r="DD55" s="50"/>
      <c r="DE55" s="307"/>
      <c r="DF55" s="57"/>
      <c r="DG55" s="17"/>
      <c r="DH55" s="17"/>
      <c r="DI55" s="56"/>
      <c r="DJ55" s="50"/>
      <c r="DK55" s="50"/>
      <c r="DL55" s="50"/>
      <c r="DM55" s="50"/>
      <c r="DN55" s="50"/>
      <c r="DO55" s="50"/>
      <c r="DP55" s="307"/>
      <c r="DQ55" s="57"/>
      <c r="DR55" s="17"/>
      <c r="DS55" s="17"/>
      <c r="DT55" s="56"/>
      <c r="DU55" s="50"/>
      <c r="DV55" s="50"/>
      <c r="DW55" s="50"/>
      <c r="DX55" s="50"/>
      <c r="DY55" s="50"/>
      <c r="DZ55" s="50"/>
      <c r="EA55" s="307"/>
      <c r="EB55" s="57"/>
      <c r="EC55" s="17"/>
      <c r="ED55" s="17"/>
      <c r="EE55" s="56"/>
      <c r="EF55" s="50"/>
      <c r="EG55" s="50"/>
      <c r="EH55" s="50"/>
      <c r="EI55" s="50"/>
      <c r="EJ55" s="50"/>
      <c r="EK55" s="50"/>
      <c r="EL55" s="307"/>
      <c r="EM55" s="57"/>
      <c r="EN55" s="17"/>
      <c r="EO55" s="17"/>
      <c r="EP55" s="56"/>
      <c r="EQ55" s="50"/>
      <c r="ER55" s="50"/>
      <c r="ES55" s="50"/>
      <c r="ET55" s="50"/>
      <c r="EU55" s="50"/>
      <c r="EV55" s="50"/>
      <c r="EW55" s="307"/>
      <c r="EX55" s="57"/>
      <c r="EY55" s="17"/>
      <c r="EZ55" s="17"/>
      <c r="FA55" s="56"/>
      <c r="FB55" s="50"/>
      <c r="FC55" s="50"/>
      <c r="FD55" s="50"/>
      <c r="FE55" s="50"/>
      <c r="FF55" s="50"/>
      <c r="FG55" s="50"/>
      <c r="FH55" s="307"/>
      <c r="FI55" s="57"/>
      <c r="FJ55" s="17"/>
      <c r="FK55" s="17"/>
      <c r="FL55" s="56"/>
      <c r="FM55" s="50"/>
      <c r="FN55" s="50"/>
      <c r="FO55" s="50"/>
      <c r="FP55" s="50"/>
      <c r="FQ55" s="50"/>
      <c r="FR55" s="50"/>
      <c r="FS55" s="307"/>
      <c r="FT55" s="57"/>
      <c r="FU55" s="17"/>
      <c r="FV55" s="17"/>
      <c r="FW55" s="56"/>
      <c r="FX55" s="50"/>
      <c r="FY55" s="50"/>
      <c r="FZ55" s="50"/>
      <c r="GA55" s="50"/>
      <c r="GB55" s="50"/>
      <c r="GC55" s="50"/>
      <c r="GD55" s="307"/>
      <c r="GE55" s="57"/>
      <c r="GF55" s="17"/>
      <c r="GG55" s="17"/>
      <c r="GH55" s="56"/>
      <c r="GI55" s="50"/>
      <c r="GJ55" s="50"/>
      <c r="GK55" s="50"/>
      <c r="GL55" s="50"/>
      <c r="GM55" s="50"/>
      <c r="GN55" s="50"/>
      <c r="GO55" s="307"/>
      <c r="GP55" s="57"/>
      <c r="GQ55" s="17"/>
      <c r="GR55" s="17"/>
      <c r="GS55" s="56"/>
      <c r="GT55" s="50"/>
      <c r="GU55" s="50"/>
      <c r="GV55" s="50"/>
      <c r="GW55" s="50"/>
      <c r="GX55" s="50"/>
      <c r="GY55" s="50"/>
      <c r="GZ55" s="307"/>
      <c r="HA55" s="57"/>
      <c r="HB55" s="17"/>
      <c r="HC55" s="17"/>
      <c r="HD55" s="56"/>
      <c r="HE55" s="50"/>
      <c r="HF55" s="50"/>
      <c r="HG55" s="50"/>
      <c r="HH55" s="50"/>
      <c r="HI55" s="50"/>
      <c r="HJ55" s="50"/>
      <c r="HK55" s="307"/>
      <c r="HL55" s="57"/>
      <c r="HM55" s="17"/>
      <c r="HN55" s="17"/>
      <c r="HO55" s="56"/>
      <c r="HP55" s="50"/>
      <c r="HQ55" s="50"/>
      <c r="HR55" s="50"/>
      <c r="HS55" s="50"/>
      <c r="HT55" s="50"/>
      <c r="HU55" s="50"/>
      <c r="HV55" s="307"/>
      <c r="HW55" s="57"/>
      <c r="HX55" s="17"/>
      <c r="HY55" s="17"/>
    </row>
    <row r="56" spans="1:233" x14ac:dyDescent="0.3">
      <c r="A56" s="53"/>
      <c r="B56" s="54"/>
      <c r="C56" s="220"/>
      <c r="D56" s="55"/>
      <c r="E56" s="55"/>
      <c r="F56" s="55"/>
      <c r="G56" s="52"/>
      <c r="H56" s="52"/>
      <c r="I56" s="50"/>
      <c r="J56" s="307"/>
      <c r="K56" s="57"/>
      <c r="L56" s="17"/>
      <c r="M56" s="17"/>
      <c r="N56" s="56"/>
      <c r="O56" s="50"/>
      <c r="P56" s="50"/>
      <c r="Q56" s="50"/>
      <c r="R56" s="50"/>
      <c r="S56" s="50"/>
      <c r="T56" s="50"/>
      <c r="U56" s="307"/>
      <c r="V56" s="57"/>
      <c r="W56" s="17"/>
      <c r="X56" s="17"/>
      <c r="Y56" s="56"/>
      <c r="Z56" s="50"/>
      <c r="AA56" s="50"/>
      <c r="AB56" s="50"/>
      <c r="AC56" s="50"/>
      <c r="AD56" s="50"/>
      <c r="AE56" s="50"/>
      <c r="AF56" s="307"/>
      <c r="AG56" s="57"/>
      <c r="AH56" s="17"/>
      <c r="AI56" s="17"/>
      <c r="AJ56" s="56"/>
      <c r="AK56" s="50"/>
      <c r="AL56" s="50"/>
      <c r="AM56" s="50"/>
      <c r="AN56" s="50"/>
      <c r="AO56" s="50"/>
      <c r="AP56" s="50"/>
      <c r="AQ56" s="307"/>
      <c r="AR56" s="57"/>
      <c r="AS56" s="17"/>
      <c r="AT56" s="17"/>
      <c r="AU56" s="56"/>
      <c r="AV56" s="50"/>
      <c r="AW56" s="50"/>
      <c r="AX56" s="50"/>
      <c r="AY56" s="50"/>
      <c r="AZ56" s="50"/>
      <c r="BA56" s="50"/>
      <c r="BB56" s="307"/>
      <c r="BC56" s="57"/>
      <c r="BD56" s="17"/>
      <c r="BE56" s="17"/>
      <c r="BF56" s="56"/>
      <c r="BG56" s="50"/>
      <c r="BH56" s="50"/>
      <c r="BI56" s="50"/>
      <c r="BJ56" s="50"/>
      <c r="BK56" s="50"/>
      <c r="BL56" s="50"/>
      <c r="BM56" s="307"/>
      <c r="BN56" s="57"/>
      <c r="BO56" s="17"/>
      <c r="BP56" s="17"/>
      <c r="BQ56" s="56"/>
      <c r="BR56" s="50"/>
      <c r="BS56" s="50"/>
      <c r="BT56" s="50"/>
      <c r="BU56" s="50"/>
      <c r="BV56" s="50"/>
      <c r="BW56" s="50"/>
      <c r="BX56" s="307"/>
      <c r="BY56" s="57"/>
      <c r="BZ56" s="17"/>
      <c r="CA56" s="17"/>
      <c r="CB56" s="56"/>
      <c r="CC56" s="50"/>
      <c r="CD56" s="50"/>
      <c r="CE56" s="50"/>
      <c r="CF56" s="50"/>
      <c r="CG56" s="50"/>
      <c r="CH56" s="50"/>
      <c r="CI56" s="307"/>
      <c r="CJ56" s="57"/>
      <c r="CK56" s="17"/>
      <c r="CL56" s="17"/>
      <c r="CM56" s="56"/>
      <c r="CN56" s="50"/>
      <c r="CO56" s="50"/>
      <c r="CP56" s="50"/>
      <c r="CQ56" s="50"/>
      <c r="CR56" s="50"/>
      <c r="CS56" s="50"/>
      <c r="CT56" s="307"/>
      <c r="CU56" s="57"/>
      <c r="CV56" s="17"/>
      <c r="CW56" s="17"/>
      <c r="CX56" s="56"/>
      <c r="CY56" s="50"/>
      <c r="CZ56" s="50"/>
      <c r="DA56" s="50"/>
      <c r="DB56" s="50"/>
      <c r="DC56" s="50"/>
      <c r="DD56" s="50"/>
      <c r="DE56" s="307"/>
      <c r="DF56" s="57"/>
      <c r="DG56" s="17"/>
      <c r="DH56" s="17"/>
      <c r="DI56" s="56"/>
      <c r="DJ56" s="50"/>
      <c r="DK56" s="50"/>
      <c r="DL56" s="50"/>
      <c r="DM56" s="50"/>
      <c r="DN56" s="50"/>
      <c r="DO56" s="50"/>
      <c r="DP56" s="307"/>
      <c r="DQ56" s="57"/>
      <c r="DR56" s="17"/>
      <c r="DS56" s="17"/>
      <c r="DT56" s="56"/>
      <c r="DU56" s="50"/>
      <c r="DV56" s="50"/>
      <c r="DW56" s="50"/>
      <c r="DX56" s="50"/>
      <c r="DY56" s="50"/>
      <c r="DZ56" s="50"/>
      <c r="EA56" s="307"/>
      <c r="EB56" s="57"/>
      <c r="EC56" s="17"/>
      <c r="ED56" s="17"/>
      <c r="EE56" s="56"/>
      <c r="EF56" s="50"/>
      <c r="EG56" s="50"/>
      <c r="EH56" s="50"/>
      <c r="EI56" s="50"/>
      <c r="EJ56" s="50"/>
      <c r="EK56" s="50"/>
      <c r="EL56" s="307"/>
      <c r="EM56" s="57"/>
      <c r="EN56" s="17"/>
      <c r="EO56" s="17"/>
      <c r="EP56" s="56"/>
      <c r="EQ56" s="50"/>
      <c r="ER56" s="50"/>
      <c r="ES56" s="50"/>
      <c r="ET56" s="50"/>
      <c r="EU56" s="50"/>
      <c r="EV56" s="50"/>
      <c r="EW56" s="307"/>
      <c r="EX56" s="57"/>
      <c r="EY56" s="17"/>
      <c r="EZ56" s="17"/>
      <c r="FA56" s="56"/>
      <c r="FB56" s="50"/>
      <c r="FC56" s="50"/>
      <c r="FD56" s="50"/>
      <c r="FE56" s="50"/>
      <c r="FF56" s="50"/>
      <c r="FG56" s="50"/>
      <c r="FH56" s="307"/>
      <c r="FI56" s="57"/>
      <c r="FJ56" s="17"/>
      <c r="FK56" s="17"/>
      <c r="FL56" s="56"/>
      <c r="FM56" s="50"/>
      <c r="FN56" s="50"/>
      <c r="FO56" s="50"/>
      <c r="FP56" s="50"/>
      <c r="FQ56" s="50"/>
      <c r="FR56" s="50"/>
      <c r="FS56" s="307"/>
      <c r="FT56" s="57"/>
      <c r="FU56" s="17"/>
      <c r="FV56" s="17"/>
      <c r="FW56" s="56"/>
      <c r="FX56" s="50"/>
      <c r="FY56" s="50"/>
      <c r="FZ56" s="50"/>
      <c r="GA56" s="50"/>
      <c r="GB56" s="50"/>
      <c r="GC56" s="50"/>
      <c r="GD56" s="307"/>
      <c r="GE56" s="57"/>
      <c r="GF56" s="17"/>
      <c r="GG56" s="17"/>
      <c r="GH56" s="56"/>
      <c r="GI56" s="50"/>
      <c r="GJ56" s="50"/>
      <c r="GK56" s="50"/>
      <c r="GL56" s="50"/>
      <c r="GM56" s="50"/>
      <c r="GN56" s="50"/>
      <c r="GO56" s="307"/>
      <c r="GP56" s="57"/>
      <c r="GQ56" s="17"/>
      <c r="GR56" s="17"/>
      <c r="GS56" s="56"/>
      <c r="GT56" s="50"/>
      <c r="GU56" s="50"/>
      <c r="GV56" s="50"/>
      <c r="GW56" s="50"/>
      <c r="GX56" s="50"/>
      <c r="GY56" s="50"/>
      <c r="GZ56" s="307"/>
      <c r="HA56" s="57"/>
      <c r="HB56" s="17"/>
      <c r="HC56" s="17"/>
      <c r="HD56" s="56"/>
      <c r="HE56" s="50"/>
      <c r="HF56" s="50"/>
      <c r="HG56" s="50"/>
      <c r="HH56" s="50"/>
      <c r="HI56" s="50"/>
      <c r="HJ56" s="50"/>
      <c r="HK56" s="307"/>
      <c r="HL56" s="57"/>
      <c r="HM56" s="17"/>
      <c r="HN56" s="17"/>
      <c r="HO56" s="56"/>
      <c r="HP56" s="50"/>
      <c r="HQ56" s="50"/>
      <c r="HR56" s="50"/>
      <c r="HS56" s="50"/>
      <c r="HT56" s="50"/>
      <c r="HU56" s="50"/>
      <c r="HV56" s="307"/>
      <c r="HW56" s="57"/>
      <c r="HX56" s="17"/>
      <c r="HY56" s="17"/>
    </row>
    <row r="57" spans="1:233" x14ac:dyDescent="0.3">
      <c r="A57" s="53"/>
      <c r="B57" s="54"/>
      <c r="C57" s="222"/>
      <c r="D57" s="55"/>
      <c r="E57" s="55"/>
      <c r="F57" s="55"/>
      <c r="G57" s="52"/>
      <c r="H57" s="52"/>
      <c r="I57" s="50"/>
      <c r="J57" s="307"/>
      <c r="K57" s="57"/>
      <c r="L57" s="17"/>
      <c r="M57" s="17"/>
      <c r="N57" s="56"/>
      <c r="O57" s="50"/>
      <c r="P57" s="50"/>
      <c r="Q57" s="50"/>
      <c r="R57" s="50"/>
      <c r="S57" s="50"/>
      <c r="T57" s="50"/>
      <c r="U57" s="307"/>
      <c r="V57" s="57"/>
      <c r="W57" s="17"/>
      <c r="X57" s="17"/>
      <c r="Y57" s="56"/>
      <c r="Z57" s="50"/>
      <c r="AA57" s="50"/>
      <c r="AB57" s="50"/>
      <c r="AC57" s="50"/>
      <c r="AD57" s="50"/>
      <c r="AE57" s="50"/>
      <c r="AF57" s="307"/>
      <c r="AG57" s="57"/>
      <c r="AH57" s="17"/>
      <c r="AI57" s="17"/>
      <c r="AJ57" s="56"/>
      <c r="AK57" s="50"/>
      <c r="AL57" s="50"/>
      <c r="AM57" s="50"/>
      <c r="AN57" s="50"/>
      <c r="AO57" s="50"/>
      <c r="AP57" s="50"/>
      <c r="AQ57" s="307"/>
      <c r="AR57" s="57"/>
      <c r="AS57" s="17"/>
      <c r="AT57" s="17"/>
      <c r="AU57" s="56"/>
      <c r="AV57" s="50"/>
      <c r="AW57" s="50"/>
      <c r="AX57" s="50"/>
      <c r="AY57" s="50"/>
      <c r="AZ57" s="50"/>
      <c r="BA57" s="50"/>
      <c r="BB57" s="307"/>
      <c r="BC57" s="57"/>
      <c r="BD57" s="17"/>
      <c r="BE57" s="17"/>
      <c r="BF57" s="56"/>
      <c r="BG57" s="50"/>
      <c r="BH57" s="50"/>
      <c r="BI57" s="50"/>
      <c r="BJ57" s="50"/>
      <c r="BK57" s="50"/>
      <c r="BL57" s="50"/>
      <c r="BM57" s="307"/>
      <c r="BN57" s="57"/>
      <c r="BO57" s="17"/>
      <c r="BP57" s="17"/>
      <c r="BQ57" s="56"/>
      <c r="BR57" s="50"/>
      <c r="BS57" s="50"/>
      <c r="BT57" s="50"/>
      <c r="BU57" s="50"/>
      <c r="BV57" s="50"/>
      <c r="BW57" s="50"/>
      <c r="BX57" s="307"/>
      <c r="BY57" s="57"/>
      <c r="BZ57" s="17"/>
      <c r="CA57" s="17"/>
      <c r="CB57" s="56"/>
      <c r="CC57" s="50"/>
      <c r="CD57" s="50"/>
      <c r="CE57" s="50"/>
      <c r="CF57" s="50"/>
      <c r="CG57" s="50"/>
      <c r="CH57" s="50"/>
      <c r="CI57" s="307"/>
      <c r="CJ57" s="57"/>
      <c r="CK57" s="17"/>
      <c r="CL57" s="17"/>
      <c r="CM57" s="56"/>
      <c r="CN57" s="50"/>
      <c r="CO57" s="50"/>
      <c r="CP57" s="50"/>
      <c r="CQ57" s="50"/>
      <c r="CR57" s="50"/>
      <c r="CS57" s="50"/>
      <c r="CT57" s="307"/>
      <c r="CU57" s="57"/>
      <c r="CV57" s="17"/>
      <c r="CW57" s="17"/>
      <c r="CX57" s="56"/>
      <c r="CY57" s="50"/>
      <c r="CZ57" s="50"/>
      <c r="DA57" s="50"/>
      <c r="DB57" s="50"/>
      <c r="DC57" s="50"/>
      <c r="DD57" s="50"/>
      <c r="DE57" s="307"/>
      <c r="DF57" s="57"/>
      <c r="DG57" s="17"/>
      <c r="DH57" s="17"/>
      <c r="DI57" s="56"/>
      <c r="DJ57" s="50"/>
      <c r="DK57" s="50"/>
      <c r="DL57" s="50"/>
      <c r="DM57" s="50"/>
      <c r="DN57" s="50"/>
      <c r="DO57" s="50"/>
      <c r="DP57" s="307"/>
      <c r="DQ57" s="57"/>
      <c r="DR57" s="17"/>
      <c r="DS57" s="17"/>
      <c r="DT57" s="56"/>
      <c r="DU57" s="50"/>
      <c r="DV57" s="50"/>
      <c r="DW57" s="50"/>
      <c r="DX57" s="50"/>
      <c r="DY57" s="50"/>
      <c r="DZ57" s="50"/>
      <c r="EA57" s="307"/>
      <c r="EB57" s="57"/>
      <c r="EC57" s="17"/>
      <c r="ED57" s="17"/>
      <c r="EE57" s="56"/>
      <c r="EF57" s="50"/>
      <c r="EG57" s="50"/>
      <c r="EH57" s="50"/>
      <c r="EI57" s="50"/>
      <c r="EJ57" s="50"/>
      <c r="EK57" s="50"/>
      <c r="EL57" s="307"/>
      <c r="EM57" s="57"/>
      <c r="EN57" s="17"/>
      <c r="EO57" s="17"/>
      <c r="EP57" s="56"/>
      <c r="EQ57" s="50"/>
      <c r="ER57" s="50"/>
      <c r="ES57" s="50"/>
      <c r="ET57" s="50"/>
      <c r="EU57" s="50"/>
      <c r="EV57" s="50"/>
      <c r="EW57" s="307"/>
      <c r="EX57" s="57"/>
      <c r="EY57" s="17"/>
      <c r="EZ57" s="17"/>
      <c r="FA57" s="56"/>
      <c r="FB57" s="50"/>
      <c r="FC57" s="50"/>
      <c r="FD57" s="50"/>
      <c r="FE57" s="50"/>
      <c r="FF57" s="50"/>
      <c r="FG57" s="50"/>
      <c r="FH57" s="307"/>
      <c r="FI57" s="57"/>
      <c r="FJ57" s="17"/>
      <c r="FK57" s="17"/>
      <c r="FL57" s="56"/>
      <c r="FM57" s="50"/>
      <c r="FN57" s="50"/>
      <c r="FO57" s="50"/>
      <c r="FP57" s="50"/>
      <c r="FQ57" s="50"/>
      <c r="FR57" s="50"/>
      <c r="FS57" s="307"/>
      <c r="FT57" s="57"/>
      <c r="FU57" s="17"/>
      <c r="FV57" s="17"/>
      <c r="FW57" s="56"/>
      <c r="FX57" s="50"/>
      <c r="FY57" s="50"/>
      <c r="FZ57" s="50"/>
      <c r="GA57" s="50"/>
      <c r="GB57" s="50"/>
      <c r="GC57" s="50"/>
      <c r="GD57" s="307"/>
      <c r="GE57" s="57"/>
      <c r="GF57" s="17"/>
      <c r="GG57" s="17"/>
      <c r="GH57" s="56"/>
      <c r="GI57" s="50"/>
      <c r="GJ57" s="50"/>
      <c r="GK57" s="50"/>
      <c r="GL57" s="50"/>
      <c r="GM57" s="50"/>
      <c r="GN57" s="50"/>
      <c r="GO57" s="307"/>
      <c r="GP57" s="57"/>
      <c r="GQ57" s="17"/>
      <c r="GR57" s="17"/>
      <c r="GS57" s="56"/>
      <c r="GT57" s="50"/>
      <c r="GU57" s="50"/>
      <c r="GV57" s="50"/>
      <c r="GW57" s="50"/>
      <c r="GX57" s="50"/>
      <c r="GY57" s="50"/>
      <c r="GZ57" s="307"/>
      <c r="HA57" s="57"/>
      <c r="HB57" s="17"/>
      <c r="HC57" s="17"/>
      <c r="HD57" s="56"/>
      <c r="HE57" s="50"/>
      <c r="HF57" s="50"/>
      <c r="HG57" s="50"/>
      <c r="HH57" s="50"/>
      <c r="HI57" s="50"/>
      <c r="HJ57" s="50"/>
      <c r="HK57" s="307"/>
      <c r="HL57" s="57"/>
      <c r="HM57" s="17"/>
      <c r="HN57" s="17"/>
      <c r="HO57" s="56"/>
      <c r="HP57" s="50"/>
      <c r="HQ57" s="50"/>
      <c r="HR57" s="50"/>
      <c r="HS57" s="50"/>
      <c r="HT57" s="50"/>
      <c r="HU57" s="50"/>
      <c r="HV57" s="307"/>
      <c r="HW57" s="57"/>
      <c r="HX57" s="17"/>
      <c r="HY57" s="17"/>
    </row>
    <row r="58" spans="1:233" x14ac:dyDescent="0.3">
      <c r="A58" s="53"/>
      <c r="B58" s="54"/>
      <c r="C58" s="222"/>
      <c r="D58" s="55"/>
      <c r="E58" s="55"/>
      <c r="F58" s="55"/>
      <c r="G58" s="52"/>
      <c r="H58" s="52"/>
      <c r="I58" s="50"/>
      <c r="J58" s="307"/>
      <c r="K58" s="57"/>
      <c r="L58" s="17"/>
      <c r="M58" s="17"/>
      <c r="N58" s="56"/>
      <c r="O58" s="50"/>
      <c r="P58" s="50"/>
      <c r="Q58" s="50"/>
      <c r="R58" s="50"/>
      <c r="S58" s="50"/>
      <c r="T58" s="50"/>
      <c r="U58" s="307"/>
      <c r="V58" s="57"/>
      <c r="W58" s="17"/>
      <c r="X58" s="17"/>
      <c r="Y58" s="56"/>
      <c r="Z58" s="50"/>
      <c r="AA58" s="50"/>
      <c r="AB58" s="50"/>
      <c r="AC58" s="50"/>
      <c r="AD58" s="50"/>
      <c r="AE58" s="50"/>
      <c r="AF58" s="307"/>
      <c r="AG58" s="57"/>
      <c r="AH58" s="17"/>
      <c r="AI58" s="17"/>
      <c r="AJ58" s="56"/>
      <c r="AK58" s="50"/>
      <c r="AL58" s="50"/>
      <c r="AM58" s="50"/>
      <c r="AN58" s="50"/>
      <c r="AO58" s="50"/>
      <c r="AP58" s="50"/>
      <c r="AQ58" s="307"/>
      <c r="AR58" s="57"/>
      <c r="AS58" s="17"/>
      <c r="AT58" s="17"/>
      <c r="AU58" s="56"/>
      <c r="AV58" s="50"/>
      <c r="AW58" s="50"/>
      <c r="AX58" s="50"/>
      <c r="AY58" s="50"/>
      <c r="AZ58" s="50"/>
      <c r="BA58" s="50"/>
      <c r="BB58" s="307"/>
      <c r="BC58" s="57"/>
      <c r="BD58" s="17"/>
      <c r="BE58" s="17"/>
      <c r="BF58" s="56"/>
      <c r="BG58" s="50"/>
      <c r="BH58" s="50"/>
      <c r="BI58" s="50"/>
      <c r="BJ58" s="50"/>
      <c r="BK58" s="50"/>
      <c r="BL58" s="50"/>
      <c r="BM58" s="307"/>
      <c r="BN58" s="57"/>
      <c r="BO58" s="17"/>
      <c r="BP58" s="17"/>
      <c r="BQ58" s="56"/>
      <c r="BR58" s="50"/>
      <c r="BS58" s="50"/>
      <c r="BT58" s="50"/>
      <c r="BU58" s="50"/>
      <c r="BV58" s="50"/>
      <c r="BW58" s="50"/>
      <c r="BX58" s="307"/>
      <c r="BY58" s="57"/>
      <c r="BZ58" s="17"/>
      <c r="CA58" s="17"/>
      <c r="CB58" s="56"/>
      <c r="CC58" s="50"/>
      <c r="CD58" s="50"/>
      <c r="CE58" s="50"/>
      <c r="CF58" s="50"/>
      <c r="CG58" s="50"/>
      <c r="CH58" s="50"/>
      <c r="CI58" s="307"/>
      <c r="CJ58" s="57"/>
      <c r="CK58" s="17"/>
      <c r="CL58" s="17"/>
      <c r="CM58" s="56"/>
      <c r="CN58" s="50"/>
      <c r="CO58" s="50"/>
      <c r="CP58" s="50"/>
      <c r="CQ58" s="50"/>
      <c r="CR58" s="50"/>
      <c r="CS58" s="50"/>
      <c r="CT58" s="307"/>
      <c r="CU58" s="57"/>
      <c r="CV58" s="17"/>
      <c r="CW58" s="17"/>
      <c r="CX58" s="56"/>
      <c r="CY58" s="50"/>
      <c r="CZ58" s="50"/>
      <c r="DA58" s="50"/>
      <c r="DB58" s="50"/>
      <c r="DC58" s="50"/>
      <c r="DD58" s="50"/>
      <c r="DE58" s="307"/>
      <c r="DF58" s="57"/>
      <c r="DG58" s="17"/>
      <c r="DH58" s="17"/>
      <c r="DI58" s="56"/>
      <c r="DJ58" s="50"/>
      <c r="DK58" s="50"/>
      <c r="DL58" s="50"/>
      <c r="DM58" s="50"/>
      <c r="DN58" s="50"/>
      <c r="DO58" s="50"/>
      <c r="DP58" s="307"/>
      <c r="DQ58" s="57"/>
      <c r="DR58" s="17"/>
      <c r="DS58" s="17"/>
      <c r="DT58" s="56"/>
      <c r="DU58" s="50"/>
      <c r="DV58" s="50"/>
      <c r="DW58" s="50"/>
      <c r="DX58" s="50"/>
      <c r="DY58" s="50"/>
      <c r="DZ58" s="50"/>
      <c r="EA58" s="307"/>
      <c r="EB58" s="57"/>
      <c r="EC58" s="17"/>
      <c r="ED58" s="17"/>
      <c r="EE58" s="56"/>
      <c r="EF58" s="50"/>
      <c r="EG58" s="50"/>
      <c r="EH58" s="50"/>
      <c r="EI58" s="50"/>
      <c r="EJ58" s="50"/>
      <c r="EK58" s="50"/>
      <c r="EL58" s="307"/>
      <c r="EM58" s="57"/>
      <c r="EN58" s="17"/>
      <c r="EO58" s="17"/>
      <c r="EP58" s="56"/>
      <c r="EQ58" s="50"/>
      <c r="ER58" s="50"/>
      <c r="ES58" s="50"/>
      <c r="ET58" s="50"/>
      <c r="EU58" s="50"/>
      <c r="EV58" s="50"/>
      <c r="EW58" s="307"/>
      <c r="EX58" s="57"/>
      <c r="EY58" s="17"/>
      <c r="EZ58" s="17"/>
      <c r="FA58" s="56"/>
      <c r="FB58" s="50"/>
      <c r="FC58" s="50"/>
      <c r="FD58" s="50"/>
      <c r="FE58" s="50"/>
      <c r="FF58" s="50"/>
      <c r="FG58" s="50"/>
      <c r="FH58" s="307"/>
      <c r="FI58" s="57"/>
      <c r="FJ58" s="17"/>
      <c r="FK58" s="17"/>
      <c r="FL58" s="56"/>
      <c r="FM58" s="50"/>
      <c r="FN58" s="50"/>
      <c r="FO58" s="50"/>
      <c r="FP58" s="50"/>
      <c r="FQ58" s="50"/>
      <c r="FR58" s="50"/>
      <c r="FS58" s="307"/>
      <c r="FT58" s="57"/>
      <c r="FU58" s="17"/>
      <c r="FV58" s="17"/>
      <c r="FW58" s="56"/>
      <c r="FX58" s="50"/>
      <c r="FY58" s="50"/>
      <c r="FZ58" s="50"/>
      <c r="GA58" s="50"/>
      <c r="GB58" s="50"/>
      <c r="GC58" s="50"/>
      <c r="GD58" s="307"/>
      <c r="GE58" s="57"/>
      <c r="GF58" s="17"/>
      <c r="GG58" s="17"/>
      <c r="GH58" s="56"/>
      <c r="GI58" s="50"/>
      <c r="GJ58" s="50"/>
      <c r="GK58" s="50"/>
      <c r="GL58" s="50"/>
      <c r="GM58" s="50"/>
      <c r="GN58" s="50"/>
      <c r="GO58" s="307"/>
      <c r="GP58" s="57"/>
      <c r="GQ58" s="17"/>
      <c r="GR58" s="17"/>
      <c r="GS58" s="56"/>
      <c r="GT58" s="50"/>
      <c r="GU58" s="50"/>
      <c r="GV58" s="50"/>
      <c r="GW58" s="50"/>
      <c r="GX58" s="50"/>
      <c r="GY58" s="50"/>
      <c r="GZ58" s="307"/>
      <c r="HA58" s="57"/>
      <c r="HB58" s="17"/>
      <c r="HC58" s="17"/>
      <c r="HD58" s="56"/>
      <c r="HE58" s="50"/>
      <c r="HF58" s="50"/>
      <c r="HG58" s="50"/>
      <c r="HH58" s="50"/>
      <c r="HI58" s="50"/>
      <c r="HJ58" s="50"/>
      <c r="HK58" s="307"/>
      <c r="HL58" s="57"/>
      <c r="HM58" s="17"/>
      <c r="HN58" s="17"/>
      <c r="HO58" s="56"/>
      <c r="HP58" s="50"/>
      <c r="HQ58" s="50"/>
      <c r="HR58" s="50"/>
      <c r="HS58" s="50"/>
      <c r="HT58" s="50"/>
      <c r="HU58" s="50"/>
      <c r="HV58" s="307"/>
      <c r="HW58" s="57"/>
      <c r="HX58" s="17"/>
      <c r="HY58" s="17"/>
    </row>
    <row r="59" spans="1:233" x14ac:dyDescent="0.3">
      <c r="A59" s="53"/>
      <c r="B59" s="54"/>
      <c r="C59" s="220"/>
      <c r="D59" s="55"/>
      <c r="E59" s="55"/>
      <c r="F59" s="55"/>
      <c r="G59" s="52"/>
      <c r="H59" s="52"/>
      <c r="I59" s="50"/>
      <c r="J59" s="307"/>
      <c r="K59" s="57"/>
      <c r="L59" s="17"/>
      <c r="M59" s="17"/>
      <c r="N59" s="56"/>
      <c r="O59" s="50"/>
      <c r="P59" s="50"/>
      <c r="Q59" s="50"/>
      <c r="R59" s="50"/>
      <c r="S59" s="50"/>
      <c r="T59" s="50"/>
      <c r="U59" s="307"/>
      <c r="V59" s="57"/>
      <c r="W59" s="17"/>
      <c r="X59" s="17"/>
      <c r="Y59" s="56"/>
      <c r="Z59" s="50"/>
      <c r="AA59" s="50"/>
      <c r="AB59" s="50"/>
      <c r="AC59" s="50"/>
      <c r="AD59" s="50"/>
      <c r="AE59" s="50"/>
      <c r="AF59" s="307"/>
      <c r="AG59" s="57"/>
      <c r="AH59" s="17"/>
      <c r="AI59" s="17"/>
      <c r="AJ59" s="56"/>
      <c r="AK59" s="50"/>
      <c r="AL59" s="50"/>
      <c r="AM59" s="50"/>
      <c r="AN59" s="50"/>
      <c r="AO59" s="50"/>
      <c r="AP59" s="50"/>
      <c r="AQ59" s="307"/>
      <c r="AR59" s="57"/>
      <c r="AS59" s="17"/>
      <c r="AT59" s="17"/>
      <c r="AU59" s="56"/>
      <c r="AV59" s="50"/>
      <c r="AW59" s="50"/>
      <c r="AX59" s="50"/>
      <c r="AY59" s="50"/>
      <c r="AZ59" s="50"/>
      <c r="BA59" s="50"/>
      <c r="BB59" s="307"/>
      <c r="BC59" s="57"/>
      <c r="BD59" s="17"/>
      <c r="BE59" s="17"/>
      <c r="BF59" s="56"/>
      <c r="BG59" s="50"/>
      <c r="BH59" s="50"/>
      <c r="BI59" s="50"/>
      <c r="BJ59" s="50"/>
      <c r="BK59" s="50"/>
      <c r="BL59" s="50"/>
      <c r="BM59" s="307"/>
      <c r="BN59" s="57"/>
      <c r="BO59" s="17"/>
      <c r="BP59" s="17"/>
      <c r="BQ59" s="56"/>
      <c r="BR59" s="50"/>
      <c r="BS59" s="50"/>
      <c r="BT59" s="50"/>
      <c r="BU59" s="50"/>
      <c r="BV59" s="50"/>
      <c r="BW59" s="50"/>
      <c r="BX59" s="307"/>
      <c r="BY59" s="57"/>
      <c r="BZ59" s="17"/>
      <c r="CA59" s="17"/>
      <c r="CB59" s="56"/>
      <c r="CC59" s="50"/>
      <c r="CD59" s="50"/>
      <c r="CE59" s="50"/>
      <c r="CF59" s="50"/>
      <c r="CG59" s="50"/>
      <c r="CH59" s="50"/>
      <c r="CI59" s="307"/>
      <c r="CJ59" s="57"/>
      <c r="CK59" s="17"/>
      <c r="CL59" s="17"/>
      <c r="CM59" s="56"/>
      <c r="CN59" s="50"/>
      <c r="CO59" s="50"/>
      <c r="CP59" s="50"/>
      <c r="CQ59" s="50"/>
      <c r="CR59" s="50"/>
      <c r="CS59" s="50"/>
      <c r="CT59" s="307"/>
      <c r="CU59" s="57"/>
      <c r="CV59" s="17"/>
      <c r="CW59" s="17"/>
      <c r="CX59" s="56"/>
      <c r="CY59" s="50"/>
      <c r="CZ59" s="50"/>
      <c r="DA59" s="50"/>
      <c r="DB59" s="50"/>
      <c r="DC59" s="50"/>
      <c r="DD59" s="50"/>
      <c r="DE59" s="307"/>
      <c r="DF59" s="57"/>
      <c r="DG59" s="17"/>
      <c r="DH59" s="17"/>
      <c r="DI59" s="56"/>
      <c r="DJ59" s="50"/>
      <c r="DK59" s="50"/>
      <c r="DL59" s="50"/>
      <c r="DM59" s="50"/>
      <c r="DN59" s="50"/>
      <c r="DO59" s="50"/>
      <c r="DP59" s="307"/>
      <c r="DQ59" s="57"/>
      <c r="DR59" s="17"/>
      <c r="DS59" s="17"/>
      <c r="DT59" s="56"/>
      <c r="DU59" s="50"/>
      <c r="DV59" s="50"/>
      <c r="DW59" s="50"/>
      <c r="DX59" s="50"/>
      <c r="DY59" s="50"/>
      <c r="DZ59" s="50"/>
      <c r="EA59" s="307"/>
      <c r="EB59" s="57"/>
      <c r="EC59" s="17"/>
      <c r="ED59" s="17"/>
      <c r="EE59" s="56"/>
      <c r="EF59" s="50"/>
      <c r="EG59" s="50"/>
      <c r="EH59" s="50"/>
      <c r="EI59" s="50"/>
      <c r="EJ59" s="50"/>
      <c r="EK59" s="50"/>
      <c r="EL59" s="307"/>
      <c r="EM59" s="57"/>
      <c r="EN59" s="17"/>
      <c r="EO59" s="17"/>
      <c r="EP59" s="56"/>
      <c r="EQ59" s="50"/>
      <c r="ER59" s="50"/>
      <c r="ES59" s="50"/>
      <c r="ET59" s="50"/>
      <c r="EU59" s="50"/>
      <c r="EV59" s="50"/>
      <c r="EW59" s="307"/>
      <c r="EX59" s="57"/>
      <c r="EY59" s="17"/>
      <c r="EZ59" s="17"/>
      <c r="FA59" s="56"/>
      <c r="FB59" s="50"/>
      <c r="FC59" s="50"/>
      <c r="FD59" s="50"/>
      <c r="FE59" s="50"/>
      <c r="FF59" s="50"/>
      <c r="FG59" s="50"/>
      <c r="FH59" s="307"/>
      <c r="FI59" s="57"/>
      <c r="FJ59" s="17"/>
      <c r="FK59" s="17"/>
      <c r="FL59" s="56"/>
      <c r="FM59" s="50"/>
      <c r="FN59" s="50"/>
      <c r="FO59" s="50"/>
      <c r="FP59" s="50"/>
      <c r="FQ59" s="50"/>
      <c r="FR59" s="50"/>
      <c r="FS59" s="307"/>
      <c r="FT59" s="57"/>
      <c r="FU59" s="17"/>
      <c r="FV59" s="17"/>
      <c r="FW59" s="56"/>
      <c r="FX59" s="50"/>
      <c r="FY59" s="50"/>
      <c r="FZ59" s="50"/>
      <c r="GA59" s="50"/>
      <c r="GB59" s="50"/>
      <c r="GC59" s="50"/>
      <c r="GD59" s="307"/>
      <c r="GE59" s="57"/>
      <c r="GF59" s="17"/>
      <c r="GG59" s="17"/>
      <c r="GH59" s="56"/>
      <c r="GI59" s="50"/>
      <c r="GJ59" s="50"/>
      <c r="GK59" s="50"/>
      <c r="GL59" s="50"/>
      <c r="GM59" s="50"/>
      <c r="GN59" s="50"/>
      <c r="GO59" s="307"/>
      <c r="GP59" s="57"/>
      <c r="GQ59" s="17"/>
      <c r="GR59" s="17"/>
      <c r="GS59" s="56"/>
      <c r="GT59" s="50"/>
      <c r="GU59" s="50"/>
      <c r="GV59" s="50"/>
      <c r="GW59" s="50"/>
      <c r="GX59" s="50"/>
      <c r="GY59" s="50"/>
      <c r="GZ59" s="307"/>
      <c r="HA59" s="57"/>
      <c r="HB59" s="17"/>
      <c r="HC59" s="17"/>
      <c r="HD59" s="56"/>
      <c r="HE59" s="50"/>
      <c r="HF59" s="50"/>
      <c r="HG59" s="50"/>
      <c r="HH59" s="50"/>
      <c r="HI59" s="50"/>
      <c r="HJ59" s="50"/>
      <c r="HK59" s="307"/>
      <c r="HL59" s="57"/>
      <c r="HM59" s="17"/>
      <c r="HN59" s="17"/>
      <c r="HO59" s="56"/>
      <c r="HP59" s="50"/>
      <c r="HQ59" s="50"/>
      <c r="HR59" s="50"/>
      <c r="HS59" s="50"/>
      <c r="HT59" s="50"/>
      <c r="HU59" s="50"/>
      <c r="HV59" s="307"/>
      <c r="HW59" s="57"/>
      <c r="HX59" s="17"/>
      <c r="HY59" s="17"/>
    </row>
    <row r="60" spans="1:233" x14ac:dyDescent="0.3">
      <c r="A60" s="59"/>
      <c r="B60" s="60"/>
      <c r="C60" s="224"/>
      <c r="D60" s="61"/>
      <c r="E60" s="61"/>
      <c r="F60" s="61"/>
      <c r="G60" s="62"/>
      <c r="H60" s="62"/>
      <c r="I60" s="50"/>
      <c r="J60" s="307"/>
      <c r="K60" s="57"/>
      <c r="L60" s="17"/>
      <c r="M60" s="17"/>
      <c r="N60" s="56"/>
      <c r="O60" s="50"/>
      <c r="P60" s="50"/>
      <c r="Q60" s="50"/>
      <c r="R60" s="50"/>
      <c r="S60" s="50"/>
      <c r="T60" s="50"/>
      <c r="U60" s="307"/>
      <c r="V60" s="57"/>
      <c r="W60" s="17"/>
      <c r="X60" s="17"/>
      <c r="Y60" s="56"/>
      <c r="Z60" s="50"/>
      <c r="AA60" s="50"/>
      <c r="AB60" s="50"/>
      <c r="AC60" s="50"/>
      <c r="AD60" s="50"/>
      <c r="AE60" s="50"/>
      <c r="AF60" s="307"/>
      <c r="AG60" s="57"/>
      <c r="AH60" s="17"/>
      <c r="AI60" s="17"/>
      <c r="AJ60" s="56"/>
      <c r="AK60" s="50"/>
      <c r="AL60" s="50"/>
      <c r="AM60" s="50"/>
      <c r="AN60" s="50"/>
      <c r="AO60" s="50"/>
      <c r="AP60" s="50"/>
      <c r="AQ60" s="307"/>
      <c r="AR60" s="57"/>
      <c r="AS60" s="17"/>
      <c r="AT60" s="17"/>
      <c r="AU60" s="56"/>
      <c r="AV60" s="50"/>
      <c r="AW60" s="50"/>
      <c r="AX60" s="50"/>
      <c r="AY60" s="50"/>
      <c r="AZ60" s="50"/>
      <c r="BA60" s="50"/>
      <c r="BB60" s="307"/>
      <c r="BC60" s="57"/>
      <c r="BD60" s="17"/>
      <c r="BE60" s="17"/>
      <c r="BF60" s="56"/>
      <c r="BG60" s="50"/>
      <c r="BH60" s="50"/>
      <c r="BI60" s="50"/>
      <c r="BJ60" s="50"/>
      <c r="BK60" s="50"/>
      <c r="BL60" s="50"/>
      <c r="BM60" s="307"/>
      <c r="BN60" s="57"/>
      <c r="BO60" s="17"/>
      <c r="BP60" s="17"/>
      <c r="BQ60" s="56"/>
      <c r="BR60" s="50"/>
      <c r="BS60" s="50"/>
      <c r="BT60" s="50"/>
      <c r="BU60" s="50"/>
      <c r="BV60" s="50"/>
      <c r="BW60" s="50"/>
      <c r="BX60" s="307"/>
      <c r="BY60" s="57"/>
      <c r="BZ60" s="17"/>
      <c r="CA60" s="17"/>
      <c r="CB60" s="56"/>
      <c r="CC60" s="50"/>
      <c r="CD60" s="50"/>
      <c r="CE60" s="50"/>
      <c r="CF60" s="50"/>
      <c r="CG60" s="50"/>
      <c r="CH60" s="50"/>
      <c r="CI60" s="307"/>
      <c r="CJ60" s="57"/>
      <c r="CK60" s="17"/>
      <c r="CL60" s="17"/>
      <c r="CM60" s="56"/>
      <c r="CN60" s="50"/>
      <c r="CO60" s="50"/>
      <c r="CP60" s="50"/>
      <c r="CQ60" s="50"/>
      <c r="CR60" s="50"/>
      <c r="CS60" s="50"/>
      <c r="CT60" s="307"/>
      <c r="CU60" s="57"/>
      <c r="CV60" s="17"/>
      <c r="CW60" s="17"/>
      <c r="CX60" s="56"/>
      <c r="CY60" s="50"/>
      <c r="CZ60" s="50"/>
      <c r="DA60" s="50"/>
      <c r="DB60" s="50"/>
      <c r="DC60" s="50"/>
      <c r="DD60" s="50"/>
      <c r="DE60" s="307"/>
      <c r="DF60" s="57"/>
      <c r="DG60" s="17"/>
      <c r="DH60" s="17"/>
      <c r="DI60" s="56"/>
      <c r="DJ60" s="50"/>
      <c r="DK60" s="50"/>
      <c r="DL60" s="50"/>
      <c r="DM60" s="50"/>
      <c r="DN60" s="50"/>
      <c r="DO60" s="50"/>
      <c r="DP60" s="307"/>
      <c r="DQ60" s="57"/>
      <c r="DR60" s="17"/>
      <c r="DS60" s="17"/>
      <c r="DT60" s="56"/>
      <c r="DU60" s="50"/>
      <c r="DV60" s="50"/>
      <c r="DW60" s="50"/>
      <c r="DX60" s="50"/>
      <c r="DY60" s="50"/>
      <c r="DZ60" s="50"/>
      <c r="EA60" s="307"/>
      <c r="EB60" s="57"/>
      <c r="EC60" s="17"/>
      <c r="ED60" s="17"/>
      <c r="EE60" s="56"/>
      <c r="EF60" s="50"/>
      <c r="EG60" s="50"/>
      <c r="EH60" s="50"/>
      <c r="EI60" s="50"/>
      <c r="EJ60" s="50"/>
      <c r="EK60" s="50"/>
      <c r="EL60" s="307"/>
      <c r="EM60" s="57"/>
      <c r="EN60" s="17"/>
      <c r="EO60" s="17"/>
      <c r="EP60" s="56"/>
      <c r="EQ60" s="50"/>
      <c r="ER60" s="50"/>
      <c r="ES60" s="50"/>
      <c r="ET60" s="50"/>
      <c r="EU60" s="50"/>
      <c r="EV60" s="50"/>
      <c r="EW60" s="307"/>
      <c r="EX60" s="57"/>
      <c r="EY60" s="17"/>
      <c r="EZ60" s="17"/>
      <c r="FA60" s="56"/>
      <c r="FB60" s="50"/>
      <c r="FC60" s="50"/>
      <c r="FD60" s="50"/>
      <c r="FE60" s="50"/>
      <c r="FF60" s="50"/>
      <c r="FG60" s="50"/>
      <c r="FH60" s="307"/>
      <c r="FI60" s="57"/>
      <c r="FJ60" s="17"/>
      <c r="FK60" s="17"/>
      <c r="FL60" s="56"/>
      <c r="FM60" s="50"/>
      <c r="FN60" s="50"/>
      <c r="FO60" s="50"/>
      <c r="FP60" s="50"/>
      <c r="FQ60" s="50"/>
      <c r="FR60" s="50"/>
      <c r="FS60" s="307"/>
      <c r="FT60" s="57"/>
      <c r="FU60" s="17"/>
      <c r="FV60" s="17"/>
      <c r="FW60" s="56"/>
      <c r="FX60" s="50"/>
      <c r="FY60" s="50"/>
      <c r="FZ60" s="50"/>
      <c r="GA60" s="50"/>
      <c r="GB60" s="50"/>
      <c r="GC60" s="50"/>
      <c r="GD60" s="307"/>
      <c r="GE60" s="57"/>
      <c r="GF60" s="17"/>
      <c r="GG60" s="17"/>
      <c r="GH60" s="56"/>
      <c r="GI60" s="50"/>
      <c r="GJ60" s="50"/>
      <c r="GK60" s="50"/>
      <c r="GL60" s="50"/>
      <c r="GM60" s="50"/>
      <c r="GN60" s="50"/>
      <c r="GO60" s="307"/>
      <c r="GP60" s="57"/>
      <c r="GQ60" s="17"/>
      <c r="GR60" s="17"/>
      <c r="GS60" s="56"/>
      <c r="GT60" s="50"/>
      <c r="GU60" s="50"/>
      <c r="GV60" s="50"/>
      <c r="GW60" s="50"/>
      <c r="GX60" s="50"/>
      <c r="GY60" s="50"/>
      <c r="GZ60" s="307"/>
      <c r="HA60" s="57"/>
      <c r="HB60" s="17"/>
      <c r="HC60" s="17"/>
      <c r="HD60" s="56"/>
      <c r="HE60" s="50"/>
      <c r="HF60" s="50"/>
      <c r="HG60" s="50"/>
      <c r="HH60" s="50"/>
      <c r="HI60" s="50"/>
      <c r="HJ60" s="50"/>
      <c r="HK60" s="307"/>
      <c r="HL60" s="57"/>
      <c r="HM60" s="17"/>
      <c r="HN60" s="17"/>
      <c r="HO60" s="56"/>
      <c r="HP60" s="50"/>
      <c r="HQ60" s="50"/>
      <c r="HR60" s="50"/>
      <c r="HS60" s="50"/>
      <c r="HT60" s="50"/>
      <c r="HU60" s="50"/>
      <c r="HV60" s="307"/>
      <c r="HW60" s="57"/>
      <c r="HX60" s="17"/>
      <c r="HY60" s="17"/>
    </row>
    <row r="61" spans="1:233" x14ac:dyDescent="0.3">
      <c r="A61" s="59"/>
      <c r="B61" s="60"/>
      <c r="C61" s="224"/>
      <c r="D61" s="61"/>
      <c r="E61" s="61"/>
      <c r="F61" s="61"/>
      <c r="G61" s="62"/>
      <c r="H61" s="62"/>
      <c r="I61" s="50"/>
      <c r="J61" s="307"/>
      <c r="K61" s="57"/>
      <c r="L61" s="17"/>
      <c r="M61" s="17"/>
      <c r="N61" s="56"/>
      <c r="O61" s="50"/>
      <c r="P61" s="50"/>
      <c r="Q61" s="50"/>
      <c r="R61" s="50"/>
      <c r="S61" s="50"/>
      <c r="T61" s="50"/>
      <c r="U61" s="307"/>
      <c r="V61" s="57"/>
      <c r="W61" s="17"/>
      <c r="X61" s="17"/>
      <c r="Y61" s="56"/>
      <c r="Z61" s="50"/>
      <c r="AA61" s="50"/>
      <c r="AB61" s="50"/>
      <c r="AC61" s="50"/>
      <c r="AD61" s="50"/>
      <c r="AE61" s="50"/>
      <c r="AF61" s="307"/>
      <c r="AG61" s="57"/>
      <c r="AH61" s="17"/>
      <c r="AI61" s="17"/>
      <c r="AJ61" s="56"/>
      <c r="AK61" s="50"/>
      <c r="AL61" s="50"/>
      <c r="AM61" s="50"/>
      <c r="AN61" s="50"/>
      <c r="AO61" s="50"/>
      <c r="AP61" s="50"/>
      <c r="AQ61" s="307"/>
      <c r="AR61" s="57"/>
      <c r="AS61" s="17"/>
      <c r="AT61" s="17"/>
      <c r="AU61" s="56"/>
      <c r="AV61" s="50"/>
      <c r="AW61" s="50"/>
      <c r="AX61" s="50"/>
      <c r="AY61" s="50"/>
      <c r="AZ61" s="50"/>
      <c r="BA61" s="50"/>
      <c r="BB61" s="307"/>
      <c r="BC61" s="57"/>
      <c r="BD61" s="17"/>
      <c r="BE61" s="17"/>
      <c r="BF61" s="56"/>
      <c r="BG61" s="50"/>
      <c r="BH61" s="50"/>
      <c r="BI61" s="50"/>
      <c r="BJ61" s="50"/>
      <c r="BK61" s="50"/>
      <c r="BL61" s="50"/>
      <c r="BM61" s="307"/>
      <c r="BN61" s="57"/>
      <c r="BO61" s="17"/>
      <c r="BP61" s="17"/>
      <c r="BQ61" s="56"/>
      <c r="BR61" s="50"/>
      <c r="BS61" s="50"/>
      <c r="BT61" s="50"/>
      <c r="BU61" s="50"/>
      <c r="BV61" s="50"/>
      <c r="BW61" s="50"/>
      <c r="BX61" s="307"/>
      <c r="BY61" s="57"/>
      <c r="BZ61" s="17"/>
      <c r="CA61" s="17"/>
      <c r="CB61" s="56"/>
      <c r="CC61" s="50"/>
      <c r="CD61" s="50"/>
      <c r="CE61" s="50"/>
      <c r="CF61" s="50"/>
      <c r="CG61" s="50"/>
      <c r="CH61" s="50"/>
      <c r="CI61" s="307"/>
      <c r="CJ61" s="57"/>
      <c r="CK61" s="17"/>
      <c r="CL61" s="17"/>
      <c r="CM61" s="56"/>
      <c r="CN61" s="50"/>
      <c r="CO61" s="50"/>
      <c r="CP61" s="50"/>
      <c r="CQ61" s="50"/>
      <c r="CR61" s="50"/>
      <c r="CS61" s="50"/>
      <c r="CT61" s="307"/>
      <c r="CU61" s="57"/>
      <c r="CV61" s="17"/>
      <c r="CW61" s="17"/>
      <c r="CX61" s="56"/>
      <c r="CY61" s="50"/>
      <c r="CZ61" s="50"/>
      <c r="DA61" s="50"/>
      <c r="DB61" s="50"/>
      <c r="DC61" s="50"/>
      <c r="DD61" s="50"/>
      <c r="DE61" s="307"/>
      <c r="DF61" s="57"/>
      <c r="DG61" s="17"/>
      <c r="DH61" s="17"/>
      <c r="DI61" s="56"/>
      <c r="DJ61" s="50"/>
      <c r="DK61" s="50"/>
      <c r="DL61" s="50"/>
      <c r="DM61" s="50"/>
      <c r="DN61" s="50"/>
      <c r="DO61" s="50"/>
      <c r="DP61" s="307"/>
      <c r="DQ61" s="57"/>
      <c r="DR61" s="17"/>
      <c r="DS61" s="17"/>
      <c r="DT61" s="56"/>
      <c r="DU61" s="50"/>
      <c r="DV61" s="50"/>
      <c r="DW61" s="50"/>
      <c r="DX61" s="50"/>
      <c r="DY61" s="50"/>
      <c r="DZ61" s="50"/>
      <c r="EA61" s="307"/>
      <c r="EB61" s="57"/>
      <c r="EC61" s="17"/>
      <c r="ED61" s="17"/>
      <c r="EE61" s="56"/>
      <c r="EF61" s="50"/>
      <c r="EG61" s="50"/>
      <c r="EH61" s="50"/>
      <c r="EI61" s="50"/>
      <c r="EJ61" s="50"/>
      <c r="EK61" s="50"/>
      <c r="EL61" s="307"/>
      <c r="EM61" s="57"/>
      <c r="EN61" s="17"/>
      <c r="EO61" s="17"/>
      <c r="EP61" s="56"/>
      <c r="EQ61" s="50"/>
      <c r="ER61" s="50"/>
      <c r="ES61" s="50"/>
      <c r="ET61" s="50"/>
      <c r="EU61" s="50"/>
      <c r="EV61" s="50"/>
      <c r="EW61" s="307"/>
      <c r="EX61" s="57"/>
      <c r="EY61" s="17"/>
      <c r="EZ61" s="17"/>
      <c r="FA61" s="56"/>
      <c r="FB61" s="50"/>
      <c r="FC61" s="50"/>
      <c r="FD61" s="50"/>
      <c r="FE61" s="50"/>
      <c r="FF61" s="50"/>
      <c r="FG61" s="50"/>
      <c r="FH61" s="307"/>
      <c r="FI61" s="57"/>
      <c r="FJ61" s="17"/>
      <c r="FK61" s="17"/>
      <c r="FL61" s="56"/>
      <c r="FM61" s="50"/>
      <c r="FN61" s="50"/>
      <c r="FO61" s="50"/>
      <c r="FP61" s="50"/>
      <c r="FQ61" s="50"/>
      <c r="FR61" s="50"/>
      <c r="FS61" s="307"/>
      <c r="FT61" s="57"/>
      <c r="FU61" s="17"/>
      <c r="FV61" s="17"/>
      <c r="FW61" s="56"/>
      <c r="FX61" s="50"/>
      <c r="FY61" s="50"/>
      <c r="FZ61" s="50"/>
      <c r="GA61" s="50"/>
      <c r="GB61" s="50"/>
      <c r="GC61" s="50"/>
      <c r="GD61" s="307"/>
      <c r="GE61" s="57"/>
      <c r="GF61" s="17"/>
      <c r="GG61" s="17"/>
      <c r="GH61" s="56"/>
      <c r="GI61" s="50"/>
      <c r="GJ61" s="50"/>
      <c r="GK61" s="50"/>
      <c r="GL61" s="50"/>
      <c r="GM61" s="50"/>
      <c r="GN61" s="50"/>
      <c r="GO61" s="307"/>
      <c r="GP61" s="57"/>
      <c r="GQ61" s="17"/>
      <c r="GR61" s="17"/>
      <c r="GS61" s="56"/>
      <c r="GT61" s="50"/>
      <c r="GU61" s="50"/>
      <c r="GV61" s="50"/>
      <c r="GW61" s="50"/>
      <c r="GX61" s="50"/>
      <c r="GY61" s="50"/>
      <c r="GZ61" s="307"/>
      <c r="HA61" s="57"/>
      <c r="HB61" s="17"/>
      <c r="HC61" s="17"/>
      <c r="HD61" s="56"/>
      <c r="HE61" s="50"/>
      <c r="HF61" s="50"/>
      <c r="HG61" s="50"/>
      <c r="HH61" s="50"/>
      <c r="HI61" s="50"/>
      <c r="HJ61" s="50"/>
      <c r="HK61" s="307"/>
      <c r="HL61" s="57"/>
      <c r="HM61" s="17"/>
      <c r="HN61" s="17"/>
      <c r="HO61" s="56"/>
      <c r="HP61" s="50"/>
      <c r="HQ61" s="50"/>
      <c r="HR61" s="50"/>
      <c r="HS61" s="50"/>
      <c r="HT61" s="50"/>
      <c r="HU61" s="50"/>
      <c r="HV61" s="307"/>
      <c r="HW61" s="57"/>
      <c r="HX61" s="17"/>
      <c r="HY61" s="17"/>
    </row>
    <row r="62" spans="1:233" x14ac:dyDescent="0.3">
      <c r="A62" s="59"/>
      <c r="B62" s="60"/>
      <c r="C62" s="224"/>
      <c r="D62" s="61"/>
      <c r="E62" s="61"/>
      <c r="F62" s="61"/>
      <c r="G62" s="62"/>
      <c r="H62" s="62"/>
      <c r="I62" s="50"/>
      <c r="J62" s="307"/>
      <c r="K62" s="57"/>
      <c r="L62" s="17"/>
      <c r="M62" s="17"/>
      <c r="N62" s="56"/>
      <c r="O62" s="50"/>
      <c r="P62" s="50"/>
      <c r="Q62" s="50"/>
      <c r="R62" s="50"/>
      <c r="S62" s="50"/>
      <c r="T62" s="50"/>
      <c r="U62" s="307"/>
      <c r="V62" s="57"/>
      <c r="W62" s="17"/>
      <c r="X62" s="17"/>
      <c r="Y62" s="56"/>
      <c r="Z62" s="50"/>
      <c r="AA62" s="50"/>
      <c r="AB62" s="50"/>
      <c r="AC62" s="50"/>
      <c r="AD62" s="50"/>
      <c r="AE62" s="50"/>
      <c r="AF62" s="307"/>
      <c r="AG62" s="57"/>
      <c r="AH62" s="17"/>
      <c r="AI62" s="17"/>
      <c r="AJ62" s="56"/>
      <c r="AK62" s="50"/>
      <c r="AL62" s="50"/>
      <c r="AM62" s="50"/>
      <c r="AN62" s="50"/>
      <c r="AO62" s="50"/>
      <c r="AP62" s="50"/>
      <c r="AQ62" s="307"/>
      <c r="AR62" s="57"/>
      <c r="AS62" s="17"/>
      <c r="AT62" s="17"/>
      <c r="AU62" s="56"/>
      <c r="AV62" s="50"/>
      <c r="AW62" s="50"/>
      <c r="AX62" s="50"/>
      <c r="AY62" s="50"/>
      <c r="AZ62" s="50"/>
      <c r="BA62" s="50"/>
      <c r="BB62" s="307"/>
      <c r="BC62" s="57"/>
      <c r="BD62" s="17"/>
      <c r="BE62" s="17"/>
      <c r="BF62" s="56"/>
      <c r="BG62" s="50"/>
      <c r="BH62" s="50"/>
      <c r="BI62" s="50"/>
      <c r="BJ62" s="50"/>
      <c r="BK62" s="50"/>
      <c r="BL62" s="50"/>
      <c r="BM62" s="307"/>
      <c r="BN62" s="57"/>
      <c r="BO62" s="17"/>
      <c r="BP62" s="17"/>
      <c r="BQ62" s="56"/>
      <c r="BR62" s="50"/>
      <c r="BS62" s="50"/>
      <c r="BT62" s="50"/>
      <c r="BU62" s="50"/>
      <c r="BV62" s="50"/>
      <c r="BW62" s="50"/>
      <c r="BX62" s="307"/>
      <c r="BY62" s="57"/>
      <c r="BZ62" s="17"/>
      <c r="CA62" s="17"/>
      <c r="CB62" s="56"/>
      <c r="CC62" s="50"/>
      <c r="CD62" s="50"/>
      <c r="CE62" s="50"/>
      <c r="CF62" s="50"/>
      <c r="CG62" s="50"/>
      <c r="CH62" s="50"/>
      <c r="CI62" s="307"/>
      <c r="CJ62" s="57"/>
      <c r="CK62" s="17"/>
      <c r="CL62" s="17"/>
      <c r="CM62" s="56"/>
      <c r="CN62" s="50"/>
      <c r="CO62" s="50"/>
      <c r="CP62" s="50"/>
      <c r="CQ62" s="50"/>
      <c r="CR62" s="50"/>
      <c r="CS62" s="50"/>
      <c r="CT62" s="307"/>
      <c r="CU62" s="57"/>
      <c r="CV62" s="17"/>
      <c r="CW62" s="17"/>
      <c r="CX62" s="56"/>
      <c r="CY62" s="50"/>
      <c r="CZ62" s="50"/>
      <c r="DA62" s="50"/>
      <c r="DB62" s="50"/>
      <c r="DC62" s="50"/>
      <c r="DD62" s="50"/>
      <c r="DE62" s="307"/>
      <c r="DF62" s="57"/>
      <c r="DG62" s="17"/>
      <c r="DH62" s="17"/>
      <c r="DI62" s="56"/>
      <c r="DJ62" s="50"/>
      <c r="DK62" s="50"/>
      <c r="DL62" s="50"/>
      <c r="DM62" s="50"/>
      <c r="DN62" s="50"/>
      <c r="DO62" s="50"/>
      <c r="DP62" s="307"/>
      <c r="DQ62" s="57"/>
      <c r="DR62" s="17"/>
      <c r="DS62" s="17"/>
      <c r="DT62" s="56"/>
      <c r="DU62" s="50"/>
      <c r="DV62" s="50"/>
      <c r="DW62" s="50"/>
      <c r="DX62" s="50"/>
      <c r="DY62" s="50"/>
      <c r="DZ62" s="50"/>
      <c r="EA62" s="307"/>
      <c r="EB62" s="57"/>
      <c r="EC62" s="17"/>
      <c r="ED62" s="17"/>
      <c r="EE62" s="56"/>
      <c r="EF62" s="50"/>
      <c r="EG62" s="50"/>
      <c r="EH62" s="50"/>
      <c r="EI62" s="50"/>
      <c r="EJ62" s="50"/>
      <c r="EK62" s="50"/>
      <c r="EL62" s="307"/>
      <c r="EM62" s="57"/>
      <c r="EN62" s="17"/>
      <c r="EO62" s="17"/>
      <c r="EP62" s="56"/>
      <c r="EQ62" s="50"/>
      <c r="ER62" s="50"/>
      <c r="ES62" s="50"/>
      <c r="ET62" s="50"/>
      <c r="EU62" s="50"/>
      <c r="EV62" s="50"/>
      <c r="EW62" s="307"/>
      <c r="EX62" s="57"/>
      <c r="EY62" s="17"/>
      <c r="EZ62" s="17"/>
      <c r="FA62" s="56"/>
      <c r="FB62" s="50"/>
      <c r="FC62" s="50"/>
      <c r="FD62" s="50"/>
      <c r="FE62" s="50"/>
      <c r="FF62" s="50"/>
      <c r="FG62" s="50"/>
      <c r="FH62" s="307"/>
      <c r="FI62" s="57"/>
      <c r="FJ62" s="17"/>
      <c r="FK62" s="17"/>
      <c r="FL62" s="56"/>
      <c r="FM62" s="50"/>
      <c r="FN62" s="50"/>
      <c r="FO62" s="50"/>
      <c r="FP62" s="50"/>
      <c r="FQ62" s="50"/>
      <c r="FR62" s="50"/>
      <c r="FS62" s="307"/>
      <c r="FT62" s="57"/>
      <c r="FU62" s="17"/>
      <c r="FV62" s="17"/>
      <c r="FW62" s="56"/>
      <c r="FX62" s="50"/>
      <c r="FY62" s="50"/>
      <c r="FZ62" s="50"/>
      <c r="GA62" s="50"/>
      <c r="GB62" s="50"/>
      <c r="GC62" s="50"/>
      <c r="GD62" s="307"/>
      <c r="GE62" s="57"/>
      <c r="GF62" s="17"/>
      <c r="GG62" s="17"/>
      <c r="GH62" s="56"/>
      <c r="GI62" s="50"/>
      <c r="GJ62" s="50"/>
      <c r="GK62" s="50"/>
      <c r="GL62" s="50"/>
      <c r="GM62" s="50"/>
      <c r="GN62" s="50"/>
      <c r="GO62" s="307"/>
      <c r="GP62" s="57"/>
      <c r="GQ62" s="17"/>
      <c r="GR62" s="17"/>
      <c r="GS62" s="56"/>
      <c r="GT62" s="50"/>
      <c r="GU62" s="50"/>
      <c r="GV62" s="50"/>
      <c r="GW62" s="50"/>
      <c r="GX62" s="50"/>
      <c r="GY62" s="50"/>
      <c r="GZ62" s="307"/>
      <c r="HA62" s="57"/>
      <c r="HB62" s="17"/>
      <c r="HC62" s="17"/>
      <c r="HD62" s="56"/>
      <c r="HE62" s="50"/>
      <c r="HF62" s="50"/>
      <c r="HG62" s="50"/>
      <c r="HH62" s="50"/>
      <c r="HI62" s="50"/>
      <c r="HJ62" s="50"/>
      <c r="HK62" s="307"/>
      <c r="HL62" s="57"/>
      <c r="HM62" s="17"/>
      <c r="HN62" s="17"/>
      <c r="HO62" s="56"/>
      <c r="HP62" s="50"/>
      <c r="HQ62" s="50"/>
      <c r="HR62" s="50"/>
      <c r="HS62" s="50"/>
      <c r="HT62" s="50"/>
      <c r="HU62" s="50"/>
      <c r="HV62" s="307"/>
      <c r="HW62" s="57"/>
      <c r="HX62" s="17"/>
      <c r="HY62" s="17"/>
    </row>
    <row r="63" spans="1:233" x14ac:dyDescent="0.3">
      <c r="A63" s="59"/>
      <c r="B63" s="60"/>
      <c r="C63" s="225"/>
      <c r="D63" s="61"/>
      <c r="E63" s="61"/>
      <c r="F63" s="61"/>
      <c r="G63" s="62"/>
      <c r="H63" s="62"/>
      <c r="I63" s="50"/>
      <c r="J63" s="307"/>
      <c r="K63" s="57"/>
      <c r="L63" s="17"/>
      <c r="M63" s="17"/>
      <c r="N63" s="56"/>
      <c r="O63" s="50"/>
      <c r="P63" s="50"/>
      <c r="Q63" s="50"/>
      <c r="R63" s="50"/>
      <c r="S63" s="50"/>
      <c r="T63" s="50"/>
      <c r="U63" s="307"/>
      <c r="V63" s="57"/>
      <c r="W63" s="17"/>
      <c r="X63" s="17"/>
      <c r="Y63" s="56"/>
      <c r="Z63" s="50"/>
      <c r="AA63" s="50"/>
      <c r="AB63" s="50"/>
      <c r="AC63" s="50"/>
      <c r="AD63" s="50"/>
      <c r="AE63" s="50"/>
      <c r="AF63" s="307"/>
      <c r="AG63" s="57"/>
      <c r="AH63" s="17"/>
      <c r="AI63" s="17"/>
      <c r="AJ63" s="56"/>
      <c r="AK63" s="50"/>
      <c r="AL63" s="50"/>
      <c r="AM63" s="50"/>
      <c r="AN63" s="50"/>
      <c r="AO63" s="50"/>
      <c r="AP63" s="50"/>
      <c r="AQ63" s="307"/>
      <c r="AR63" s="57"/>
      <c r="AS63" s="17"/>
      <c r="AT63" s="17"/>
      <c r="AU63" s="56"/>
      <c r="AV63" s="50"/>
      <c r="AW63" s="50"/>
      <c r="AX63" s="50"/>
      <c r="AY63" s="50"/>
      <c r="AZ63" s="50"/>
      <c r="BA63" s="50"/>
      <c r="BB63" s="307"/>
      <c r="BC63" s="57"/>
      <c r="BD63" s="17"/>
      <c r="BE63" s="17"/>
      <c r="BF63" s="56"/>
      <c r="BG63" s="50"/>
      <c r="BH63" s="50"/>
      <c r="BI63" s="50"/>
      <c r="BJ63" s="50"/>
      <c r="BK63" s="50"/>
      <c r="BL63" s="50"/>
      <c r="BM63" s="307"/>
      <c r="BN63" s="57"/>
      <c r="BO63" s="17"/>
      <c r="BP63" s="17"/>
      <c r="BQ63" s="56"/>
      <c r="BR63" s="50"/>
      <c r="BS63" s="50"/>
      <c r="BT63" s="50"/>
      <c r="BU63" s="50"/>
      <c r="BV63" s="50"/>
      <c r="BW63" s="50"/>
      <c r="BX63" s="307"/>
      <c r="BY63" s="57"/>
      <c r="BZ63" s="17"/>
      <c r="CA63" s="17"/>
      <c r="CB63" s="56"/>
      <c r="CC63" s="50"/>
      <c r="CD63" s="50"/>
      <c r="CE63" s="50"/>
      <c r="CF63" s="50"/>
      <c r="CG63" s="50"/>
      <c r="CH63" s="50"/>
      <c r="CI63" s="307"/>
      <c r="CJ63" s="57"/>
      <c r="CK63" s="17"/>
      <c r="CL63" s="17"/>
      <c r="CM63" s="56"/>
      <c r="CN63" s="50"/>
      <c r="CO63" s="50"/>
      <c r="CP63" s="50"/>
      <c r="CQ63" s="50"/>
      <c r="CR63" s="50"/>
      <c r="CS63" s="50"/>
      <c r="CT63" s="307"/>
      <c r="CU63" s="57"/>
      <c r="CV63" s="17"/>
      <c r="CW63" s="17"/>
      <c r="CX63" s="56"/>
      <c r="CY63" s="50"/>
      <c r="CZ63" s="50"/>
      <c r="DA63" s="50"/>
      <c r="DB63" s="50"/>
      <c r="DC63" s="50"/>
      <c r="DD63" s="50"/>
      <c r="DE63" s="307"/>
      <c r="DF63" s="57"/>
      <c r="DG63" s="17"/>
      <c r="DH63" s="17"/>
      <c r="DI63" s="56"/>
      <c r="DJ63" s="50"/>
      <c r="DK63" s="50"/>
      <c r="DL63" s="50"/>
      <c r="DM63" s="50"/>
      <c r="DN63" s="50"/>
      <c r="DO63" s="50"/>
      <c r="DP63" s="307"/>
      <c r="DQ63" s="57"/>
      <c r="DR63" s="17"/>
      <c r="DS63" s="17"/>
      <c r="DT63" s="56"/>
      <c r="DU63" s="50"/>
      <c r="DV63" s="50"/>
      <c r="DW63" s="50"/>
      <c r="DX63" s="50"/>
      <c r="DY63" s="50"/>
      <c r="DZ63" s="50"/>
      <c r="EA63" s="307"/>
      <c r="EB63" s="57"/>
      <c r="EC63" s="17"/>
      <c r="ED63" s="17"/>
      <c r="EE63" s="56"/>
      <c r="EF63" s="50"/>
      <c r="EG63" s="50"/>
      <c r="EH63" s="50"/>
      <c r="EI63" s="50"/>
      <c r="EJ63" s="50"/>
      <c r="EK63" s="50"/>
      <c r="EL63" s="307"/>
      <c r="EM63" s="57"/>
      <c r="EN63" s="17"/>
      <c r="EO63" s="17"/>
      <c r="EP63" s="56"/>
      <c r="EQ63" s="50"/>
      <c r="ER63" s="50"/>
      <c r="ES63" s="50"/>
      <c r="ET63" s="50"/>
      <c r="EU63" s="50"/>
      <c r="EV63" s="50"/>
      <c r="EW63" s="307"/>
      <c r="EX63" s="57"/>
      <c r="EY63" s="17"/>
      <c r="EZ63" s="17"/>
      <c r="FA63" s="56"/>
      <c r="FB63" s="50"/>
      <c r="FC63" s="50"/>
      <c r="FD63" s="50"/>
      <c r="FE63" s="50"/>
      <c r="FF63" s="50"/>
      <c r="FG63" s="50"/>
      <c r="FH63" s="307"/>
      <c r="FI63" s="57"/>
      <c r="FJ63" s="17"/>
      <c r="FK63" s="17"/>
      <c r="FL63" s="56"/>
      <c r="FM63" s="50"/>
      <c r="FN63" s="50"/>
      <c r="FO63" s="50"/>
      <c r="FP63" s="50"/>
      <c r="FQ63" s="50"/>
      <c r="FR63" s="50"/>
      <c r="FS63" s="307"/>
      <c r="FT63" s="57"/>
      <c r="FU63" s="17"/>
      <c r="FV63" s="17"/>
      <c r="FW63" s="56"/>
      <c r="FX63" s="50"/>
      <c r="FY63" s="50"/>
      <c r="FZ63" s="50"/>
      <c r="GA63" s="50"/>
      <c r="GB63" s="50"/>
      <c r="GC63" s="50"/>
      <c r="GD63" s="307"/>
      <c r="GE63" s="57"/>
      <c r="GF63" s="17"/>
      <c r="GG63" s="17"/>
      <c r="GH63" s="56"/>
      <c r="GI63" s="50"/>
      <c r="GJ63" s="50"/>
      <c r="GK63" s="50"/>
      <c r="GL63" s="50"/>
      <c r="GM63" s="50"/>
      <c r="GN63" s="50"/>
      <c r="GO63" s="307"/>
      <c r="GP63" s="57"/>
      <c r="GQ63" s="17"/>
      <c r="GR63" s="17"/>
      <c r="GS63" s="56"/>
      <c r="GT63" s="50"/>
      <c r="GU63" s="50"/>
      <c r="GV63" s="50"/>
      <c r="GW63" s="50"/>
      <c r="GX63" s="50"/>
      <c r="GY63" s="50"/>
      <c r="GZ63" s="307"/>
      <c r="HA63" s="57"/>
      <c r="HB63" s="17"/>
      <c r="HC63" s="17"/>
      <c r="HD63" s="56"/>
      <c r="HE63" s="50"/>
      <c r="HF63" s="50"/>
      <c r="HG63" s="50"/>
      <c r="HH63" s="50"/>
      <c r="HI63" s="50"/>
      <c r="HJ63" s="50"/>
      <c r="HK63" s="307"/>
      <c r="HL63" s="57"/>
      <c r="HM63" s="17"/>
      <c r="HN63" s="17"/>
      <c r="HO63" s="56"/>
      <c r="HP63" s="50"/>
      <c r="HQ63" s="50"/>
      <c r="HR63" s="50"/>
      <c r="HS63" s="50"/>
      <c r="HT63" s="50"/>
      <c r="HU63" s="50"/>
      <c r="HV63" s="307"/>
      <c r="HW63" s="57"/>
      <c r="HX63" s="17"/>
      <c r="HY63" s="17"/>
    </row>
    <row r="64" spans="1:233" x14ac:dyDescent="0.3">
      <c r="A64" s="59"/>
      <c r="B64" s="60"/>
      <c r="C64" s="225"/>
      <c r="D64" s="61"/>
      <c r="E64" s="61"/>
      <c r="F64" s="61"/>
      <c r="G64" s="62"/>
      <c r="H64" s="62"/>
      <c r="I64" s="50"/>
      <c r="J64" s="307"/>
      <c r="K64" s="57"/>
      <c r="L64" s="17"/>
      <c r="M64" s="17"/>
      <c r="N64" s="56"/>
      <c r="O64" s="50"/>
      <c r="P64" s="50"/>
      <c r="Q64" s="50"/>
      <c r="R64" s="50"/>
      <c r="S64" s="50"/>
      <c r="T64" s="50"/>
      <c r="U64" s="307"/>
      <c r="V64" s="57"/>
      <c r="W64" s="17"/>
      <c r="X64" s="17"/>
      <c r="Y64" s="56"/>
      <c r="Z64" s="50"/>
      <c r="AA64" s="50"/>
      <c r="AB64" s="50"/>
      <c r="AC64" s="50"/>
      <c r="AD64" s="50"/>
      <c r="AE64" s="50"/>
      <c r="AF64" s="307"/>
      <c r="AG64" s="57"/>
      <c r="AH64" s="17"/>
      <c r="AI64" s="17"/>
      <c r="AJ64" s="56"/>
      <c r="AK64" s="50"/>
      <c r="AL64" s="50"/>
      <c r="AM64" s="50"/>
      <c r="AN64" s="50"/>
      <c r="AO64" s="50"/>
      <c r="AP64" s="50"/>
      <c r="AQ64" s="307"/>
      <c r="AR64" s="57"/>
      <c r="AS64" s="17"/>
      <c r="AT64" s="17"/>
      <c r="AU64" s="56"/>
      <c r="AV64" s="50"/>
      <c r="AW64" s="50"/>
      <c r="AX64" s="50"/>
      <c r="AY64" s="50"/>
      <c r="AZ64" s="50"/>
      <c r="BA64" s="50"/>
      <c r="BB64" s="307"/>
      <c r="BC64" s="57"/>
      <c r="BD64" s="17"/>
      <c r="BE64" s="17"/>
      <c r="BF64" s="56"/>
      <c r="BG64" s="50"/>
      <c r="BH64" s="50"/>
      <c r="BI64" s="50"/>
      <c r="BJ64" s="50"/>
      <c r="BK64" s="50"/>
      <c r="BL64" s="50"/>
      <c r="BM64" s="307"/>
      <c r="BN64" s="57"/>
      <c r="BO64" s="17"/>
      <c r="BP64" s="17"/>
      <c r="BQ64" s="56"/>
      <c r="BR64" s="50"/>
      <c r="BS64" s="50"/>
      <c r="BT64" s="50"/>
      <c r="BU64" s="50"/>
      <c r="BV64" s="50"/>
      <c r="BW64" s="50"/>
      <c r="BX64" s="307"/>
      <c r="BY64" s="57"/>
      <c r="BZ64" s="17"/>
      <c r="CA64" s="17"/>
      <c r="CB64" s="56"/>
      <c r="CC64" s="50"/>
      <c r="CD64" s="50"/>
      <c r="CE64" s="50"/>
      <c r="CF64" s="50"/>
      <c r="CG64" s="50"/>
      <c r="CH64" s="50"/>
      <c r="CI64" s="307"/>
      <c r="CJ64" s="57"/>
      <c r="CK64" s="17"/>
      <c r="CL64" s="17"/>
      <c r="CM64" s="56"/>
      <c r="CN64" s="50"/>
      <c r="CO64" s="50"/>
      <c r="CP64" s="50"/>
      <c r="CQ64" s="50"/>
      <c r="CR64" s="50"/>
      <c r="CS64" s="50"/>
      <c r="CT64" s="307"/>
      <c r="CU64" s="57"/>
      <c r="CV64" s="17"/>
      <c r="CW64" s="17"/>
      <c r="CX64" s="56"/>
      <c r="CY64" s="50"/>
      <c r="CZ64" s="50"/>
      <c r="DA64" s="50"/>
      <c r="DB64" s="50"/>
      <c r="DC64" s="50"/>
      <c r="DD64" s="50"/>
      <c r="DE64" s="307"/>
      <c r="DF64" s="57"/>
      <c r="DG64" s="17"/>
      <c r="DH64" s="17"/>
      <c r="DI64" s="56"/>
      <c r="DJ64" s="50"/>
      <c r="DK64" s="50"/>
      <c r="DL64" s="50"/>
      <c r="DM64" s="50"/>
      <c r="DN64" s="50"/>
      <c r="DO64" s="50"/>
      <c r="DP64" s="307"/>
      <c r="DQ64" s="57"/>
      <c r="DR64" s="17"/>
      <c r="DS64" s="17"/>
      <c r="DT64" s="56"/>
      <c r="DU64" s="50"/>
      <c r="DV64" s="50"/>
      <c r="DW64" s="50"/>
      <c r="DX64" s="50"/>
      <c r="DY64" s="50"/>
      <c r="DZ64" s="50"/>
      <c r="EA64" s="307"/>
      <c r="EB64" s="57"/>
      <c r="EC64" s="17"/>
      <c r="ED64" s="17"/>
      <c r="EE64" s="56"/>
      <c r="EF64" s="50"/>
      <c r="EG64" s="50"/>
      <c r="EH64" s="50"/>
      <c r="EI64" s="50"/>
      <c r="EJ64" s="50"/>
      <c r="EK64" s="50"/>
      <c r="EL64" s="307"/>
      <c r="EM64" s="57"/>
      <c r="EN64" s="17"/>
      <c r="EO64" s="17"/>
      <c r="EP64" s="56"/>
      <c r="EQ64" s="50"/>
      <c r="ER64" s="50"/>
      <c r="ES64" s="50"/>
      <c r="ET64" s="50"/>
      <c r="EU64" s="50"/>
      <c r="EV64" s="50"/>
      <c r="EW64" s="307"/>
      <c r="EX64" s="57"/>
      <c r="EY64" s="17"/>
      <c r="EZ64" s="17"/>
      <c r="FA64" s="56"/>
      <c r="FB64" s="50"/>
      <c r="FC64" s="50"/>
      <c r="FD64" s="50"/>
      <c r="FE64" s="50"/>
      <c r="FF64" s="50"/>
      <c r="FG64" s="50"/>
      <c r="FH64" s="307"/>
      <c r="FI64" s="57"/>
      <c r="FJ64" s="17"/>
      <c r="FK64" s="17"/>
      <c r="FL64" s="56"/>
      <c r="FM64" s="50"/>
      <c r="FN64" s="50"/>
      <c r="FO64" s="50"/>
      <c r="FP64" s="50"/>
      <c r="FQ64" s="50"/>
      <c r="FR64" s="50"/>
      <c r="FS64" s="307"/>
      <c r="FT64" s="57"/>
      <c r="FU64" s="17"/>
      <c r="FV64" s="17"/>
      <c r="FW64" s="56"/>
      <c r="FX64" s="50"/>
      <c r="FY64" s="50"/>
      <c r="FZ64" s="50"/>
      <c r="GA64" s="50"/>
      <c r="GB64" s="50"/>
      <c r="GC64" s="50"/>
      <c r="GD64" s="307"/>
      <c r="GE64" s="57"/>
      <c r="GF64" s="17"/>
      <c r="GG64" s="17"/>
      <c r="GH64" s="56"/>
      <c r="GI64" s="50"/>
      <c r="GJ64" s="50"/>
      <c r="GK64" s="50"/>
      <c r="GL64" s="50"/>
      <c r="GM64" s="50"/>
      <c r="GN64" s="50"/>
      <c r="GO64" s="307"/>
      <c r="GP64" s="57"/>
      <c r="GQ64" s="17"/>
      <c r="GR64" s="17"/>
      <c r="GS64" s="56"/>
      <c r="GT64" s="50"/>
      <c r="GU64" s="50"/>
      <c r="GV64" s="50"/>
      <c r="GW64" s="50"/>
      <c r="GX64" s="50"/>
      <c r="GY64" s="50"/>
      <c r="GZ64" s="307"/>
      <c r="HA64" s="57"/>
      <c r="HB64" s="17"/>
      <c r="HC64" s="17"/>
      <c r="HD64" s="56"/>
      <c r="HE64" s="50"/>
      <c r="HF64" s="50"/>
      <c r="HG64" s="50"/>
      <c r="HH64" s="50"/>
      <c r="HI64" s="50"/>
      <c r="HJ64" s="50"/>
      <c r="HK64" s="307"/>
      <c r="HL64" s="57"/>
      <c r="HM64" s="17"/>
      <c r="HN64" s="17"/>
      <c r="HO64" s="56"/>
      <c r="HP64" s="50"/>
      <c r="HQ64" s="50"/>
      <c r="HR64" s="50"/>
      <c r="HS64" s="50"/>
      <c r="HT64" s="50"/>
      <c r="HU64" s="50"/>
      <c r="HV64" s="307"/>
      <c r="HW64" s="57"/>
      <c r="HX64" s="17"/>
      <c r="HY64" s="17"/>
    </row>
    <row r="65" spans="1:233" x14ac:dyDescent="0.3">
      <c r="A65" s="59"/>
      <c r="B65" s="60"/>
      <c r="C65" s="224"/>
      <c r="D65" s="61"/>
      <c r="E65" s="61"/>
      <c r="F65" s="61"/>
      <c r="G65" s="62"/>
      <c r="H65" s="62"/>
      <c r="I65" s="50"/>
      <c r="J65" s="307"/>
      <c r="K65" s="57"/>
      <c r="L65" s="17"/>
      <c r="M65" s="17"/>
      <c r="N65" s="56"/>
      <c r="O65" s="50"/>
      <c r="P65" s="50"/>
      <c r="Q65" s="50"/>
      <c r="R65" s="50"/>
      <c r="S65" s="50"/>
      <c r="T65" s="50"/>
      <c r="U65" s="307"/>
      <c r="V65" s="57"/>
      <c r="W65" s="17"/>
      <c r="X65" s="17"/>
      <c r="Y65" s="56"/>
      <c r="Z65" s="50"/>
      <c r="AA65" s="50"/>
      <c r="AB65" s="50"/>
      <c r="AC65" s="50"/>
      <c r="AD65" s="50"/>
      <c r="AE65" s="50"/>
      <c r="AF65" s="307"/>
      <c r="AG65" s="57"/>
      <c r="AH65" s="17"/>
      <c r="AI65" s="17"/>
      <c r="AJ65" s="56"/>
      <c r="AK65" s="50"/>
      <c r="AL65" s="50"/>
      <c r="AM65" s="50"/>
      <c r="AN65" s="50"/>
      <c r="AO65" s="50"/>
      <c r="AP65" s="50"/>
      <c r="AQ65" s="307"/>
      <c r="AR65" s="57"/>
      <c r="AS65" s="17"/>
      <c r="AT65" s="17"/>
      <c r="AU65" s="56"/>
      <c r="AV65" s="50"/>
      <c r="AW65" s="50"/>
      <c r="AX65" s="50"/>
      <c r="AY65" s="50"/>
      <c r="AZ65" s="50"/>
      <c r="BA65" s="50"/>
      <c r="BB65" s="307"/>
      <c r="BC65" s="57"/>
      <c r="BD65" s="17"/>
      <c r="BE65" s="17"/>
      <c r="BF65" s="56"/>
      <c r="BG65" s="50"/>
      <c r="BH65" s="50"/>
      <c r="BI65" s="50"/>
      <c r="BJ65" s="50"/>
      <c r="BK65" s="50"/>
      <c r="BL65" s="50"/>
      <c r="BM65" s="307"/>
      <c r="BN65" s="57"/>
      <c r="BO65" s="17"/>
      <c r="BP65" s="17"/>
      <c r="BQ65" s="56"/>
      <c r="BR65" s="50"/>
      <c r="BS65" s="50"/>
      <c r="BT65" s="50"/>
      <c r="BU65" s="50"/>
      <c r="BV65" s="50"/>
      <c r="BW65" s="50"/>
      <c r="BX65" s="307"/>
      <c r="BY65" s="57"/>
      <c r="BZ65" s="17"/>
      <c r="CA65" s="17"/>
      <c r="CB65" s="56"/>
      <c r="CC65" s="50"/>
      <c r="CD65" s="50"/>
      <c r="CE65" s="50"/>
      <c r="CF65" s="50"/>
      <c r="CG65" s="50"/>
      <c r="CH65" s="50"/>
      <c r="CI65" s="307"/>
      <c r="CJ65" s="57"/>
      <c r="CK65" s="17"/>
      <c r="CL65" s="17"/>
      <c r="CM65" s="56"/>
      <c r="CN65" s="50"/>
      <c r="CO65" s="50"/>
      <c r="CP65" s="50"/>
      <c r="CQ65" s="50"/>
      <c r="CR65" s="50"/>
      <c r="CS65" s="50"/>
      <c r="CT65" s="307"/>
      <c r="CU65" s="57"/>
      <c r="CV65" s="17"/>
      <c r="CW65" s="17"/>
      <c r="CX65" s="56"/>
      <c r="CY65" s="50"/>
      <c r="CZ65" s="50"/>
      <c r="DA65" s="50"/>
      <c r="DB65" s="50"/>
      <c r="DC65" s="50"/>
      <c r="DD65" s="50"/>
      <c r="DE65" s="307"/>
      <c r="DF65" s="57"/>
      <c r="DG65" s="17"/>
      <c r="DH65" s="17"/>
      <c r="DI65" s="56"/>
      <c r="DJ65" s="50"/>
      <c r="DK65" s="50"/>
      <c r="DL65" s="50"/>
      <c r="DM65" s="50"/>
      <c r="DN65" s="50"/>
      <c r="DO65" s="50"/>
      <c r="DP65" s="307"/>
      <c r="DQ65" s="57"/>
      <c r="DR65" s="17"/>
      <c r="DS65" s="17"/>
      <c r="DT65" s="56"/>
      <c r="DU65" s="50"/>
      <c r="DV65" s="50"/>
      <c r="DW65" s="50"/>
      <c r="DX65" s="50"/>
      <c r="DY65" s="50"/>
      <c r="DZ65" s="50"/>
      <c r="EA65" s="307"/>
      <c r="EB65" s="57"/>
      <c r="EC65" s="17"/>
      <c r="ED65" s="17"/>
      <c r="EE65" s="56"/>
      <c r="EF65" s="50"/>
      <c r="EG65" s="50"/>
      <c r="EH65" s="50"/>
      <c r="EI65" s="50"/>
      <c r="EJ65" s="50"/>
      <c r="EK65" s="50"/>
      <c r="EL65" s="307"/>
      <c r="EM65" s="57"/>
      <c r="EN65" s="17"/>
      <c r="EO65" s="17"/>
      <c r="EP65" s="56"/>
      <c r="EQ65" s="50"/>
      <c r="ER65" s="50"/>
      <c r="ES65" s="50"/>
      <c r="ET65" s="50"/>
      <c r="EU65" s="50"/>
      <c r="EV65" s="50"/>
      <c r="EW65" s="307"/>
      <c r="EX65" s="57"/>
      <c r="EY65" s="17"/>
      <c r="EZ65" s="17"/>
      <c r="FA65" s="56"/>
      <c r="FB65" s="50"/>
      <c r="FC65" s="50"/>
      <c r="FD65" s="50"/>
      <c r="FE65" s="50"/>
      <c r="FF65" s="50"/>
      <c r="FG65" s="50"/>
      <c r="FH65" s="307"/>
      <c r="FI65" s="57"/>
      <c r="FJ65" s="17"/>
      <c r="FK65" s="17"/>
      <c r="FL65" s="56"/>
      <c r="FM65" s="50"/>
      <c r="FN65" s="50"/>
      <c r="FO65" s="50"/>
      <c r="FP65" s="50"/>
      <c r="FQ65" s="50"/>
      <c r="FR65" s="50"/>
      <c r="FS65" s="307"/>
      <c r="FT65" s="57"/>
      <c r="FU65" s="17"/>
      <c r="FV65" s="17"/>
      <c r="FW65" s="56"/>
      <c r="FX65" s="50"/>
      <c r="FY65" s="50"/>
      <c r="FZ65" s="50"/>
      <c r="GA65" s="50"/>
      <c r="GB65" s="50"/>
      <c r="GC65" s="50"/>
      <c r="GD65" s="307"/>
      <c r="GE65" s="57"/>
      <c r="GF65" s="17"/>
      <c r="GG65" s="17"/>
      <c r="GH65" s="56"/>
      <c r="GI65" s="50"/>
      <c r="GJ65" s="50"/>
      <c r="GK65" s="50"/>
      <c r="GL65" s="50"/>
      <c r="GM65" s="50"/>
      <c r="GN65" s="50"/>
      <c r="GO65" s="307"/>
      <c r="GP65" s="57"/>
      <c r="GQ65" s="17"/>
      <c r="GR65" s="17"/>
      <c r="GS65" s="56"/>
      <c r="GT65" s="50"/>
      <c r="GU65" s="50"/>
      <c r="GV65" s="50"/>
      <c r="GW65" s="50"/>
      <c r="GX65" s="50"/>
      <c r="GY65" s="50"/>
      <c r="GZ65" s="307"/>
      <c r="HA65" s="57"/>
      <c r="HB65" s="17"/>
      <c r="HC65" s="17"/>
      <c r="HD65" s="56"/>
      <c r="HE65" s="50"/>
      <c r="HF65" s="50"/>
      <c r="HG65" s="50"/>
      <c r="HH65" s="50"/>
      <c r="HI65" s="50"/>
      <c r="HJ65" s="50"/>
      <c r="HK65" s="307"/>
      <c r="HL65" s="57"/>
      <c r="HM65" s="17"/>
      <c r="HN65" s="17"/>
      <c r="HO65" s="56"/>
      <c r="HP65" s="50"/>
      <c r="HQ65" s="50"/>
      <c r="HR65" s="50"/>
      <c r="HS65" s="50"/>
      <c r="HT65" s="50"/>
      <c r="HU65" s="50"/>
      <c r="HV65" s="307"/>
      <c r="HW65" s="57"/>
      <c r="HX65" s="17"/>
      <c r="HY65" s="17"/>
    </row>
    <row r="66" spans="1:233" x14ac:dyDescent="0.3">
      <c r="A66" s="59"/>
      <c r="B66" s="60"/>
      <c r="C66" s="224"/>
      <c r="D66" s="61"/>
      <c r="E66" s="61"/>
      <c r="F66" s="61"/>
      <c r="G66" s="62"/>
      <c r="H66" s="62"/>
      <c r="I66" s="50"/>
      <c r="J66" s="307"/>
      <c r="K66" s="57"/>
      <c r="L66" s="17"/>
      <c r="M66" s="17"/>
      <c r="N66" s="56"/>
      <c r="O66" s="50"/>
      <c r="P66" s="50"/>
      <c r="Q66" s="50"/>
      <c r="R66" s="50"/>
      <c r="S66" s="50"/>
      <c r="T66" s="50"/>
      <c r="U66" s="307"/>
      <c r="V66" s="57"/>
      <c r="W66" s="17"/>
      <c r="X66" s="17"/>
      <c r="Y66" s="56"/>
      <c r="Z66" s="50"/>
      <c r="AA66" s="50"/>
      <c r="AB66" s="50"/>
      <c r="AC66" s="50"/>
      <c r="AD66" s="50"/>
      <c r="AE66" s="50"/>
      <c r="AF66" s="307"/>
      <c r="AG66" s="57"/>
      <c r="AH66" s="17"/>
      <c r="AI66" s="17"/>
      <c r="AJ66" s="56"/>
      <c r="AK66" s="50"/>
      <c r="AL66" s="50"/>
      <c r="AM66" s="50"/>
      <c r="AN66" s="50"/>
      <c r="AO66" s="50"/>
      <c r="AP66" s="50"/>
      <c r="AQ66" s="307"/>
      <c r="AR66" s="57"/>
      <c r="AS66" s="17"/>
      <c r="AT66" s="17"/>
      <c r="AU66" s="56"/>
      <c r="AV66" s="50"/>
      <c r="AW66" s="50"/>
      <c r="AX66" s="50"/>
      <c r="AY66" s="50"/>
      <c r="AZ66" s="50"/>
      <c r="BA66" s="50"/>
      <c r="BB66" s="307"/>
      <c r="BC66" s="57"/>
      <c r="BD66" s="17"/>
      <c r="BE66" s="17"/>
      <c r="BF66" s="56"/>
      <c r="BG66" s="50"/>
      <c r="BH66" s="50"/>
      <c r="BI66" s="50"/>
      <c r="BJ66" s="50"/>
      <c r="BK66" s="50"/>
      <c r="BL66" s="50"/>
      <c r="BM66" s="307"/>
      <c r="BN66" s="57"/>
      <c r="BO66" s="17"/>
      <c r="BP66" s="17"/>
      <c r="BQ66" s="56"/>
      <c r="BR66" s="50"/>
      <c r="BS66" s="50"/>
      <c r="BT66" s="50"/>
      <c r="BU66" s="50"/>
      <c r="BV66" s="50"/>
      <c r="BW66" s="50"/>
      <c r="BX66" s="307"/>
      <c r="BY66" s="57"/>
      <c r="BZ66" s="17"/>
      <c r="CA66" s="17"/>
      <c r="CB66" s="56"/>
      <c r="CC66" s="50"/>
      <c r="CD66" s="50"/>
      <c r="CE66" s="50"/>
      <c r="CF66" s="50"/>
      <c r="CG66" s="50"/>
      <c r="CH66" s="50"/>
      <c r="CI66" s="307"/>
      <c r="CJ66" s="57"/>
      <c r="CK66" s="17"/>
      <c r="CL66" s="17"/>
      <c r="CM66" s="56"/>
      <c r="CN66" s="50"/>
      <c r="CO66" s="50"/>
      <c r="CP66" s="50"/>
      <c r="CQ66" s="50"/>
      <c r="CR66" s="50"/>
      <c r="CS66" s="50"/>
      <c r="CT66" s="307"/>
      <c r="CU66" s="57"/>
      <c r="CV66" s="17"/>
      <c r="CW66" s="17"/>
      <c r="CX66" s="56"/>
      <c r="CY66" s="50"/>
      <c r="CZ66" s="50"/>
      <c r="DA66" s="50"/>
      <c r="DB66" s="50"/>
      <c r="DC66" s="50"/>
      <c r="DD66" s="50"/>
      <c r="DE66" s="307"/>
      <c r="DF66" s="57"/>
      <c r="DG66" s="17"/>
      <c r="DH66" s="17"/>
      <c r="DI66" s="56"/>
      <c r="DJ66" s="50"/>
      <c r="DK66" s="50"/>
      <c r="DL66" s="50"/>
      <c r="DM66" s="50"/>
      <c r="DN66" s="50"/>
      <c r="DO66" s="50"/>
      <c r="DP66" s="307"/>
      <c r="DQ66" s="57"/>
      <c r="DR66" s="17"/>
      <c r="DS66" s="17"/>
      <c r="DT66" s="56"/>
      <c r="DU66" s="50"/>
      <c r="DV66" s="50"/>
      <c r="DW66" s="50"/>
      <c r="DX66" s="50"/>
      <c r="DY66" s="50"/>
      <c r="DZ66" s="50"/>
      <c r="EA66" s="307"/>
      <c r="EB66" s="57"/>
      <c r="EC66" s="17"/>
      <c r="ED66" s="17"/>
      <c r="EE66" s="56"/>
      <c r="EF66" s="50"/>
      <c r="EG66" s="50"/>
      <c r="EH66" s="50"/>
      <c r="EI66" s="50"/>
      <c r="EJ66" s="50"/>
      <c r="EK66" s="50"/>
      <c r="EL66" s="307"/>
      <c r="EM66" s="57"/>
      <c r="EN66" s="17"/>
      <c r="EO66" s="17"/>
      <c r="EP66" s="56"/>
      <c r="EQ66" s="50"/>
      <c r="ER66" s="50"/>
      <c r="ES66" s="50"/>
      <c r="ET66" s="50"/>
      <c r="EU66" s="50"/>
      <c r="EV66" s="50"/>
      <c r="EW66" s="307"/>
      <c r="EX66" s="57"/>
      <c r="EY66" s="17"/>
      <c r="EZ66" s="17"/>
      <c r="FA66" s="56"/>
      <c r="FB66" s="50"/>
      <c r="FC66" s="50"/>
      <c r="FD66" s="50"/>
      <c r="FE66" s="50"/>
      <c r="FF66" s="50"/>
      <c r="FG66" s="50"/>
      <c r="FH66" s="307"/>
      <c r="FI66" s="57"/>
      <c r="FJ66" s="17"/>
      <c r="FK66" s="17"/>
      <c r="FL66" s="56"/>
      <c r="FM66" s="50"/>
      <c r="FN66" s="50"/>
      <c r="FO66" s="50"/>
      <c r="FP66" s="50"/>
      <c r="FQ66" s="50"/>
      <c r="FR66" s="50"/>
      <c r="FS66" s="307"/>
      <c r="FT66" s="57"/>
      <c r="FU66" s="17"/>
      <c r="FV66" s="17"/>
      <c r="FW66" s="56"/>
      <c r="FX66" s="50"/>
      <c r="FY66" s="50"/>
      <c r="FZ66" s="50"/>
      <c r="GA66" s="50"/>
      <c r="GB66" s="50"/>
      <c r="GC66" s="50"/>
      <c r="GD66" s="307"/>
      <c r="GE66" s="57"/>
      <c r="GF66" s="17"/>
      <c r="GG66" s="17"/>
      <c r="GH66" s="56"/>
      <c r="GI66" s="50"/>
      <c r="GJ66" s="50"/>
      <c r="GK66" s="50"/>
      <c r="GL66" s="50"/>
      <c r="GM66" s="50"/>
      <c r="GN66" s="50"/>
      <c r="GO66" s="307"/>
      <c r="GP66" s="57"/>
      <c r="GQ66" s="17"/>
      <c r="GR66" s="17"/>
      <c r="GS66" s="56"/>
      <c r="GT66" s="50"/>
      <c r="GU66" s="50"/>
      <c r="GV66" s="50"/>
      <c r="GW66" s="50"/>
      <c r="GX66" s="50"/>
      <c r="GY66" s="50"/>
      <c r="GZ66" s="307"/>
      <c r="HA66" s="57"/>
      <c r="HB66" s="17"/>
      <c r="HC66" s="17"/>
      <c r="HD66" s="56"/>
      <c r="HE66" s="50"/>
      <c r="HF66" s="50"/>
      <c r="HG66" s="50"/>
      <c r="HH66" s="50"/>
      <c r="HI66" s="50"/>
      <c r="HJ66" s="50"/>
      <c r="HK66" s="307"/>
      <c r="HL66" s="57"/>
      <c r="HM66" s="17"/>
      <c r="HN66" s="17"/>
      <c r="HO66" s="56"/>
      <c r="HP66" s="50"/>
      <c r="HQ66" s="50"/>
      <c r="HR66" s="50"/>
      <c r="HS66" s="50"/>
      <c r="HT66" s="50"/>
      <c r="HU66" s="50"/>
      <c r="HV66" s="307"/>
      <c r="HW66" s="57"/>
      <c r="HX66" s="17"/>
      <c r="HY66" s="17"/>
    </row>
    <row r="67" spans="1:233" x14ac:dyDescent="0.3">
      <c r="A67" s="59"/>
      <c r="B67" s="60"/>
      <c r="C67" s="224"/>
      <c r="D67" s="61"/>
      <c r="E67" s="61"/>
      <c r="F67" s="61"/>
      <c r="G67" s="62"/>
      <c r="H67" s="62"/>
      <c r="I67" s="50"/>
      <c r="J67" s="307"/>
      <c r="K67" s="57"/>
      <c r="L67" s="17"/>
      <c r="M67" s="17"/>
      <c r="N67" s="56"/>
      <c r="O67" s="50"/>
      <c r="P67" s="50"/>
      <c r="Q67" s="50"/>
      <c r="R67" s="50"/>
      <c r="S67" s="50"/>
      <c r="T67" s="50"/>
      <c r="U67" s="307"/>
      <c r="V67" s="57"/>
      <c r="W67" s="17"/>
      <c r="X67" s="17"/>
      <c r="Y67" s="56"/>
      <c r="Z67" s="50"/>
      <c r="AA67" s="50"/>
      <c r="AB67" s="50"/>
      <c r="AC67" s="50"/>
      <c r="AD67" s="50"/>
      <c r="AE67" s="50"/>
      <c r="AF67" s="307"/>
      <c r="AG67" s="57"/>
      <c r="AH67" s="17"/>
      <c r="AI67" s="17"/>
      <c r="AJ67" s="56"/>
      <c r="AK67" s="50"/>
      <c r="AL67" s="50"/>
      <c r="AM67" s="50"/>
      <c r="AN67" s="50"/>
      <c r="AO67" s="50"/>
      <c r="AP67" s="50"/>
      <c r="AQ67" s="307"/>
      <c r="AR67" s="57"/>
      <c r="AS67" s="17"/>
      <c r="AT67" s="17"/>
      <c r="AU67" s="56"/>
      <c r="AV67" s="50"/>
      <c r="AW67" s="50"/>
      <c r="AX67" s="50"/>
      <c r="AY67" s="50"/>
      <c r="AZ67" s="50"/>
      <c r="BA67" s="50"/>
      <c r="BB67" s="307"/>
      <c r="BC67" s="57"/>
      <c r="BD67" s="17"/>
      <c r="BE67" s="17"/>
      <c r="BF67" s="56"/>
      <c r="BG67" s="50"/>
      <c r="BH67" s="50"/>
      <c r="BI67" s="50"/>
      <c r="BJ67" s="50"/>
      <c r="BK67" s="50"/>
      <c r="BL67" s="50"/>
      <c r="BM67" s="307"/>
      <c r="BN67" s="57"/>
      <c r="BO67" s="17"/>
      <c r="BP67" s="17"/>
      <c r="BQ67" s="56"/>
      <c r="BR67" s="50"/>
      <c r="BS67" s="50"/>
      <c r="BT67" s="50"/>
      <c r="BU67" s="50"/>
      <c r="BV67" s="50"/>
      <c r="BW67" s="50"/>
      <c r="BX67" s="307"/>
      <c r="BY67" s="57"/>
      <c r="BZ67" s="17"/>
      <c r="CA67" s="17"/>
      <c r="CB67" s="56"/>
      <c r="CC67" s="50"/>
      <c r="CD67" s="50"/>
      <c r="CE67" s="50"/>
      <c r="CF67" s="50"/>
      <c r="CG67" s="50"/>
      <c r="CH67" s="50"/>
      <c r="CI67" s="307"/>
      <c r="CJ67" s="57"/>
      <c r="CK67" s="17"/>
      <c r="CL67" s="17"/>
      <c r="CM67" s="56"/>
      <c r="CN67" s="50"/>
      <c r="CO67" s="50"/>
      <c r="CP67" s="50"/>
      <c r="CQ67" s="50"/>
      <c r="CR67" s="50"/>
      <c r="CS67" s="50"/>
      <c r="CT67" s="307"/>
      <c r="CU67" s="57"/>
      <c r="CV67" s="17"/>
      <c r="CW67" s="17"/>
      <c r="CX67" s="56"/>
      <c r="CY67" s="50"/>
      <c r="CZ67" s="50"/>
      <c r="DA67" s="50"/>
      <c r="DB67" s="50"/>
      <c r="DC67" s="50"/>
      <c r="DD67" s="50"/>
      <c r="DE67" s="307"/>
      <c r="DF67" s="57"/>
      <c r="DG67" s="17"/>
      <c r="DH67" s="17"/>
      <c r="DI67" s="56"/>
      <c r="DJ67" s="50"/>
      <c r="DK67" s="50"/>
      <c r="DL67" s="50"/>
      <c r="DM67" s="50"/>
      <c r="DN67" s="50"/>
      <c r="DO67" s="50"/>
      <c r="DP67" s="307"/>
      <c r="DQ67" s="57"/>
      <c r="DR67" s="17"/>
      <c r="DS67" s="17"/>
      <c r="DT67" s="56"/>
      <c r="DU67" s="50"/>
      <c r="DV67" s="50"/>
      <c r="DW67" s="50"/>
      <c r="DX67" s="50"/>
      <c r="DY67" s="50"/>
      <c r="DZ67" s="50"/>
      <c r="EA67" s="307"/>
      <c r="EB67" s="57"/>
      <c r="EC67" s="17"/>
      <c r="ED67" s="17"/>
      <c r="EE67" s="56"/>
      <c r="EF67" s="50"/>
      <c r="EG67" s="50"/>
      <c r="EH67" s="50"/>
      <c r="EI67" s="50"/>
      <c r="EJ67" s="50"/>
      <c r="EK67" s="50"/>
      <c r="EL67" s="307"/>
      <c r="EM67" s="57"/>
      <c r="EN67" s="17"/>
      <c r="EO67" s="17"/>
      <c r="EP67" s="56"/>
      <c r="EQ67" s="50"/>
      <c r="ER67" s="50"/>
      <c r="ES67" s="50"/>
      <c r="ET67" s="50"/>
      <c r="EU67" s="50"/>
      <c r="EV67" s="50"/>
      <c r="EW67" s="307"/>
      <c r="EX67" s="57"/>
      <c r="EY67" s="17"/>
      <c r="EZ67" s="17"/>
      <c r="FA67" s="56"/>
      <c r="FB67" s="50"/>
      <c r="FC67" s="50"/>
      <c r="FD67" s="50"/>
      <c r="FE67" s="50"/>
      <c r="FF67" s="50"/>
      <c r="FG67" s="50"/>
      <c r="FH67" s="307"/>
      <c r="FI67" s="57"/>
      <c r="FJ67" s="17"/>
      <c r="FK67" s="17"/>
      <c r="FL67" s="56"/>
      <c r="FM67" s="50"/>
      <c r="FN67" s="50"/>
      <c r="FO67" s="50"/>
      <c r="FP67" s="50"/>
      <c r="FQ67" s="50"/>
      <c r="FR67" s="50"/>
      <c r="FS67" s="307"/>
      <c r="FT67" s="57"/>
      <c r="FU67" s="17"/>
      <c r="FV67" s="17"/>
      <c r="FW67" s="56"/>
      <c r="FX67" s="50"/>
      <c r="FY67" s="50"/>
      <c r="FZ67" s="50"/>
      <c r="GA67" s="50"/>
      <c r="GB67" s="50"/>
      <c r="GC67" s="50"/>
      <c r="GD67" s="307"/>
      <c r="GE67" s="57"/>
      <c r="GF67" s="17"/>
      <c r="GG67" s="17"/>
      <c r="GH67" s="56"/>
      <c r="GI67" s="50"/>
      <c r="GJ67" s="50"/>
      <c r="GK67" s="50"/>
      <c r="GL67" s="50"/>
      <c r="GM67" s="50"/>
      <c r="GN67" s="50"/>
      <c r="GO67" s="307"/>
      <c r="GP67" s="57"/>
      <c r="GQ67" s="17"/>
      <c r="GR67" s="17"/>
      <c r="GS67" s="56"/>
      <c r="GT67" s="50"/>
      <c r="GU67" s="50"/>
      <c r="GV67" s="50"/>
      <c r="GW67" s="50"/>
      <c r="GX67" s="50"/>
      <c r="GY67" s="50"/>
      <c r="GZ67" s="307"/>
      <c r="HA67" s="57"/>
      <c r="HB67" s="17"/>
      <c r="HC67" s="17"/>
      <c r="HD67" s="56"/>
      <c r="HE67" s="50"/>
      <c r="HF67" s="50"/>
      <c r="HG67" s="50"/>
      <c r="HH67" s="50"/>
      <c r="HI67" s="50"/>
      <c r="HJ67" s="50"/>
      <c r="HK67" s="307"/>
      <c r="HL67" s="57"/>
      <c r="HM67" s="17"/>
      <c r="HN67" s="17"/>
      <c r="HO67" s="56"/>
      <c r="HP67" s="50"/>
      <c r="HQ67" s="50"/>
      <c r="HR67" s="50"/>
      <c r="HS67" s="50"/>
      <c r="HT67" s="50"/>
      <c r="HU67" s="50"/>
      <c r="HV67" s="307"/>
      <c r="HW67" s="57"/>
      <c r="HX67" s="17"/>
      <c r="HY67" s="17"/>
    </row>
    <row r="68" spans="1:233" x14ac:dyDescent="0.3">
      <c r="A68" s="59"/>
      <c r="B68" s="60"/>
      <c r="C68" s="225"/>
      <c r="D68" s="61"/>
      <c r="E68" s="61"/>
      <c r="F68" s="61"/>
      <c r="G68" s="62"/>
      <c r="H68" s="62"/>
      <c r="I68" s="50"/>
      <c r="J68" s="307"/>
      <c r="K68" s="57"/>
      <c r="L68" s="17"/>
      <c r="M68" s="17"/>
      <c r="N68" s="56"/>
      <c r="O68" s="50"/>
      <c r="P68" s="50"/>
      <c r="Q68" s="50"/>
      <c r="R68" s="50"/>
      <c r="S68" s="50"/>
      <c r="T68" s="50"/>
      <c r="U68" s="307"/>
      <c r="V68" s="57"/>
      <c r="W68" s="17"/>
      <c r="X68" s="17"/>
      <c r="Y68" s="56"/>
      <c r="Z68" s="50"/>
      <c r="AA68" s="50"/>
      <c r="AB68" s="50"/>
      <c r="AC68" s="50"/>
      <c r="AD68" s="50"/>
      <c r="AE68" s="50"/>
      <c r="AF68" s="307"/>
      <c r="AG68" s="57"/>
      <c r="AH68" s="17"/>
      <c r="AI68" s="17"/>
      <c r="AJ68" s="56"/>
      <c r="AK68" s="50"/>
      <c r="AL68" s="50"/>
      <c r="AM68" s="50"/>
      <c r="AN68" s="50"/>
      <c r="AO68" s="50"/>
      <c r="AP68" s="50"/>
      <c r="AQ68" s="307"/>
      <c r="AR68" s="57"/>
      <c r="AS68" s="17"/>
      <c r="AT68" s="17"/>
      <c r="AU68" s="56"/>
      <c r="AV68" s="50"/>
      <c r="AW68" s="50"/>
      <c r="AX68" s="50"/>
      <c r="AY68" s="50"/>
      <c r="AZ68" s="50"/>
      <c r="BA68" s="50"/>
      <c r="BB68" s="307"/>
      <c r="BC68" s="57"/>
      <c r="BD68" s="17"/>
      <c r="BE68" s="17"/>
      <c r="BF68" s="56"/>
      <c r="BG68" s="50"/>
      <c r="BH68" s="50"/>
      <c r="BI68" s="50"/>
      <c r="BJ68" s="50"/>
      <c r="BK68" s="50"/>
      <c r="BL68" s="50"/>
      <c r="BM68" s="307"/>
      <c r="BN68" s="57"/>
      <c r="BO68" s="17"/>
      <c r="BP68" s="17"/>
      <c r="BQ68" s="56"/>
      <c r="BR68" s="50"/>
      <c r="BS68" s="50"/>
      <c r="BT68" s="50"/>
      <c r="BU68" s="50"/>
      <c r="BV68" s="50"/>
      <c r="BW68" s="50"/>
      <c r="BX68" s="307"/>
      <c r="BY68" s="57"/>
      <c r="BZ68" s="17"/>
      <c r="CA68" s="17"/>
      <c r="CB68" s="56"/>
      <c r="CC68" s="50"/>
      <c r="CD68" s="50"/>
      <c r="CE68" s="50"/>
      <c r="CF68" s="50"/>
      <c r="CG68" s="50"/>
      <c r="CH68" s="50"/>
      <c r="CI68" s="307"/>
      <c r="CJ68" s="57"/>
      <c r="CK68" s="17"/>
      <c r="CL68" s="17"/>
      <c r="CM68" s="56"/>
      <c r="CN68" s="50"/>
      <c r="CO68" s="50"/>
      <c r="CP68" s="50"/>
      <c r="CQ68" s="50"/>
      <c r="CR68" s="50"/>
      <c r="CS68" s="50"/>
      <c r="CT68" s="307"/>
      <c r="CU68" s="57"/>
      <c r="CV68" s="17"/>
      <c r="CW68" s="17"/>
      <c r="CX68" s="56"/>
      <c r="CY68" s="50"/>
      <c r="CZ68" s="50"/>
      <c r="DA68" s="50"/>
      <c r="DB68" s="50"/>
      <c r="DC68" s="50"/>
      <c r="DD68" s="50"/>
      <c r="DE68" s="307"/>
      <c r="DF68" s="57"/>
      <c r="DG68" s="17"/>
      <c r="DH68" s="17"/>
      <c r="DI68" s="56"/>
      <c r="DJ68" s="50"/>
      <c r="DK68" s="50"/>
      <c r="DL68" s="50"/>
      <c r="DM68" s="50"/>
      <c r="DN68" s="50"/>
      <c r="DO68" s="50"/>
      <c r="DP68" s="307"/>
      <c r="DQ68" s="57"/>
      <c r="DR68" s="17"/>
      <c r="DS68" s="17"/>
      <c r="DT68" s="56"/>
      <c r="DU68" s="50"/>
      <c r="DV68" s="50"/>
      <c r="DW68" s="50"/>
      <c r="DX68" s="50"/>
      <c r="DY68" s="50"/>
      <c r="DZ68" s="50"/>
      <c r="EA68" s="307"/>
      <c r="EB68" s="57"/>
      <c r="EC68" s="17"/>
      <c r="ED68" s="17"/>
      <c r="EE68" s="56"/>
      <c r="EF68" s="50"/>
      <c r="EG68" s="50"/>
      <c r="EH68" s="50"/>
      <c r="EI68" s="50"/>
      <c r="EJ68" s="50"/>
      <c r="EK68" s="50"/>
      <c r="EL68" s="307"/>
      <c r="EM68" s="57"/>
      <c r="EN68" s="17"/>
      <c r="EO68" s="17"/>
      <c r="EP68" s="56"/>
      <c r="EQ68" s="50"/>
      <c r="ER68" s="50"/>
      <c r="ES68" s="50"/>
      <c r="ET68" s="50"/>
      <c r="EU68" s="50"/>
      <c r="EV68" s="50"/>
      <c r="EW68" s="307"/>
      <c r="EX68" s="57"/>
      <c r="EY68" s="17"/>
      <c r="EZ68" s="17"/>
      <c r="FA68" s="56"/>
      <c r="FB68" s="50"/>
      <c r="FC68" s="50"/>
      <c r="FD68" s="50"/>
      <c r="FE68" s="50"/>
      <c r="FF68" s="50"/>
      <c r="FG68" s="50"/>
      <c r="FH68" s="307"/>
      <c r="FI68" s="57"/>
      <c r="FJ68" s="17"/>
      <c r="FK68" s="17"/>
      <c r="FL68" s="56"/>
      <c r="FM68" s="50"/>
      <c r="FN68" s="50"/>
      <c r="FO68" s="50"/>
      <c r="FP68" s="50"/>
      <c r="FQ68" s="50"/>
      <c r="FR68" s="50"/>
      <c r="FS68" s="307"/>
      <c r="FT68" s="57"/>
      <c r="FU68" s="17"/>
      <c r="FV68" s="17"/>
      <c r="FW68" s="56"/>
      <c r="FX68" s="50"/>
      <c r="FY68" s="50"/>
      <c r="FZ68" s="50"/>
      <c r="GA68" s="50"/>
      <c r="GB68" s="50"/>
      <c r="GC68" s="50"/>
      <c r="GD68" s="307"/>
      <c r="GE68" s="57"/>
      <c r="GF68" s="17"/>
      <c r="GG68" s="17"/>
      <c r="GH68" s="56"/>
      <c r="GI68" s="50"/>
      <c r="GJ68" s="50"/>
      <c r="GK68" s="50"/>
      <c r="GL68" s="50"/>
      <c r="GM68" s="50"/>
      <c r="GN68" s="50"/>
      <c r="GO68" s="307"/>
      <c r="GP68" s="57"/>
      <c r="GQ68" s="17"/>
      <c r="GR68" s="17"/>
      <c r="GS68" s="56"/>
      <c r="GT68" s="50"/>
      <c r="GU68" s="50"/>
      <c r="GV68" s="50"/>
      <c r="GW68" s="50"/>
      <c r="GX68" s="50"/>
      <c r="GY68" s="50"/>
      <c r="GZ68" s="307"/>
      <c r="HA68" s="57"/>
      <c r="HB68" s="17"/>
      <c r="HC68" s="17"/>
      <c r="HD68" s="56"/>
      <c r="HE68" s="50"/>
      <c r="HF68" s="50"/>
      <c r="HG68" s="50"/>
      <c r="HH68" s="50"/>
      <c r="HI68" s="50"/>
      <c r="HJ68" s="50"/>
      <c r="HK68" s="307"/>
      <c r="HL68" s="57"/>
      <c r="HM68" s="17"/>
      <c r="HN68" s="17"/>
      <c r="HO68" s="56"/>
      <c r="HP68" s="50"/>
      <c r="HQ68" s="50"/>
      <c r="HR68" s="50"/>
      <c r="HS68" s="50"/>
      <c r="HT68" s="50"/>
      <c r="HU68" s="50"/>
      <c r="HV68" s="307"/>
      <c r="HW68" s="57"/>
      <c r="HX68" s="17"/>
      <c r="HY68" s="17"/>
    </row>
    <row r="69" spans="1:233" x14ac:dyDescent="0.3">
      <c r="A69" s="59"/>
      <c r="B69" s="60"/>
      <c r="C69" s="225"/>
      <c r="D69" s="61"/>
      <c r="E69" s="61"/>
      <c r="F69" s="61"/>
      <c r="G69" s="62"/>
      <c r="H69" s="62"/>
      <c r="I69" s="50"/>
      <c r="J69" s="307"/>
      <c r="K69" s="57"/>
      <c r="L69" s="17"/>
      <c r="M69" s="17"/>
      <c r="N69" s="56"/>
      <c r="O69" s="50"/>
      <c r="P69" s="50"/>
      <c r="Q69" s="50"/>
      <c r="R69" s="50"/>
      <c r="S69" s="50"/>
      <c r="T69" s="50"/>
      <c r="U69" s="307"/>
      <c r="V69" s="57"/>
      <c r="W69" s="17"/>
      <c r="X69" s="17"/>
      <c r="Y69" s="56"/>
      <c r="Z69" s="50"/>
      <c r="AA69" s="50"/>
      <c r="AB69" s="50"/>
      <c r="AC69" s="50"/>
      <c r="AD69" s="50"/>
      <c r="AE69" s="50"/>
      <c r="AF69" s="307"/>
      <c r="AG69" s="57"/>
      <c r="AH69" s="17"/>
      <c r="AI69" s="17"/>
      <c r="AJ69" s="56"/>
      <c r="AK69" s="50"/>
      <c r="AL69" s="50"/>
      <c r="AM69" s="50"/>
      <c r="AN69" s="50"/>
      <c r="AO69" s="50"/>
      <c r="AP69" s="50"/>
      <c r="AQ69" s="307"/>
      <c r="AR69" s="57"/>
      <c r="AS69" s="17"/>
      <c r="AT69" s="17"/>
      <c r="AU69" s="56"/>
      <c r="AV69" s="50"/>
      <c r="AW69" s="50"/>
      <c r="AX69" s="50"/>
      <c r="AY69" s="50"/>
      <c r="AZ69" s="50"/>
      <c r="BA69" s="50"/>
      <c r="BB69" s="307"/>
      <c r="BC69" s="57"/>
      <c r="BD69" s="17"/>
      <c r="BE69" s="17"/>
      <c r="BF69" s="56"/>
      <c r="BG69" s="50"/>
      <c r="BH69" s="50"/>
      <c r="BI69" s="50"/>
      <c r="BJ69" s="50"/>
      <c r="BK69" s="50"/>
      <c r="BL69" s="50"/>
      <c r="BM69" s="307"/>
      <c r="BN69" s="57"/>
      <c r="BO69" s="17"/>
      <c r="BP69" s="17"/>
      <c r="BQ69" s="56"/>
      <c r="BR69" s="50"/>
      <c r="BS69" s="50"/>
      <c r="BT69" s="50"/>
      <c r="BU69" s="50"/>
      <c r="BV69" s="50"/>
      <c r="BW69" s="50"/>
      <c r="BX69" s="307"/>
      <c r="BY69" s="57"/>
      <c r="BZ69" s="17"/>
      <c r="CA69" s="17"/>
      <c r="CB69" s="56"/>
      <c r="CC69" s="50"/>
      <c r="CD69" s="50"/>
      <c r="CE69" s="50"/>
      <c r="CF69" s="50"/>
      <c r="CG69" s="50"/>
      <c r="CH69" s="50"/>
      <c r="CI69" s="307"/>
      <c r="CJ69" s="57"/>
      <c r="CK69" s="17"/>
      <c r="CL69" s="17"/>
      <c r="CM69" s="56"/>
      <c r="CN69" s="50"/>
      <c r="CO69" s="50"/>
      <c r="CP69" s="50"/>
      <c r="CQ69" s="50"/>
      <c r="CR69" s="50"/>
      <c r="CS69" s="50"/>
      <c r="CT69" s="307"/>
      <c r="CU69" s="57"/>
      <c r="CV69" s="17"/>
      <c r="CW69" s="17"/>
      <c r="CX69" s="56"/>
      <c r="CY69" s="50"/>
      <c r="CZ69" s="50"/>
      <c r="DA69" s="50"/>
      <c r="DB69" s="50"/>
      <c r="DC69" s="50"/>
      <c r="DD69" s="50"/>
      <c r="DE69" s="307"/>
      <c r="DF69" s="57"/>
      <c r="DG69" s="17"/>
      <c r="DH69" s="17"/>
      <c r="DI69" s="56"/>
      <c r="DJ69" s="50"/>
      <c r="DK69" s="50"/>
      <c r="DL69" s="50"/>
      <c r="DM69" s="50"/>
      <c r="DN69" s="50"/>
      <c r="DO69" s="50"/>
      <c r="DP69" s="307"/>
      <c r="DQ69" s="57"/>
      <c r="DR69" s="17"/>
      <c r="DS69" s="17"/>
      <c r="DT69" s="56"/>
      <c r="DU69" s="50"/>
      <c r="DV69" s="50"/>
      <c r="DW69" s="50"/>
      <c r="DX69" s="50"/>
      <c r="DY69" s="50"/>
      <c r="DZ69" s="50"/>
      <c r="EA69" s="307"/>
      <c r="EB69" s="57"/>
      <c r="EC69" s="17"/>
      <c r="ED69" s="17"/>
      <c r="EE69" s="56"/>
      <c r="EF69" s="50"/>
      <c r="EG69" s="50"/>
      <c r="EH69" s="50"/>
      <c r="EI69" s="50"/>
      <c r="EJ69" s="50"/>
      <c r="EK69" s="50"/>
      <c r="EL69" s="307"/>
      <c r="EM69" s="57"/>
      <c r="EN69" s="17"/>
      <c r="EO69" s="17"/>
      <c r="EP69" s="56"/>
      <c r="EQ69" s="50"/>
      <c r="ER69" s="50"/>
      <c r="ES69" s="50"/>
      <c r="ET69" s="50"/>
      <c r="EU69" s="50"/>
      <c r="EV69" s="50"/>
      <c r="EW69" s="307"/>
      <c r="EX69" s="57"/>
      <c r="EY69" s="17"/>
      <c r="EZ69" s="17"/>
      <c r="FA69" s="56"/>
      <c r="FB69" s="50"/>
      <c r="FC69" s="50"/>
      <c r="FD69" s="50"/>
      <c r="FE69" s="50"/>
      <c r="FF69" s="50"/>
      <c r="FG69" s="50"/>
      <c r="FH69" s="307"/>
      <c r="FI69" s="57"/>
      <c r="FJ69" s="17"/>
      <c r="FK69" s="17"/>
      <c r="FL69" s="56"/>
      <c r="FM69" s="50"/>
      <c r="FN69" s="50"/>
      <c r="FO69" s="50"/>
      <c r="FP69" s="50"/>
      <c r="FQ69" s="50"/>
      <c r="FR69" s="50"/>
      <c r="FS69" s="307"/>
      <c r="FT69" s="57"/>
      <c r="FU69" s="17"/>
      <c r="FV69" s="17"/>
      <c r="FW69" s="56"/>
      <c r="FX69" s="50"/>
      <c r="FY69" s="50"/>
      <c r="FZ69" s="50"/>
      <c r="GA69" s="50"/>
      <c r="GB69" s="50"/>
      <c r="GC69" s="50"/>
      <c r="GD69" s="307"/>
      <c r="GE69" s="57"/>
      <c r="GF69" s="17"/>
      <c r="GG69" s="17"/>
      <c r="GH69" s="56"/>
      <c r="GI69" s="50"/>
      <c r="GJ69" s="50"/>
      <c r="GK69" s="50"/>
      <c r="GL69" s="50"/>
      <c r="GM69" s="50"/>
      <c r="GN69" s="50"/>
      <c r="GO69" s="307"/>
      <c r="GP69" s="57"/>
      <c r="GQ69" s="17"/>
      <c r="GR69" s="17"/>
      <c r="GS69" s="56"/>
      <c r="GT69" s="50"/>
      <c r="GU69" s="50"/>
      <c r="GV69" s="50"/>
      <c r="GW69" s="50"/>
      <c r="GX69" s="50"/>
      <c r="GY69" s="50"/>
      <c r="GZ69" s="307"/>
      <c r="HA69" s="57"/>
      <c r="HB69" s="17"/>
      <c r="HC69" s="17"/>
      <c r="HD69" s="56"/>
      <c r="HE69" s="50"/>
      <c r="HF69" s="50"/>
      <c r="HG69" s="50"/>
      <c r="HH69" s="50"/>
      <c r="HI69" s="50"/>
      <c r="HJ69" s="50"/>
      <c r="HK69" s="307"/>
      <c r="HL69" s="57"/>
      <c r="HM69" s="17"/>
      <c r="HN69" s="17"/>
      <c r="HO69" s="56"/>
      <c r="HP69" s="50"/>
      <c r="HQ69" s="50"/>
      <c r="HR69" s="50"/>
      <c r="HS69" s="50"/>
      <c r="HT69" s="50"/>
      <c r="HU69" s="50"/>
      <c r="HV69" s="307"/>
      <c r="HW69" s="57"/>
      <c r="HX69" s="17"/>
      <c r="HY69" s="17"/>
    </row>
    <row r="70" spans="1:233" x14ac:dyDescent="0.3">
      <c r="A70" s="59"/>
      <c r="B70" s="60"/>
      <c r="C70" s="224"/>
      <c r="D70" s="61"/>
      <c r="E70" s="61"/>
      <c r="F70" s="61"/>
      <c r="G70" s="62"/>
      <c r="H70" s="62"/>
      <c r="I70" s="50"/>
      <c r="J70" s="307"/>
      <c r="K70" s="57"/>
      <c r="L70" s="17"/>
      <c r="M70" s="17"/>
      <c r="N70" s="56"/>
      <c r="O70" s="50"/>
      <c r="P70" s="50"/>
      <c r="Q70" s="50"/>
      <c r="R70" s="50"/>
      <c r="S70" s="50"/>
      <c r="T70" s="50"/>
      <c r="U70" s="307"/>
      <c r="V70" s="57"/>
      <c r="W70" s="17"/>
      <c r="X70" s="17"/>
      <c r="Y70" s="56"/>
      <c r="Z70" s="50"/>
      <c r="AA70" s="50"/>
      <c r="AB70" s="50"/>
      <c r="AC70" s="50"/>
      <c r="AD70" s="50"/>
      <c r="AE70" s="50"/>
      <c r="AF70" s="307"/>
      <c r="AG70" s="57"/>
      <c r="AH70" s="17"/>
      <c r="AI70" s="17"/>
      <c r="AJ70" s="56"/>
      <c r="AK70" s="50"/>
      <c r="AL70" s="50"/>
      <c r="AM70" s="50"/>
      <c r="AN70" s="50"/>
      <c r="AO70" s="50"/>
      <c r="AP70" s="50"/>
      <c r="AQ70" s="307"/>
      <c r="AR70" s="57"/>
      <c r="AS70" s="17"/>
      <c r="AT70" s="17"/>
      <c r="AU70" s="56"/>
      <c r="AV70" s="50"/>
      <c r="AW70" s="50"/>
      <c r="AX70" s="50"/>
      <c r="AY70" s="50"/>
      <c r="AZ70" s="50"/>
      <c r="BA70" s="50"/>
      <c r="BB70" s="307"/>
      <c r="BC70" s="57"/>
      <c r="BD70" s="17"/>
      <c r="BE70" s="17"/>
      <c r="BF70" s="56"/>
      <c r="BG70" s="50"/>
      <c r="BH70" s="50"/>
      <c r="BI70" s="50"/>
      <c r="BJ70" s="50"/>
      <c r="BK70" s="50"/>
      <c r="BL70" s="50"/>
      <c r="BM70" s="307"/>
      <c r="BN70" s="57"/>
      <c r="BO70" s="17"/>
      <c r="BP70" s="17"/>
      <c r="BQ70" s="56"/>
      <c r="BR70" s="50"/>
      <c r="BS70" s="50"/>
      <c r="BT70" s="50"/>
      <c r="BU70" s="50"/>
      <c r="BV70" s="50"/>
      <c r="BW70" s="50"/>
      <c r="BX70" s="307"/>
      <c r="BY70" s="57"/>
      <c r="BZ70" s="17"/>
      <c r="CA70" s="17"/>
      <c r="CB70" s="56"/>
      <c r="CC70" s="50"/>
      <c r="CD70" s="50"/>
      <c r="CE70" s="50"/>
      <c r="CF70" s="50"/>
      <c r="CG70" s="50"/>
      <c r="CH70" s="50"/>
      <c r="CI70" s="307"/>
      <c r="CJ70" s="57"/>
      <c r="CK70" s="17"/>
      <c r="CL70" s="17"/>
      <c r="CM70" s="56"/>
      <c r="CN70" s="50"/>
      <c r="CO70" s="50"/>
      <c r="CP70" s="50"/>
      <c r="CQ70" s="50"/>
      <c r="CR70" s="50"/>
      <c r="CS70" s="50"/>
      <c r="CT70" s="307"/>
      <c r="CU70" s="57"/>
      <c r="CV70" s="17"/>
      <c r="CW70" s="17"/>
      <c r="CX70" s="56"/>
      <c r="CY70" s="50"/>
      <c r="CZ70" s="50"/>
      <c r="DA70" s="50"/>
      <c r="DB70" s="50"/>
      <c r="DC70" s="50"/>
      <c r="DD70" s="50"/>
      <c r="DE70" s="307"/>
      <c r="DF70" s="57"/>
      <c r="DG70" s="17"/>
      <c r="DH70" s="17"/>
      <c r="DI70" s="56"/>
      <c r="DJ70" s="50"/>
      <c r="DK70" s="50"/>
      <c r="DL70" s="50"/>
      <c r="DM70" s="50"/>
      <c r="DN70" s="50"/>
      <c r="DO70" s="50"/>
      <c r="DP70" s="307"/>
      <c r="DQ70" s="57"/>
      <c r="DR70" s="17"/>
      <c r="DS70" s="17"/>
      <c r="DT70" s="56"/>
      <c r="DU70" s="50"/>
      <c r="DV70" s="50"/>
      <c r="DW70" s="50"/>
      <c r="DX70" s="50"/>
      <c r="DY70" s="50"/>
      <c r="DZ70" s="50"/>
      <c r="EA70" s="307"/>
      <c r="EB70" s="57"/>
      <c r="EC70" s="17"/>
      <c r="ED70" s="17"/>
      <c r="EE70" s="56"/>
      <c r="EF70" s="50"/>
      <c r="EG70" s="50"/>
      <c r="EH70" s="50"/>
      <c r="EI70" s="50"/>
      <c r="EJ70" s="50"/>
      <c r="EK70" s="50"/>
      <c r="EL70" s="307"/>
      <c r="EM70" s="57"/>
      <c r="EN70" s="17"/>
      <c r="EO70" s="17"/>
      <c r="EP70" s="56"/>
      <c r="EQ70" s="50"/>
      <c r="ER70" s="50"/>
      <c r="ES70" s="50"/>
      <c r="ET70" s="50"/>
      <c r="EU70" s="50"/>
      <c r="EV70" s="50"/>
      <c r="EW70" s="307"/>
      <c r="EX70" s="57"/>
      <c r="EY70" s="17"/>
      <c r="EZ70" s="17"/>
      <c r="FA70" s="56"/>
      <c r="FB70" s="50"/>
      <c r="FC70" s="50"/>
      <c r="FD70" s="50"/>
      <c r="FE70" s="50"/>
      <c r="FF70" s="50"/>
      <c r="FG70" s="50"/>
      <c r="FH70" s="307"/>
      <c r="FI70" s="57"/>
      <c r="FJ70" s="17"/>
      <c r="FK70" s="17"/>
      <c r="FL70" s="56"/>
      <c r="FM70" s="50"/>
      <c r="FN70" s="50"/>
      <c r="FO70" s="50"/>
      <c r="FP70" s="50"/>
      <c r="FQ70" s="50"/>
      <c r="FR70" s="50"/>
      <c r="FS70" s="307"/>
      <c r="FT70" s="57"/>
      <c r="FU70" s="17"/>
      <c r="FV70" s="17"/>
      <c r="FW70" s="56"/>
      <c r="FX70" s="50"/>
      <c r="FY70" s="50"/>
      <c r="FZ70" s="50"/>
      <c r="GA70" s="50"/>
      <c r="GB70" s="50"/>
      <c r="GC70" s="50"/>
      <c r="GD70" s="307"/>
      <c r="GE70" s="57"/>
      <c r="GF70" s="17"/>
      <c r="GG70" s="17"/>
      <c r="GH70" s="56"/>
      <c r="GI70" s="50"/>
      <c r="GJ70" s="50"/>
      <c r="GK70" s="50"/>
      <c r="GL70" s="50"/>
      <c r="GM70" s="50"/>
      <c r="GN70" s="50"/>
      <c r="GO70" s="307"/>
      <c r="GP70" s="57"/>
      <c r="GQ70" s="17"/>
      <c r="GR70" s="17"/>
      <c r="GS70" s="56"/>
      <c r="GT70" s="50"/>
      <c r="GU70" s="50"/>
      <c r="GV70" s="50"/>
      <c r="GW70" s="50"/>
      <c r="GX70" s="50"/>
      <c r="GY70" s="50"/>
      <c r="GZ70" s="307"/>
      <c r="HA70" s="57"/>
      <c r="HB70" s="17"/>
      <c r="HC70" s="17"/>
      <c r="HD70" s="56"/>
      <c r="HE70" s="50"/>
      <c r="HF70" s="50"/>
      <c r="HG70" s="50"/>
      <c r="HH70" s="50"/>
      <c r="HI70" s="50"/>
      <c r="HJ70" s="50"/>
      <c r="HK70" s="307"/>
      <c r="HL70" s="57"/>
      <c r="HM70" s="17"/>
      <c r="HN70" s="17"/>
      <c r="HO70" s="56"/>
      <c r="HP70" s="50"/>
      <c r="HQ70" s="50"/>
      <c r="HR70" s="50"/>
      <c r="HS70" s="50"/>
      <c r="HT70" s="50"/>
      <c r="HU70" s="50"/>
      <c r="HV70" s="307"/>
      <c r="HW70" s="57"/>
      <c r="HX70" s="17"/>
      <c r="HY70" s="17"/>
    </row>
    <row r="71" spans="1:233" x14ac:dyDescent="0.3">
      <c r="A71" s="59"/>
      <c r="B71" s="60"/>
      <c r="C71" s="224"/>
      <c r="D71" s="61"/>
      <c r="E71" s="61"/>
      <c r="F71" s="61"/>
      <c r="G71" s="62"/>
      <c r="H71" s="62"/>
      <c r="I71" s="50"/>
      <c r="J71" s="307"/>
      <c r="K71" s="57"/>
      <c r="L71" s="17"/>
      <c r="M71" s="17"/>
      <c r="N71" s="56"/>
      <c r="O71" s="50"/>
      <c r="P71" s="50"/>
      <c r="Q71" s="50"/>
      <c r="R71" s="50"/>
      <c r="S71" s="50"/>
      <c r="T71" s="50"/>
      <c r="U71" s="307"/>
      <c r="V71" s="57"/>
      <c r="W71" s="17"/>
      <c r="X71" s="17"/>
      <c r="Y71" s="56"/>
      <c r="Z71" s="50"/>
      <c r="AA71" s="50"/>
      <c r="AB71" s="50"/>
      <c r="AC71" s="50"/>
      <c r="AD71" s="50"/>
      <c r="AE71" s="50"/>
      <c r="AF71" s="307"/>
      <c r="AG71" s="57"/>
      <c r="AH71" s="17"/>
      <c r="AI71" s="17"/>
      <c r="AJ71" s="56"/>
      <c r="AK71" s="50"/>
      <c r="AL71" s="50"/>
      <c r="AM71" s="50"/>
      <c r="AN71" s="50"/>
      <c r="AO71" s="50"/>
      <c r="AP71" s="50"/>
      <c r="AQ71" s="307"/>
      <c r="AR71" s="57"/>
      <c r="AS71" s="17"/>
      <c r="AT71" s="17"/>
      <c r="AU71" s="56"/>
      <c r="AV71" s="50"/>
      <c r="AW71" s="50"/>
      <c r="AX71" s="50"/>
      <c r="AY71" s="50"/>
      <c r="AZ71" s="50"/>
      <c r="BA71" s="50"/>
      <c r="BB71" s="307"/>
      <c r="BC71" s="57"/>
      <c r="BD71" s="17"/>
      <c r="BE71" s="17"/>
      <c r="BF71" s="56"/>
      <c r="BG71" s="50"/>
      <c r="BH71" s="50"/>
      <c r="BI71" s="50"/>
      <c r="BJ71" s="50"/>
      <c r="BK71" s="50"/>
      <c r="BL71" s="50"/>
      <c r="BM71" s="307"/>
      <c r="BN71" s="57"/>
      <c r="BO71" s="17"/>
      <c r="BP71" s="17"/>
      <c r="BQ71" s="56"/>
      <c r="BR71" s="50"/>
      <c r="BS71" s="50"/>
      <c r="BT71" s="50"/>
      <c r="BU71" s="50"/>
      <c r="BV71" s="50"/>
      <c r="BW71" s="50"/>
      <c r="BX71" s="307"/>
      <c r="BY71" s="57"/>
      <c r="BZ71" s="17"/>
      <c r="CA71" s="17"/>
      <c r="CB71" s="56"/>
      <c r="CC71" s="50"/>
      <c r="CD71" s="50"/>
      <c r="CE71" s="50"/>
      <c r="CF71" s="50"/>
      <c r="CG71" s="50"/>
      <c r="CH71" s="50"/>
      <c r="CI71" s="307"/>
      <c r="CJ71" s="57"/>
      <c r="CK71" s="17"/>
      <c r="CL71" s="17"/>
      <c r="CM71" s="56"/>
      <c r="CN71" s="50"/>
      <c r="CO71" s="50"/>
      <c r="CP71" s="50"/>
      <c r="CQ71" s="50"/>
      <c r="CR71" s="50"/>
      <c r="CS71" s="50"/>
      <c r="CT71" s="307"/>
      <c r="CU71" s="57"/>
      <c r="CV71" s="17"/>
      <c r="CW71" s="17"/>
      <c r="CX71" s="56"/>
      <c r="CY71" s="50"/>
      <c r="CZ71" s="50"/>
      <c r="DA71" s="50"/>
      <c r="DB71" s="50"/>
      <c r="DC71" s="50"/>
      <c r="DD71" s="50"/>
      <c r="DE71" s="307"/>
      <c r="DF71" s="57"/>
      <c r="DG71" s="17"/>
      <c r="DH71" s="17"/>
      <c r="DI71" s="56"/>
      <c r="DJ71" s="50"/>
      <c r="DK71" s="50"/>
      <c r="DL71" s="50"/>
      <c r="DM71" s="50"/>
      <c r="DN71" s="50"/>
      <c r="DO71" s="50"/>
      <c r="DP71" s="307"/>
      <c r="DQ71" s="57"/>
      <c r="DR71" s="17"/>
      <c r="DS71" s="17"/>
      <c r="DT71" s="56"/>
      <c r="DU71" s="50"/>
      <c r="DV71" s="50"/>
      <c r="DW71" s="50"/>
      <c r="DX71" s="50"/>
      <c r="DY71" s="50"/>
      <c r="DZ71" s="50"/>
      <c r="EA71" s="307"/>
      <c r="EB71" s="57"/>
      <c r="EC71" s="17"/>
      <c r="ED71" s="17"/>
      <c r="EE71" s="56"/>
      <c r="EF71" s="50"/>
      <c r="EG71" s="50"/>
      <c r="EH71" s="50"/>
      <c r="EI71" s="50"/>
      <c r="EJ71" s="50"/>
      <c r="EK71" s="50"/>
      <c r="EL71" s="307"/>
      <c r="EM71" s="57"/>
      <c r="EN71" s="17"/>
      <c r="EO71" s="17"/>
      <c r="EP71" s="56"/>
      <c r="EQ71" s="50"/>
      <c r="ER71" s="50"/>
      <c r="ES71" s="50"/>
      <c r="ET71" s="50"/>
      <c r="EU71" s="50"/>
      <c r="EV71" s="50"/>
      <c r="EW71" s="307"/>
      <c r="EX71" s="57"/>
      <c r="EY71" s="17"/>
      <c r="EZ71" s="17"/>
      <c r="FA71" s="56"/>
      <c r="FB71" s="50"/>
      <c r="FC71" s="50"/>
      <c r="FD71" s="50"/>
      <c r="FE71" s="50"/>
      <c r="FF71" s="50"/>
      <c r="FG71" s="50"/>
      <c r="FH71" s="307"/>
      <c r="FI71" s="57"/>
      <c r="FJ71" s="17"/>
      <c r="FK71" s="17"/>
      <c r="FL71" s="56"/>
      <c r="FM71" s="50"/>
      <c r="FN71" s="50"/>
      <c r="FO71" s="50"/>
      <c r="FP71" s="50"/>
      <c r="FQ71" s="50"/>
      <c r="FR71" s="50"/>
      <c r="FS71" s="307"/>
      <c r="FT71" s="57"/>
      <c r="FU71" s="17"/>
      <c r="FV71" s="17"/>
      <c r="FW71" s="56"/>
      <c r="FX71" s="50"/>
      <c r="FY71" s="50"/>
      <c r="FZ71" s="50"/>
      <c r="GA71" s="50"/>
      <c r="GB71" s="50"/>
      <c r="GC71" s="50"/>
      <c r="GD71" s="307"/>
      <c r="GE71" s="57"/>
      <c r="GF71" s="17"/>
      <c r="GG71" s="17"/>
      <c r="GH71" s="56"/>
      <c r="GI71" s="50"/>
      <c r="GJ71" s="50"/>
      <c r="GK71" s="50"/>
      <c r="GL71" s="50"/>
      <c r="GM71" s="50"/>
      <c r="GN71" s="50"/>
      <c r="GO71" s="307"/>
      <c r="GP71" s="57"/>
      <c r="GQ71" s="17"/>
      <c r="GR71" s="17"/>
      <c r="GS71" s="56"/>
      <c r="GT71" s="50"/>
      <c r="GU71" s="50"/>
      <c r="GV71" s="50"/>
      <c r="GW71" s="50"/>
      <c r="GX71" s="50"/>
      <c r="GY71" s="50"/>
      <c r="GZ71" s="307"/>
      <c r="HA71" s="57"/>
      <c r="HB71" s="17"/>
      <c r="HC71" s="17"/>
      <c r="HD71" s="56"/>
      <c r="HE71" s="50"/>
      <c r="HF71" s="50"/>
      <c r="HG71" s="50"/>
      <c r="HH71" s="50"/>
      <c r="HI71" s="50"/>
      <c r="HJ71" s="50"/>
      <c r="HK71" s="307"/>
      <c r="HL71" s="57"/>
      <c r="HM71" s="17"/>
      <c r="HN71" s="17"/>
      <c r="HO71" s="56"/>
      <c r="HP71" s="50"/>
      <c r="HQ71" s="50"/>
      <c r="HR71" s="50"/>
      <c r="HS71" s="50"/>
      <c r="HT71" s="50"/>
      <c r="HU71" s="50"/>
      <c r="HV71" s="307"/>
      <c r="HW71" s="57"/>
      <c r="HX71" s="17"/>
      <c r="HY71" s="17"/>
    </row>
    <row r="72" spans="1:233" x14ac:dyDescent="0.3">
      <c r="A72" s="59"/>
      <c r="B72" s="60"/>
      <c r="C72" s="224"/>
      <c r="D72" s="61"/>
      <c r="E72" s="61"/>
      <c r="F72" s="61"/>
      <c r="G72" s="62"/>
      <c r="H72" s="62"/>
      <c r="I72" s="50"/>
      <c r="J72" s="307"/>
      <c r="K72" s="57"/>
      <c r="L72" s="17"/>
      <c r="M72" s="17"/>
      <c r="N72" s="56"/>
      <c r="O72" s="50"/>
      <c r="P72" s="50"/>
      <c r="Q72" s="50"/>
      <c r="R72" s="50"/>
      <c r="S72" s="50"/>
      <c r="T72" s="50"/>
      <c r="U72" s="307"/>
      <c r="V72" s="57"/>
      <c r="W72" s="17"/>
      <c r="X72" s="17"/>
      <c r="Y72" s="56"/>
      <c r="Z72" s="50"/>
      <c r="AA72" s="50"/>
      <c r="AB72" s="50"/>
      <c r="AC72" s="50"/>
      <c r="AD72" s="50"/>
      <c r="AE72" s="50"/>
      <c r="AF72" s="307"/>
      <c r="AG72" s="57"/>
      <c r="AH72" s="17"/>
      <c r="AI72" s="17"/>
      <c r="AJ72" s="56"/>
      <c r="AK72" s="50"/>
      <c r="AL72" s="50"/>
      <c r="AM72" s="50"/>
      <c r="AN72" s="50"/>
      <c r="AO72" s="50"/>
      <c r="AP72" s="50"/>
      <c r="AQ72" s="307"/>
      <c r="AR72" s="57"/>
      <c r="AS72" s="17"/>
      <c r="AT72" s="17"/>
      <c r="AU72" s="56"/>
      <c r="AV72" s="50"/>
      <c r="AW72" s="50"/>
      <c r="AX72" s="50"/>
      <c r="AY72" s="50"/>
      <c r="AZ72" s="50"/>
      <c r="BA72" s="50"/>
      <c r="BB72" s="307"/>
      <c r="BC72" s="57"/>
      <c r="BD72" s="17"/>
      <c r="BE72" s="17"/>
      <c r="BF72" s="56"/>
      <c r="BG72" s="50"/>
      <c r="BH72" s="50"/>
      <c r="BI72" s="50"/>
      <c r="BJ72" s="50"/>
      <c r="BK72" s="50"/>
      <c r="BL72" s="50"/>
      <c r="BM72" s="307"/>
      <c r="BN72" s="57"/>
      <c r="BO72" s="17"/>
      <c r="BP72" s="17"/>
      <c r="BQ72" s="56"/>
      <c r="BR72" s="50"/>
      <c r="BS72" s="50"/>
      <c r="BT72" s="50"/>
      <c r="BU72" s="50"/>
      <c r="BV72" s="50"/>
      <c r="BW72" s="50"/>
      <c r="BX72" s="307"/>
      <c r="BY72" s="57"/>
      <c r="BZ72" s="17"/>
      <c r="CA72" s="17"/>
      <c r="CB72" s="56"/>
      <c r="CC72" s="50"/>
      <c r="CD72" s="50"/>
      <c r="CE72" s="50"/>
      <c r="CF72" s="50"/>
      <c r="CG72" s="50"/>
      <c r="CH72" s="50"/>
      <c r="CI72" s="307"/>
      <c r="CJ72" s="57"/>
      <c r="CK72" s="17"/>
      <c r="CL72" s="17"/>
      <c r="CM72" s="56"/>
      <c r="CN72" s="50"/>
      <c r="CO72" s="50"/>
      <c r="CP72" s="50"/>
      <c r="CQ72" s="50"/>
      <c r="CR72" s="50"/>
      <c r="CS72" s="50"/>
      <c r="CT72" s="307"/>
      <c r="CU72" s="57"/>
      <c r="CV72" s="17"/>
      <c r="CW72" s="17"/>
      <c r="CX72" s="56"/>
      <c r="CY72" s="50"/>
      <c r="CZ72" s="50"/>
      <c r="DA72" s="50"/>
      <c r="DB72" s="50"/>
      <c r="DC72" s="50"/>
      <c r="DD72" s="50"/>
      <c r="DE72" s="307"/>
      <c r="DF72" s="57"/>
      <c r="DG72" s="17"/>
      <c r="DH72" s="17"/>
      <c r="DI72" s="56"/>
      <c r="DJ72" s="50"/>
      <c r="DK72" s="50"/>
      <c r="DL72" s="50"/>
      <c r="DM72" s="50"/>
      <c r="DN72" s="50"/>
      <c r="DO72" s="50"/>
      <c r="DP72" s="307"/>
      <c r="DQ72" s="57"/>
      <c r="DR72" s="17"/>
      <c r="DS72" s="17"/>
      <c r="DT72" s="56"/>
      <c r="DU72" s="50"/>
      <c r="DV72" s="50"/>
      <c r="DW72" s="50"/>
      <c r="DX72" s="50"/>
      <c r="DY72" s="50"/>
      <c r="DZ72" s="50"/>
      <c r="EA72" s="307"/>
      <c r="EB72" s="57"/>
      <c r="EC72" s="17"/>
      <c r="ED72" s="17"/>
      <c r="EE72" s="56"/>
      <c r="EF72" s="50"/>
      <c r="EG72" s="50"/>
      <c r="EH72" s="50"/>
      <c r="EI72" s="50"/>
      <c r="EJ72" s="50"/>
      <c r="EK72" s="50"/>
      <c r="EL72" s="307"/>
      <c r="EM72" s="57"/>
      <c r="EN72" s="17"/>
      <c r="EO72" s="17"/>
      <c r="EP72" s="56"/>
      <c r="EQ72" s="50"/>
      <c r="ER72" s="50"/>
      <c r="ES72" s="50"/>
      <c r="ET72" s="50"/>
      <c r="EU72" s="50"/>
      <c r="EV72" s="50"/>
      <c r="EW72" s="307"/>
      <c r="EX72" s="57"/>
      <c r="EY72" s="17"/>
      <c r="EZ72" s="17"/>
      <c r="FA72" s="56"/>
      <c r="FB72" s="50"/>
      <c r="FC72" s="50"/>
      <c r="FD72" s="50"/>
      <c r="FE72" s="50"/>
      <c r="FF72" s="50"/>
      <c r="FG72" s="50"/>
      <c r="FH72" s="307"/>
      <c r="FI72" s="57"/>
      <c r="FJ72" s="17"/>
      <c r="FK72" s="17"/>
      <c r="FL72" s="56"/>
      <c r="FM72" s="50"/>
      <c r="FN72" s="50"/>
      <c r="FO72" s="50"/>
      <c r="FP72" s="50"/>
      <c r="FQ72" s="50"/>
      <c r="FR72" s="50"/>
      <c r="FS72" s="307"/>
      <c r="FT72" s="57"/>
      <c r="FU72" s="17"/>
      <c r="FV72" s="17"/>
      <c r="FW72" s="56"/>
      <c r="FX72" s="50"/>
      <c r="FY72" s="50"/>
      <c r="FZ72" s="50"/>
      <c r="GA72" s="50"/>
      <c r="GB72" s="50"/>
      <c r="GC72" s="50"/>
      <c r="GD72" s="307"/>
      <c r="GE72" s="57"/>
      <c r="GF72" s="17"/>
      <c r="GG72" s="17"/>
      <c r="GH72" s="56"/>
      <c r="GI72" s="50"/>
      <c r="GJ72" s="50"/>
      <c r="GK72" s="50"/>
      <c r="GL72" s="50"/>
      <c r="GM72" s="50"/>
      <c r="GN72" s="50"/>
      <c r="GO72" s="307"/>
      <c r="GP72" s="57"/>
      <c r="GQ72" s="17"/>
      <c r="GR72" s="17"/>
      <c r="GS72" s="56"/>
      <c r="GT72" s="50"/>
      <c r="GU72" s="50"/>
      <c r="GV72" s="50"/>
      <c r="GW72" s="50"/>
      <c r="GX72" s="50"/>
      <c r="GY72" s="50"/>
      <c r="GZ72" s="307"/>
      <c r="HA72" s="57"/>
      <c r="HB72" s="17"/>
      <c r="HC72" s="17"/>
      <c r="HD72" s="56"/>
      <c r="HE72" s="50"/>
      <c r="HF72" s="50"/>
      <c r="HG72" s="50"/>
      <c r="HH72" s="50"/>
      <c r="HI72" s="50"/>
      <c r="HJ72" s="50"/>
      <c r="HK72" s="307"/>
      <c r="HL72" s="57"/>
      <c r="HM72" s="17"/>
      <c r="HN72" s="17"/>
      <c r="HO72" s="56"/>
      <c r="HP72" s="50"/>
      <c r="HQ72" s="50"/>
      <c r="HR72" s="50"/>
      <c r="HS72" s="50"/>
      <c r="HT72" s="50"/>
      <c r="HU72" s="50"/>
      <c r="HV72" s="307"/>
      <c r="HW72" s="57"/>
      <c r="HX72" s="17"/>
      <c r="HY72" s="17"/>
    </row>
    <row r="73" spans="1:233" x14ac:dyDescent="0.3">
      <c r="A73" s="59"/>
      <c r="B73" s="60"/>
      <c r="C73" s="225"/>
      <c r="D73" s="61"/>
      <c r="E73" s="61"/>
      <c r="F73" s="61"/>
      <c r="G73" s="62"/>
      <c r="H73" s="62"/>
      <c r="I73" s="50"/>
      <c r="J73" s="307"/>
      <c r="K73" s="57"/>
      <c r="L73" s="17"/>
      <c r="M73" s="17"/>
      <c r="N73" s="56"/>
      <c r="O73" s="50"/>
      <c r="P73" s="50"/>
      <c r="Q73" s="50"/>
      <c r="R73" s="50"/>
      <c r="S73" s="50"/>
      <c r="T73" s="50"/>
      <c r="U73" s="307"/>
      <c r="V73" s="57"/>
      <c r="W73" s="17"/>
      <c r="X73" s="17"/>
      <c r="Y73" s="56"/>
      <c r="Z73" s="50"/>
      <c r="AA73" s="50"/>
      <c r="AB73" s="50"/>
      <c r="AC73" s="50"/>
      <c r="AD73" s="50"/>
      <c r="AE73" s="50"/>
      <c r="AF73" s="307"/>
      <c r="AG73" s="57"/>
      <c r="AH73" s="17"/>
      <c r="AI73" s="17"/>
      <c r="AJ73" s="56"/>
      <c r="AK73" s="50"/>
      <c r="AL73" s="50"/>
      <c r="AM73" s="50"/>
      <c r="AN73" s="50"/>
      <c r="AO73" s="50"/>
      <c r="AP73" s="50"/>
      <c r="AQ73" s="307"/>
      <c r="AR73" s="57"/>
      <c r="AS73" s="17"/>
      <c r="AT73" s="17"/>
      <c r="AU73" s="56"/>
      <c r="AV73" s="50"/>
      <c r="AW73" s="50"/>
      <c r="AX73" s="50"/>
      <c r="AY73" s="50"/>
      <c r="AZ73" s="50"/>
      <c r="BA73" s="50"/>
      <c r="BB73" s="307"/>
      <c r="BC73" s="57"/>
      <c r="BD73" s="17"/>
      <c r="BE73" s="17"/>
      <c r="BF73" s="56"/>
      <c r="BG73" s="50"/>
      <c r="BH73" s="50"/>
      <c r="BI73" s="50"/>
      <c r="BJ73" s="50"/>
      <c r="BK73" s="50"/>
      <c r="BL73" s="50"/>
      <c r="BM73" s="307"/>
      <c r="BN73" s="57"/>
      <c r="BO73" s="17"/>
      <c r="BP73" s="17"/>
      <c r="BQ73" s="56"/>
      <c r="BR73" s="50"/>
      <c r="BS73" s="50"/>
      <c r="BT73" s="50"/>
      <c r="BU73" s="50"/>
      <c r="BV73" s="50"/>
      <c r="BW73" s="50"/>
      <c r="BX73" s="307"/>
      <c r="BY73" s="57"/>
      <c r="BZ73" s="17"/>
      <c r="CA73" s="17"/>
      <c r="CB73" s="56"/>
      <c r="CC73" s="50"/>
      <c r="CD73" s="50"/>
      <c r="CE73" s="50"/>
      <c r="CF73" s="50"/>
      <c r="CG73" s="50"/>
      <c r="CH73" s="50"/>
      <c r="CI73" s="307"/>
      <c r="CJ73" s="57"/>
      <c r="CK73" s="17"/>
      <c r="CL73" s="17"/>
      <c r="CM73" s="56"/>
      <c r="CN73" s="50"/>
      <c r="CO73" s="50"/>
      <c r="CP73" s="50"/>
      <c r="CQ73" s="50"/>
      <c r="CR73" s="50"/>
      <c r="CS73" s="50"/>
      <c r="CT73" s="307"/>
      <c r="CU73" s="57"/>
      <c r="CV73" s="17"/>
      <c r="CW73" s="17"/>
      <c r="CX73" s="56"/>
      <c r="CY73" s="50"/>
      <c r="CZ73" s="50"/>
      <c r="DA73" s="50"/>
      <c r="DB73" s="50"/>
      <c r="DC73" s="50"/>
      <c r="DD73" s="50"/>
      <c r="DE73" s="307"/>
      <c r="DF73" s="57"/>
      <c r="DG73" s="17"/>
      <c r="DH73" s="17"/>
      <c r="DI73" s="56"/>
      <c r="DJ73" s="50"/>
      <c r="DK73" s="50"/>
      <c r="DL73" s="50"/>
      <c r="DM73" s="50"/>
      <c r="DN73" s="50"/>
      <c r="DO73" s="50"/>
      <c r="DP73" s="307"/>
      <c r="DQ73" s="57"/>
      <c r="DR73" s="17"/>
      <c r="DS73" s="17"/>
      <c r="DT73" s="56"/>
      <c r="DU73" s="50"/>
      <c r="DV73" s="50"/>
      <c r="DW73" s="50"/>
      <c r="DX73" s="50"/>
      <c r="DY73" s="50"/>
      <c r="DZ73" s="50"/>
      <c r="EA73" s="307"/>
      <c r="EB73" s="57"/>
      <c r="EC73" s="17"/>
      <c r="ED73" s="17"/>
      <c r="EE73" s="56"/>
      <c r="EF73" s="50"/>
      <c r="EG73" s="50"/>
      <c r="EH73" s="50"/>
      <c r="EI73" s="50"/>
      <c r="EJ73" s="50"/>
      <c r="EK73" s="50"/>
      <c r="EL73" s="307"/>
      <c r="EM73" s="57"/>
      <c r="EN73" s="17"/>
      <c r="EO73" s="17"/>
      <c r="EP73" s="56"/>
      <c r="EQ73" s="50"/>
      <c r="ER73" s="50"/>
      <c r="ES73" s="50"/>
      <c r="ET73" s="50"/>
      <c r="EU73" s="50"/>
      <c r="EV73" s="50"/>
      <c r="EW73" s="307"/>
      <c r="EX73" s="57"/>
      <c r="EY73" s="17"/>
      <c r="EZ73" s="17"/>
      <c r="FA73" s="56"/>
      <c r="FB73" s="50"/>
      <c r="FC73" s="50"/>
      <c r="FD73" s="50"/>
      <c r="FE73" s="50"/>
      <c r="FF73" s="50"/>
      <c r="FG73" s="50"/>
      <c r="FH73" s="307"/>
      <c r="FI73" s="57"/>
      <c r="FJ73" s="17"/>
      <c r="FK73" s="17"/>
      <c r="FL73" s="56"/>
      <c r="FM73" s="50"/>
      <c r="FN73" s="50"/>
      <c r="FO73" s="50"/>
      <c r="FP73" s="50"/>
      <c r="FQ73" s="50"/>
      <c r="FR73" s="50"/>
      <c r="FS73" s="307"/>
      <c r="FT73" s="57"/>
      <c r="FU73" s="17"/>
      <c r="FV73" s="17"/>
      <c r="FW73" s="56"/>
      <c r="FX73" s="50"/>
      <c r="FY73" s="50"/>
      <c r="FZ73" s="50"/>
      <c r="GA73" s="50"/>
      <c r="GB73" s="50"/>
      <c r="GC73" s="50"/>
      <c r="GD73" s="307"/>
      <c r="GE73" s="57"/>
      <c r="GF73" s="17"/>
      <c r="GG73" s="17"/>
      <c r="GH73" s="56"/>
      <c r="GI73" s="50"/>
      <c r="GJ73" s="50"/>
      <c r="GK73" s="50"/>
      <c r="GL73" s="50"/>
      <c r="GM73" s="50"/>
      <c r="GN73" s="50"/>
      <c r="GO73" s="307"/>
      <c r="GP73" s="57"/>
      <c r="GQ73" s="17"/>
      <c r="GR73" s="17"/>
      <c r="GS73" s="56"/>
      <c r="GT73" s="50"/>
      <c r="GU73" s="50"/>
      <c r="GV73" s="50"/>
      <c r="GW73" s="50"/>
      <c r="GX73" s="50"/>
      <c r="GY73" s="50"/>
      <c r="GZ73" s="307"/>
      <c r="HA73" s="57"/>
      <c r="HB73" s="17"/>
      <c r="HC73" s="17"/>
      <c r="HD73" s="56"/>
      <c r="HE73" s="50"/>
      <c r="HF73" s="50"/>
      <c r="HG73" s="50"/>
      <c r="HH73" s="50"/>
      <c r="HI73" s="50"/>
      <c r="HJ73" s="50"/>
      <c r="HK73" s="307"/>
      <c r="HL73" s="57"/>
      <c r="HM73" s="17"/>
      <c r="HN73" s="17"/>
      <c r="HO73" s="56"/>
      <c r="HP73" s="50"/>
      <c r="HQ73" s="50"/>
      <c r="HR73" s="50"/>
      <c r="HS73" s="50"/>
      <c r="HT73" s="50"/>
      <c r="HU73" s="50"/>
      <c r="HV73" s="307"/>
      <c r="HW73" s="57"/>
      <c r="HX73" s="17"/>
      <c r="HY73" s="17"/>
    </row>
    <row r="74" spans="1:233" x14ac:dyDescent="0.3">
      <c r="A74" s="59"/>
      <c r="B74" s="60"/>
      <c r="C74" s="224"/>
      <c r="D74" s="61"/>
      <c r="E74" s="61"/>
      <c r="F74" s="61"/>
      <c r="G74" s="62"/>
      <c r="H74" s="62"/>
      <c r="I74" s="50"/>
      <c r="J74" s="307"/>
      <c r="K74" s="57"/>
      <c r="L74" s="17"/>
      <c r="M74" s="17"/>
      <c r="N74" s="56"/>
      <c r="O74" s="50"/>
      <c r="P74" s="50"/>
      <c r="Q74" s="50"/>
      <c r="R74" s="50"/>
      <c r="S74" s="50"/>
      <c r="T74" s="50"/>
      <c r="U74" s="307"/>
      <c r="V74" s="57"/>
      <c r="W74" s="17"/>
      <c r="X74" s="17"/>
      <c r="Y74" s="56"/>
      <c r="Z74" s="50"/>
      <c r="AA74" s="50"/>
      <c r="AB74" s="50"/>
      <c r="AC74" s="50"/>
      <c r="AD74" s="50"/>
      <c r="AE74" s="50"/>
      <c r="AF74" s="307"/>
      <c r="AG74" s="57"/>
      <c r="AH74" s="17"/>
      <c r="AI74" s="17"/>
      <c r="AJ74" s="56"/>
      <c r="AK74" s="50"/>
      <c r="AL74" s="50"/>
      <c r="AM74" s="50"/>
      <c r="AN74" s="50"/>
      <c r="AO74" s="50"/>
      <c r="AP74" s="50"/>
      <c r="AQ74" s="307"/>
      <c r="AR74" s="57"/>
      <c r="AS74" s="17"/>
      <c r="AT74" s="17"/>
      <c r="AU74" s="56"/>
      <c r="AV74" s="50"/>
      <c r="AW74" s="50"/>
      <c r="AX74" s="50"/>
      <c r="AY74" s="50"/>
      <c r="AZ74" s="50"/>
      <c r="BA74" s="50"/>
      <c r="BB74" s="307"/>
      <c r="BC74" s="57"/>
      <c r="BD74" s="17"/>
      <c r="BE74" s="17"/>
      <c r="BF74" s="56"/>
      <c r="BG74" s="50"/>
      <c r="BH74" s="50"/>
      <c r="BI74" s="50"/>
      <c r="BJ74" s="50"/>
      <c r="BK74" s="50"/>
      <c r="BL74" s="50"/>
      <c r="BM74" s="307"/>
      <c r="BN74" s="57"/>
      <c r="BO74" s="17"/>
      <c r="BP74" s="17"/>
      <c r="BQ74" s="56"/>
      <c r="BR74" s="50"/>
      <c r="BS74" s="50"/>
      <c r="BT74" s="50"/>
      <c r="BU74" s="50"/>
      <c r="BV74" s="50"/>
      <c r="BW74" s="50"/>
      <c r="BX74" s="307"/>
      <c r="BY74" s="57"/>
      <c r="BZ74" s="17"/>
      <c r="CA74" s="17"/>
      <c r="CB74" s="56"/>
      <c r="CC74" s="50"/>
      <c r="CD74" s="50"/>
      <c r="CE74" s="50"/>
      <c r="CF74" s="50"/>
      <c r="CG74" s="50"/>
      <c r="CH74" s="50"/>
      <c r="CI74" s="307"/>
      <c r="CJ74" s="57"/>
      <c r="CK74" s="17"/>
      <c r="CL74" s="17"/>
      <c r="CM74" s="56"/>
      <c r="CN74" s="50"/>
      <c r="CO74" s="50"/>
      <c r="CP74" s="50"/>
      <c r="CQ74" s="50"/>
      <c r="CR74" s="50"/>
      <c r="CS74" s="50"/>
      <c r="CT74" s="307"/>
      <c r="CU74" s="57"/>
      <c r="CV74" s="17"/>
      <c r="CW74" s="17"/>
      <c r="CX74" s="56"/>
      <c r="CY74" s="50"/>
      <c r="CZ74" s="50"/>
      <c r="DA74" s="50"/>
      <c r="DB74" s="50"/>
      <c r="DC74" s="50"/>
      <c r="DD74" s="50"/>
      <c r="DE74" s="307"/>
      <c r="DF74" s="57"/>
      <c r="DG74" s="17"/>
      <c r="DH74" s="17"/>
      <c r="DI74" s="56"/>
      <c r="DJ74" s="50"/>
      <c r="DK74" s="50"/>
      <c r="DL74" s="50"/>
      <c r="DM74" s="50"/>
      <c r="DN74" s="50"/>
      <c r="DO74" s="50"/>
      <c r="DP74" s="307"/>
      <c r="DQ74" s="57"/>
      <c r="DR74" s="17"/>
      <c r="DS74" s="17"/>
      <c r="DT74" s="56"/>
      <c r="DU74" s="50"/>
      <c r="DV74" s="50"/>
      <c r="DW74" s="50"/>
      <c r="DX74" s="50"/>
      <c r="DY74" s="50"/>
      <c r="DZ74" s="50"/>
      <c r="EA74" s="307"/>
      <c r="EB74" s="57"/>
      <c r="EC74" s="17"/>
      <c r="ED74" s="17"/>
      <c r="EE74" s="56"/>
      <c r="EF74" s="50"/>
      <c r="EG74" s="50"/>
      <c r="EH74" s="50"/>
      <c r="EI74" s="50"/>
      <c r="EJ74" s="50"/>
      <c r="EK74" s="50"/>
      <c r="EL74" s="307"/>
      <c r="EM74" s="57"/>
      <c r="EN74" s="17"/>
      <c r="EO74" s="17"/>
      <c r="EP74" s="56"/>
      <c r="EQ74" s="50"/>
      <c r="ER74" s="50"/>
      <c r="ES74" s="50"/>
      <c r="ET74" s="50"/>
      <c r="EU74" s="50"/>
      <c r="EV74" s="50"/>
      <c r="EW74" s="307"/>
      <c r="EX74" s="57"/>
      <c r="EY74" s="17"/>
      <c r="EZ74" s="17"/>
      <c r="FA74" s="56"/>
      <c r="FB74" s="50"/>
      <c r="FC74" s="50"/>
      <c r="FD74" s="50"/>
      <c r="FE74" s="50"/>
      <c r="FF74" s="50"/>
      <c r="FG74" s="50"/>
      <c r="FH74" s="307"/>
      <c r="FI74" s="57"/>
      <c r="FJ74" s="17"/>
      <c r="FK74" s="17"/>
      <c r="FL74" s="56"/>
      <c r="FM74" s="50"/>
      <c r="FN74" s="50"/>
      <c r="FO74" s="50"/>
      <c r="FP74" s="50"/>
      <c r="FQ74" s="50"/>
      <c r="FR74" s="50"/>
      <c r="FS74" s="307"/>
      <c r="FT74" s="57"/>
      <c r="FU74" s="17"/>
      <c r="FV74" s="17"/>
      <c r="FW74" s="56"/>
      <c r="FX74" s="50"/>
      <c r="FY74" s="50"/>
      <c r="FZ74" s="50"/>
      <c r="GA74" s="50"/>
      <c r="GB74" s="50"/>
      <c r="GC74" s="50"/>
      <c r="GD74" s="307"/>
      <c r="GE74" s="57"/>
      <c r="GF74" s="17"/>
      <c r="GG74" s="17"/>
      <c r="GH74" s="56"/>
      <c r="GI74" s="50"/>
      <c r="GJ74" s="50"/>
      <c r="GK74" s="50"/>
      <c r="GL74" s="50"/>
      <c r="GM74" s="50"/>
      <c r="GN74" s="50"/>
      <c r="GO74" s="307"/>
      <c r="GP74" s="57"/>
      <c r="GQ74" s="17"/>
      <c r="GR74" s="17"/>
      <c r="GS74" s="56"/>
      <c r="GT74" s="50"/>
      <c r="GU74" s="50"/>
      <c r="GV74" s="50"/>
      <c r="GW74" s="50"/>
      <c r="GX74" s="50"/>
      <c r="GY74" s="50"/>
      <c r="GZ74" s="307"/>
      <c r="HA74" s="57"/>
      <c r="HB74" s="17"/>
      <c r="HC74" s="17"/>
      <c r="HD74" s="56"/>
      <c r="HE74" s="50"/>
      <c r="HF74" s="50"/>
      <c r="HG74" s="50"/>
      <c r="HH74" s="50"/>
      <c r="HI74" s="50"/>
      <c r="HJ74" s="50"/>
      <c r="HK74" s="307"/>
      <c r="HL74" s="57"/>
      <c r="HM74" s="17"/>
      <c r="HN74" s="17"/>
      <c r="HO74" s="56"/>
      <c r="HP74" s="50"/>
      <c r="HQ74" s="50"/>
      <c r="HR74" s="50"/>
      <c r="HS74" s="50"/>
      <c r="HT74" s="50"/>
      <c r="HU74" s="50"/>
      <c r="HV74" s="307"/>
      <c r="HW74" s="57"/>
      <c r="HX74" s="17"/>
      <c r="HY74" s="17"/>
    </row>
    <row r="75" spans="1:233" x14ac:dyDescent="0.3">
      <c r="A75" s="59"/>
      <c r="B75" s="60"/>
      <c r="C75" s="224"/>
      <c r="D75" s="61"/>
      <c r="E75" s="61"/>
      <c r="F75" s="61"/>
      <c r="G75" s="62"/>
      <c r="H75" s="62"/>
      <c r="I75" s="50"/>
      <c r="J75" s="307"/>
      <c r="K75" s="57"/>
      <c r="L75" s="17"/>
      <c r="M75" s="17"/>
      <c r="N75" s="56"/>
      <c r="O75" s="50"/>
      <c r="P75" s="50"/>
      <c r="Q75" s="50"/>
      <c r="R75" s="50"/>
      <c r="S75" s="50"/>
      <c r="T75" s="50"/>
      <c r="U75" s="307"/>
      <c r="V75" s="57"/>
      <c r="W75" s="17"/>
      <c r="X75" s="17"/>
      <c r="Y75" s="56"/>
      <c r="Z75" s="50"/>
      <c r="AA75" s="50"/>
      <c r="AB75" s="50"/>
      <c r="AC75" s="50"/>
      <c r="AD75" s="50"/>
      <c r="AE75" s="50"/>
      <c r="AF75" s="307"/>
      <c r="AG75" s="57"/>
      <c r="AH75" s="17"/>
      <c r="AI75" s="17"/>
      <c r="AJ75" s="56"/>
      <c r="AK75" s="50"/>
      <c r="AL75" s="50"/>
      <c r="AM75" s="50"/>
      <c r="AN75" s="50"/>
      <c r="AO75" s="50"/>
      <c r="AP75" s="50"/>
      <c r="AQ75" s="307"/>
      <c r="AR75" s="57"/>
      <c r="AS75" s="17"/>
      <c r="AT75" s="17"/>
      <c r="AU75" s="56"/>
      <c r="AV75" s="50"/>
      <c r="AW75" s="50"/>
      <c r="AX75" s="50"/>
      <c r="AY75" s="50"/>
      <c r="AZ75" s="50"/>
      <c r="BA75" s="50"/>
      <c r="BB75" s="307"/>
      <c r="BC75" s="57"/>
      <c r="BD75" s="17"/>
      <c r="BE75" s="17"/>
      <c r="BF75" s="56"/>
      <c r="BG75" s="50"/>
      <c r="BH75" s="50"/>
      <c r="BI75" s="50"/>
      <c r="BJ75" s="50"/>
      <c r="BK75" s="50"/>
      <c r="BL75" s="50"/>
      <c r="BM75" s="307"/>
      <c r="BN75" s="57"/>
      <c r="BO75" s="17"/>
      <c r="BP75" s="17"/>
      <c r="BQ75" s="56"/>
      <c r="BR75" s="50"/>
      <c r="BS75" s="50"/>
      <c r="BT75" s="50"/>
      <c r="BU75" s="50"/>
      <c r="BV75" s="50"/>
      <c r="BW75" s="50"/>
      <c r="BX75" s="307"/>
      <c r="BY75" s="57"/>
      <c r="BZ75" s="17"/>
      <c r="CA75" s="17"/>
      <c r="CB75" s="56"/>
      <c r="CC75" s="50"/>
      <c r="CD75" s="50"/>
      <c r="CE75" s="50"/>
      <c r="CF75" s="50"/>
      <c r="CG75" s="50"/>
      <c r="CH75" s="50"/>
      <c r="CI75" s="307"/>
      <c r="CJ75" s="57"/>
      <c r="CK75" s="17"/>
      <c r="CL75" s="17"/>
      <c r="CM75" s="56"/>
      <c r="CN75" s="50"/>
      <c r="CO75" s="50"/>
      <c r="CP75" s="50"/>
      <c r="CQ75" s="50"/>
      <c r="CR75" s="50"/>
      <c r="CS75" s="50"/>
      <c r="CT75" s="307"/>
      <c r="CU75" s="57"/>
      <c r="CV75" s="17"/>
      <c r="CW75" s="17"/>
      <c r="CX75" s="56"/>
      <c r="CY75" s="50"/>
      <c r="CZ75" s="50"/>
      <c r="DA75" s="50"/>
      <c r="DB75" s="50"/>
      <c r="DC75" s="50"/>
      <c r="DD75" s="50"/>
      <c r="DE75" s="307"/>
      <c r="DF75" s="57"/>
      <c r="DG75" s="17"/>
      <c r="DH75" s="17"/>
      <c r="DI75" s="56"/>
      <c r="DJ75" s="50"/>
      <c r="DK75" s="50"/>
      <c r="DL75" s="50"/>
      <c r="DM75" s="50"/>
      <c r="DN75" s="50"/>
      <c r="DO75" s="50"/>
      <c r="DP75" s="307"/>
      <c r="DQ75" s="57"/>
      <c r="DR75" s="17"/>
      <c r="DS75" s="17"/>
      <c r="DT75" s="56"/>
      <c r="DU75" s="50"/>
      <c r="DV75" s="50"/>
      <c r="DW75" s="50"/>
      <c r="DX75" s="50"/>
      <c r="DY75" s="50"/>
      <c r="DZ75" s="50"/>
      <c r="EA75" s="307"/>
      <c r="EB75" s="57"/>
      <c r="EC75" s="17"/>
      <c r="ED75" s="17"/>
      <c r="EE75" s="56"/>
      <c r="EF75" s="50"/>
      <c r="EG75" s="50"/>
      <c r="EH75" s="50"/>
      <c r="EI75" s="50"/>
      <c r="EJ75" s="50"/>
      <c r="EK75" s="50"/>
      <c r="EL75" s="307"/>
      <c r="EM75" s="57"/>
      <c r="EN75" s="17"/>
      <c r="EO75" s="17"/>
      <c r="EP75" s="56"/>
      <c r="EQ75" s="50"/>
      <c r="ER75" s="50"/>
      <c r="ES75" s="50"/>
      <c r="ET75" s="50"/>
      <c r="EU75" s="50"/>
      <c r="EV75" s="50"/>
      <c r="EW75" s="307"/>
      <c r="EX75" s="57"/>
      <c r="EY75" s="17"/>
      <c r="EZ75" s="17"/>
      <c r="FA75" s="56"/>
      <c r="FB75" s="50"/>
      <c r="FC75" s="50"/>
      <c r="FD75" s="50"/>
      <c r="FE75" s="50"/>
      <c r="FF75" s="50"/>
      <c r="FG75" s="50"/>
      <c r="FH75" s="307"/>
      <c r="FI75" s="57"/>
      <c r="FJ75" s="17"/>
      <c r="FK75" s="17"/>
      <c r="FL75" s="56"/>
      <c r="FM75" s="50"/>
      <c r="FN75" s="50"/>
      <c r="FO75" s="50"/>
      <c r="FP75" s="50"/>
      <c r="FQ75" s="50"/>
      <c r="FR75" s="50"/>
      <c r="FS75" s="307"/>
      <c r="FT75" s="57"/>
      <c r="FU75" s="17"/>
      <c r="FV75" s="17"/>
      <c r="FW75" s="56"/>
      <c r="FX75" s="50"/>
      <c r="FY75" s="50"/>
      <c r="FZ75" s="50"/>
      <c r="GA75" s="50"/>
      <c r="GB75" s="50"/>
      <c r="GC75" s="50"/>
      <c r="GD75" s="307"/>
      <c r="GE75" s="57"/>
      <c r="GF75" s="17"/>
      <c r="GG75" s="17"/>
      <c r="GH75" s="56"/>
      <c r="GI75" s="50"/>
      <c r="GJ75" s="50"/>
      <c r="GK75" s="50"/>
      <c r="GL75" s="50"/>
      <c r="GM75" s="50"/>
      <c r="GN75" s="50"/>
      <c r="GO75" s="307"/>
      <c r="GP75" s="57"/>
      <c r="GQ75" s="17"/>
      <c r="GR75" s="17"/>
      <c r="GS75" s="56"/>
      <c r="GT75" s="50"/>
      <c r="GU75" s="50"/>
      <c r="GV75" s="50"/>
      <c r="GW75" s="50"/>
      <c r="GX75" s="50"/>
      <c r="GY75" s="50"/>
      <c r="GZ75" s="307"/>
      <c r="HA75" s="57"/>
      <c r="HB75" s="17"/>
      <c r="HC75" s="17"/>
      <c r="HD75" s="56"/>
      <c r="HE75" s="50"/>
      <c r="HF75" s="50"/>
      <c r="HG75" s="50"/>
      <c r="HH75" s="50"/>
      <c r="HI75" s="50"/>
      <c r="HJ75" s="50"/>
      <c r="HK75" s="307"/>
      <c r="HL75" s="57"/>
      <c r="HM75" s="17"/>
      <c r="HN75" s="17"/>
      <c r="HO75" s="56"/>
      <c r="HP75" s="50"/>
      <c r="HQ75" s="50"/>
      <c r="HR75" s="50"/>
      <c r="HS75" s="50"/>
      <c r="HT75" s="50"/>
      <c r="HU75" s="50"/>
      <c r="HV75" s="307"/>
      <c r="HW75" s="57"/>
      <c r="HX75" s="17"/>
      <c r="HY75" s="17"/>
    </row>
    <row r="76" spans="1:233" x14ac:dyDescent="0.3">
      <c r="A76" s="59"/>
      <c r="B76" s="60"/>
      <c r="C76" s="224"/>
      <c r="D76" s="61"/>
      <c r="E76" s="61"/>
      <c r="F76" s="61"/>
      <c r="G76" s="62"/>
      <c r="H76" s="62"/>
      <c r="I76" s="50"/>
      <c r="J76" s="307"/>
      <c r="K76" s="57"/>
      <c r="L76" s="17"/>
      <c r="M76" s="17"/>
      <c r="N76" s="56"/>
      <c r="O76" s="50"/>
      <c r="P76" s="50"/>
      <c r="Q76" s="50"/>
      <c r="R76" s="50"/>
      <c r="S76" s="50"/>
      <c r="T76" s="50"/>
      <c r="U76" s="307"/>
      <c r="V76" s="57"/>
      <c r="W76" s="17"/>
      <c r="X76" s="17"/>
      <c r="Y76" s="56"/>
      <c r="Z76" s="50"/>
      <c r="AA76" s="50"/>
      <c r="AB76" s="50"/>
      <c r="AC76" s="50"/>
      <c r="AD76" s="50"/>
      <c r="AE76" s="50"/>
      <c r="AF76" s="307"/>
      <c r="AG76" s="57"/>
      <c r="AH76" s="17"/>
      <c r="AI76" s="17"/>
      <c r="AJ76" s="56"/>
      <c r="AK76" s="50"/>
      <c r="AL76" s="50"/>
      <c r="AM76" s="50"/>
      <c r="AN76" s="50"/>
      <c r="AO76" s="50"/>
      <c r="AP76" s="50"/>
      <c r="AQ76" s="307"/>
      <c r="AR76" s="57"/>
      <c r="AS76" s="17"/>
      <c r="AT76" s="17"/>
      <c r="AU76" s="56"/>
      <c r="AV76" s="50"/>
      <c r="AW76" s="50"/>
      <c r="AX76" s="50"/>
      <c r="AY76" s="50"/>
      <c r="AZ76" s="50"/>
      <c r="BA76" s="50"/>
      <c r="BB76" s="307"/>
      <c r="BC76" s="57"/>
      <c r="BD76" s="17"/>
      <c r="BE76" s="17"/>
      <c r="BF76" s="56"/>
      <c r="BG76" s="50"/>
      <c r="BH76" s="50"/>
      <c r="BI76" s="50"/>
      <c r="BJ76" s="50"/>
      <c r="BK76" s="50"/>
      <c r="BL76" s="50"/>
      <c r="BM76" s="307"/>
      <c r="BN76" s="57"/>
      <c r="BO76" s="17"/>
      <c r="BP76" s="17"/>
      <c r="BQ76" s="56"/>
      <c r="BR76" s="50"/>
      <c r="BS76" s="50"/>
      <c r="BT76" s="50"/>
      <c r="BU76" s="50"/>
      <c r="BV76" s="50"/>
      <c r="BW76" s="50"/>
      <c r="BX76" s="307"/>
      <c r="BY76" s="57"/>
      <c r="BZ76" s="17"/>
      <c r="CA76" s="17"/>
      <c r="CB76" s="56"/>
      <c r="CC76" s="50"/>
      <c r="CD76" s="50"/>
      <c r="CE76" s="50"/>
      <c r="CF76" s="50"/>
      <c r="CG76" s="50"/>
      <c r="CH76" s="50"/>
      <c r="CI76" s="307"/>
      <c r="CJ76" s="57"/>
      <c r="CK76" s="17"/>
      <c r="CL76" s="17"/>
      <c r="CM76" s="56"/>
      <c r="CN76" s="50"/>
      <c r="CO76" s="50"/>
      <c r="CP76" s="50"/>
      <c r="CQ76" s="50"/>
      <c r="CR76" s="50"/>
      <c r="CS76" s="50"/>
      <c r="CT76" s="307"/>
      <c r="CU76" s="57"/>
      <c r="CV76" s="17"/>
      <c r="CW76" s="17"/>
      <c r="CX76" s="56"/>
      <c r="CY76" s="50"/>
      <c r="CZ76" s="50"/>
      <c r="DA76" s="50"/>
      <c r="DB76" s="50"/>
      <c r="DC76" s="50"/>
      <c r="DD76" s="50"/>
      <c r="DE76" s="307"/>
      <c r="DF76" s="57"/>
      <c r="DG76" s="17"/>
      <c r="DH76" s="17"/>
      <c r="DI76" s="56"/>
      <c r="DJ76" s="50"/>
      <c r="DK76" s="50"/>
      <c r="DL76" s="50"/>
      <c r="DM76" s="50"/>
      <c r="DN76" s="50"/>
      <c r="DO76" s="50"/>
      <c r="DP76" s="307"/>
      <c r="DQ76" s="57"/>
      <c r="DR76" s="17"/>
      <c r="DS76" s="17"/>
      <c r="DT76" s="56"/>
      <c r="DU76" s="50"/>
      <c r="DV76" s="50"/>
      <c r="DW76" s="50"/>
      <c r="DX76" s="50"/>
      <c r="DY76" s="50"/>
      <c r="DZ76" s="50"/>
      <c r="EA76" s="307"/>
      <c r="EB76" s="57"/>
      <c r="EC76" s="17"/>
      <c r="ED76" s="17"/>
      <c r="EE76" s="56"/>
      <c r="EF76" s="50"/>
      <c r="EG76" s="50"/>
      <c r="EH76" s="50"/>
      <c r="EI76" s="50"/>
      <c r="EJ76" s="50"/>
      <c r="EK76" s="50"/>
      <c r="EL76" s="307"/>
      <c r="EM76" s="57"/>
      <c r="EN76" s="17"/>
      <c r="EO76" s="17"/>
      <c r="EP76" s="56"/>
      <c r="EQ76" s="50"/>
      <c r="ER76" s="50"/>
      <c r="ES76" s="50"/>
      <c r="ET76" s="50"/>
      <c r="EU76" s="50"/>
      <c r="EV76" s="50"/>
      <c r="EW76" s="307"/>
      <c r="EX76" s="57"/>
      <c r="EY76" s="17"/>
      <c r="EZ76" s="17"/>
      <c r="FA76" s="56"/>
      <c r="FB76" s="50"/>
      <c r="FC76" s="50"/>
      <c r="FD76" s="50"/>
      <c r="FE76" s="50"/>
      <c r="FF76" s="50"/>
      <c r="FG76" s="50"/>
      <c r="FH76" s="307"/>
      <c r="FI76" s="57"/>
      <c r="FJ76" s="17"/>
      <c r="FK76" s="17"/>
      <c r="FL76" s="56"/>
      <c r="FM76" s="50"/>
      <c r="FN76" s="50"/>
      <c r="FO76" s="50"/>
      <c r="FP76" s="50"/>
      <c r="FQ76" s="50"/>
      <c r="FR76" s="50"/>
      <c r="FS76" s="307"/>
      <c r="FT76" s="57"/>
      <c r="FU76" s="17"/>
      <c r="FV76" s="17"/>
      <c r="FW76" s="56"/>
      <c r="FX76" s="50"/>
      <c r="FY76" s="50"/>
      <c r="FZ76" s="50"/>
      <c r="GA76" s="50"/>
      <c r="GB76" s="50"/>
      <c r="GC76" s="50"/>
      <c r="GD76" s="307"/>
      <c r="GE76" s="57"/>
      <c r="GF76" s="17"/>
      <c r="GG76" s="17"/>
      <c r="GH76" s="56"/>
      <c r="GI76" s="50"/>
      <c r="GJ76" s="50"/>
      <c r="GK76" s="50"/>
      <c r="GL76" s="50"/>
      <c r="GM76" s="50"/>
      <c r="GN76" s="50"/>
      <c r="GO76" s="307"/>
      <c r="GP76" s="57"/>
      <c r="GQ76" s="17"/>
      <c r="GR76" s="17"/>
      <c r="GS76" s="56"/>
      <c r="GT76" s="50"/>
      <c r="GU76" s="50"/>
      <c r="GV76" s="50"/>
      <c r="GW76" s="50"/>
      <c r="GX76" s="50"/>
      <c r="GY76" s="50"/>
      <c r="GZ76" s="307"/>
      <c r="HA76" s="57"/>
      <c r="HB76" s="17"/>
      <c r="HC76" s="17"/>
      <c r="HD76" s="56"/>
      <c r="HE76" s="50"/>
      <c r="HF76" s="50"/>
      <c r="HG76" s="50"/>
      <c r="HH76" s="50"/>
      <c r="HI76" s="50"/>
      <c r="HJ76" s="50"/>
      <c r="HK76" s="307"/>
      <c r="HL76" s="57"/>
      <c r="HM76" s="17"/>
      <c r="HN76" s="17"/>
      <c r="HO76" s="56"/>
      <c r="HP76" s="50"/>
      <c r="HQ76" s="50"/>
      <c r="HR76" s="50"/>
      <c r="HS76" s="50"/>
      <c r="HT76" s="50"/>
      <c r="HU76" s="50"/>
      <c r="HV76" s="307"/>
      <c r="HW76" s="57"/>
      <c r="HX76" s="17"/>
      <c r="HY76" s="17"/>
    </row>
    <row r="77" spans="1:233" x14ac:dyDescent="0.3">
      <c r="A77" s="59"/>
      <c r="B77" s="60"/>
      <c r="C77" s="224"/>
      <c r="D77" s="61"/>
      <c r="E77" s="61"/>
      <c r="F77" s="61"/>
      <c r="G77" s="62"/>
      <c r="H77" s="62"/>
      <c r="I77" s="50"/>
      <c r="J77" s="307"/>
      <c r="K77" s="57"/>
      <c r="L77" s="17"/>
      <c r="M77" s="17"/>
      <c r="N77" s="56"/>
      <c r="O77" s="50"/>
      <c r="P77" s="50"/>
      <c r="Q77" s="50"/>
      <c r="R77" s="50"/>
      <c r="S77" s="50"/>
      <c r="T77" s="50"/>
      <c r="U77" s="307"/>
      <c r="V77" s="57"/>
      <c r="W77" s="17"/>
      <c r="X77" s="17"/>
      <c r="Y77" s="56"/>
      <c r="Z77" s="50"/>
      <c r="AA77" s="50"/>
      <c r="AB77" s="50"/>
      <c r="AC77" s="50"/>
      <c r="AD77" s="50"/>
      <c r="AE77" s="50"/>
      <c r="AF77" s="307"/>
      <c r="AG77" s="57"/>
      <c r="AH77" s="17"/>
      <c r="AI77" s="17"/>
      <c r="AJ77" s="56"/>
      <c r="AK77" s="50"/>
      <c r="AL77" s="50"/>
      <c r="AM77" s="50"/>
      <c r="AN77" s="50"/>
      <c r="AO77" s="50"/>
      <c r="AP77" s="50"/>
      <c r="AQ77" s="307"/>
      <c r="AR77" s="57"/>
      <c r="AS77" s="17"/>
      <c r="AT77" s="17"/>
      <c r="AU77" s="56"/>
      <c r="AV77" s="50"/>
      <c r="AW77" s="50"/>
      <c r="AX77" s="50"/>
      <c r="AY77" s="50"/>
      <c r="AZ77" s="50"/>
      <c r="BA77" s="50"/>
      <c r="BB77" s="307"/>
      <c r="BC77" s="57"/>
      <c r="BD77" s="17"/>
      <c r="BE77" s="17"/>
      <c r="BF77" s="56"/>
      <c r="BG77" s="50"/>
      <c r="BH77" s="50"/>
      <c r="BI77" s="50"/>
      <c r="BJ77" s="50"/>
      <c r="BK77" s="50"/>
      <c r="BL77" s="50"/>
      <c r="BM77" s="307"/>
      <c r="BN77" s="57"/>
      <c r="BO77" s="17"/>
      <c r="BP77" s="17"/>
      <c r="BQ77" s="56"/>
      <c r="BR77" s="50"/>
      <c r="BS77" s="50"/>
      <c r="BT77" s="50"/>
      <c r="BU77" s="50"/>
      <c r="BV77" s="50"/>
      <c r="BW77" s="50"/>
      <c r="BX77" s="307"/>
      <c r="BY77" s="57"/>
      <c r="BZ77" s="17"/>
      <c r="CA77" s="17"/>
      <c r="CB77" s="56"/>
      <c r="CC77" s="50"/>
      <c r="CD77" s="50"/>
      <c r="CE77" s="50"/>
      <c r="CF77" s="50"/>
      <c r="CG77" s="50"/>
      <c r="CH77" s="50"/>
      <c r="CI77" s="307"/>
      <c r="CJ77" s="57"/>
      <c r="CK77" s="17"/>
      <c r="CL77" s="17"/>
      <c r="CM77" s="56"/>
      <c r="CN77" s="50"/>
      <c r="CO77" s="50"/>
      <c r="CP77" s="50"/>
      <c r="CQ77" s="50"/>
      <c r="CR77" s="50"/>
      <c r="CS77" s="50"/>
      <c r="CT77" s="307"/>
      <c r="CU77" s="57"/>
      <c r="CV77" s="17"/>
      <c r="CW77" s="17"/>
      <c r="CX77" s="56"/>
      <c r="CY77" s="50"/>
      <c r="CZ77" s="50"/>
      <c r="DA77" s="50"/>
      <c r="DB77" s="50"/>
      <c r="DC77" s="50"/>
      <c r="DD77" s="50"/>
      <c r="DE77" s="307"/>
      <c r="DF77" s="57"/>
      <c r="DG77" s="17"/>
      <c r="DH77" s="17"/>
      <c r="DI77" s="56"/>
      <c r="DJ77" s="50"/>
      <c r="DK77" s="50"/>
      <c r="DL77" s="50"/>
      <c r="DM77" s="50"/>
      <c r="DN77" s="50"/>
      <c r="DO77" s="50"/>
      <c r="DP77" s="307"/>
      <c r="DQ77" s="57"/>
      <c r="DR77" s="17"/>
      <c r="DS77" s="17"/>
      <c r="DT77" s="56"/>
      <c r="DU77" s="50"/>
      <c r="DV77" s="50"/>
      <c r="DW77" s="50"/>
      <c r="DX77" s="50"/>
      <c r="DY77" s="50"/>
      <c r="DZ77" s="50"/>
      <c r="EA77" s="307"/>
      <c r="EB77" s="57"/>
      <c r="EC77" s="17"/>
      <c r="ED77" s="17"/>
      <c r="EE77" s="56"/>
      <c r="EF77" s="50"/>
      <c r="EG77" s="50"/>
      <c r="EH77" s="50"/>
      <c r="EI77" s="50"/>
      <c r="EJ77" s="50"/>
      <c r="EK77" s="50"/>
      <c r="EL77" s="307"/>
      <c r="EM77" s="57"/>
      <c r="EN77" s="17"/>
      <c r="EO77" s="17"/>
      <c r="EP77" s="56"/>
      <c r="EQ77" s="50"/>
      <c r="ER77" s="50"/>
      <c r="ES77" s="50"/>
      <c r="ET77" s="50"/>
      <c r="EU77" s="50"/>
      <c r="EV77" s="50"/>
      <c r="EW77" s="307"/>
      <c r="EX77" s="57"/>
      <c r="EY77" s="17"/>
      <c r="EZ77" s="17"/>
      <c r="FA77" s="56"/>
      <c r="FB77" s="50"/>
      <c r="FC77" s="50"/>
      <c r="FD77" s="50"/>
      <c r="FE77" s="50"/>
      <c r="FF77" s="50"/>
      <c r="FG77" s="50"/>
      <c r="FH77" s="307"/>
      <c r="FI77" s="57"/>
      <c r="FJ77" s="17"/>
      <c r="FK77" s="17"/>
      <c r="FL77" s="56"/>
      <c r="FM77" s="50"/>
      <c r="FN77" s="50"/>
      <c r="FO77" s="50"/>
      <c r="FP77" s="50"/>
      <c r="FQ77" s="50"/>
      <c r="FR77" s="50"/>
      <c r="FS77" s="307"/>
      <c r="FT77" s="57"/>
      <c r="FU77" s="17"/>
      <c r="FV77" s="17"/>
      <c r="FW77" s="56"/>
      <c r="FX77" s="50"/>
      <c r="FY77" s="50"/>
      <c r="FZ77" s="50"/>
      <c r="GA77" s="50"/>
      <c r="GB77" s="50"/>
      <c r="GC77" s="50"/>
      <c r="GD77" s="307"/>
      <c r="GE77" s="57"/>
      <c r="GF77" s="17"/>
      <c r="GG77" s="17"/>
      <c r="GH77" s="56"/>
      <c r="GI77" s="50"/>
      <c r="GJ77" s="50"/>
      <c r="GK77" s="50"/>
      <c r="GL77" s="50"/>
      <c r="GM77" s="50"/>
      <c r="GN77" s="50"/>
      <c r="GO77" s="307"/>
      <c r="GP77" s="57"/>
      <c r="GQ77" s="17"/>
      <c r="GR77" s="17"/>
      <c r="GS77" s="56"/>
      <c r="GT77" s="50"/>
      <c r="GU77" s="50"/>
      <c r="GV77" s="50"/>
      <c r="GW77" s="50"/>
      <c r="GX77" s="50"/>
      <c r="GY77" s="50"/>
      <c r="GZ77" s="307"/>
      <c r="HA77" s="57"/>
      <c r="HB77" s="17"/>
      <c r="HC77" s="17"/>
      <c r="HD77" s="56"/>
      <c r="HE77" s="50"/>
      <c r="HF77" s="50"/>
      <c r="HG77" s="50"/>
      <c r="HH77" s="50"/>
      <c r="HI77" s="50"/>
      <c r="HJ77" s="50"/>
      <c r="HK77" s="307"/>
      <c r="HL77" s="57"/>
      <c r="HM77" s="17"/>
      <c r="HN77" s="17"/>
      <c r="HO77" s="56"/>
      <c r="HP77" s="50"/>
      <c r="HQ77" s="50"/>
      <c r="HR77" s="50"/>
      <c r="HS77" s="50"/>
      <c r="HT77" s="50"/>
      <c r="HU77" s="50"/>
      <c r="HV77" s="307"/>
      <c r="HW77" s="57"/>
      <c r="HX77" s="17"/>
      <c r="HY77" s="17"/>
    </row>
    <row r="78" spans="1:233" x14ac:dyDescent="0.3">
      <c r="A78" s="59"/>
      <c r="B78" s="60"/>
      <c r="C78" s="224"/>
      <c r="D78" s="61"/>
      <c r="E78" s="61"/>
      <c r="F78" s="61"/>
      <c r="G78" s="62"/>
      <c r="H78" s="62"/>
      <c r="I78" s="50"/>
      <c r="J78" s="307"/>
      <c r="K78" s="57"/>
      <c r="L78" s="17"/>
      <c r="M78" s="17"/>
      <c r="N78" s="56"/>
      <c r="O78" s="50"/>
      <c r="P78" s="50"/>
      <c r="Q78" s="50"/>
      <c r="R78" s="50"/>
      <c r="S78" s="50"/>
      <c r="T78" s="50"/>
      <c r="U78" s="307"/>
      <c r="V78" s="57"/>
      <c r="W78" s="17"/>
      <c r="X78" s="17"/>
      <c r="Y78" s="56"/>
      <c r="Z78" s="50"/>
      <c r="AA78" s="50"/>
      <c r="AB78" s="50"/>
      <c r="AC78" s="50"/>
      <c r="AD78" s="50"/>
      <c r="AE78" s="50"/>
      <c r="AF78" s="307"/>
      <c r="AG78" s="57"/>
      <c r="AH78" s="17"/>
      <c r="AI78" s="17"/>
      <c r="AJ78" s="56"/>
      <c r="AK78" s="50"/>
      <c r="AL78" s="50"/>
      <c r="AM78" s="50"/>
      <c r="AN78" s="50"/>
      <c r="AO78" s="50"/>
      <c r="AP78" s="50"/>
      <c r="AQ78" s="307"/>
      <c r="AR78" s="57"/>
      <c r="AS78" s="17"/>
      <c r="AT78" s="17"/>
      <c r="AU78" s="56"/>
      <c r="AV78" s="50"/>
      <c r="AW78" s="50"/>
      <c r="AX78" s="50"/>
      <c r="AY78" s="50"/>
      <c r="AZ78" s="50"/>
      <c r="BA78" s="50"/>
      <c r="BB78" s="307"/>
      <c r="BC78" s="57"/>
      <c r="BD78" s="17"/>
      <c r="BE78" s="17"/>
      <c r="BF78" s="56"/>
      <c r="BG78" s="50"/>
      <c r="BH78" s="50"/>
      <c r="BI78" s="50"/>
      <c r="BJ78" s="50"/>
      <c r="BK78" s="50"/>
      <c r="BL78" s="50"/>
      <c r="BM78" s="307"/>
      <c r="BN78" s="57"/>
      <c r="BO78" s="17"/>
      <c r="BP78" s="17"/>
      <c r="BQ78" s="56"/>
      <c r="BR78" s="50"/>
      <c r="BS78" s="50"/>
      <c r="BT78" s="50"/>
      <c r="BU78" s="50"/>
      <c r="BV78" s="50"/>
      <c r="BW78" s="50"/>
      <c r="BX78" s="307"/>
      <c r="BY78" s="57"/>
      <c r="BZ78" s="17"/>
      <c r="CA78" s="17"/>
      <c r="CB78" s="56"/>
      <c r="CC78" s="50"/>
      <c r="CD78" s="50"/>
      <c r="CE78" s="50"/>
      <c r="CF78" s="50"/>
      <c r="CG78" s="50"/>
      <c r="CH78" s="50"/>
      <c r="CI78" s="307"/>
      <c r="CJ78" s="57"/>
      <c r="CK78" s="17"/>
      <c r="CL78" s="17"/>
      <c r="CM78" s="56"/>
      <c r="CN78" s="50"/>
      <c r="CO78" s="50"/>
      <c r="CP78" s="50"/>
      <c r="CQ78" s="50"/>
      <c r="CR78" s="50"/>
      <c r="CS78" s="50"/>
      <c r="CT78" s="307"/>
      <c r="CU78" s="57"/>
      <c r="CV78" s="17"/>
      <c r="CW78" s="17"/>
      <c r="CX78" s="56"/>
      <c r="CY78" s="50"/>
      <c r="CZ78" s="50"/>
      <c r="DA78" s="50"/>
      <c r="DB78" s="50"/>
      <c r="DC78" s="50"/>
      <c r="DD78" s="50"/>
      <c r="DE78" s="307"/>
      <c r="DF78" s="57"/>
      <c r="DG78" s="17"/>
      <c r="DH78" s="17"/>
      <c r="DI78" s="56"/>
      <c r="DJ78" s="50"/>
      <c r="DK78" s="50"/>
      <c r="DL78" s="50"/>
      <c r="DM78" s="50"/>
      <c r="DN78" s="50"/>
      <c r="DO78" s="50"/>
      <c r="DP78" s="307"/>
      <c r="DQ78" s="57"/>
      <c r="DR78" s="17"/>
      <c r="DS78" s="17"/>
      <c r="DT78" s="56"/>
      <c r="DU78" s="50"/>
      <c r="DV78" s="50"/>
      <c r="DW78" s="50"/>
      <c r="DX78" s="50"/>
      <c r="DY78" s="50"/>
      <c r="DZ78" s="50"/>
      <c r="EA78" s="307"/>
      <c r="EB78" s="57"/>
      <c r="EC78" s="17"/>
      <c r="ED78" s="17"/>
      <c r="EE78" s="56"/>
      <c r="EF78" s="50"/>
      <c r="EG78" s="50"/>
      <c r="EH78" s="50"/>
      <c r="EI78" s="50"/>
      <c r="EJ78" s="50"/>
      <c r="EK78" s="50"/>
      <c r="EL78" s="307"/>
      <c r="EM78" s="57"/>
      <c r="EN78" s="17"/>
      <c r="EO78" s="17"/>
      <c r="EP78" s="56"/>
      <c r="EQ78" s="50"/>
      <c r="ER78" s="50"/>
      <c r="ES78" s="50"/>
      <c r="ET78" s="50"/>
      <c r="EU78" s="50"/>
      <c r="EV78" s="50"/>
      <c r="EW78" s="307"/>
      <c r="EX78" s="57"/>
      <c r="EY78" s="17"/>
      <c r="EZ78" s="17"/>
      <c r="FA78" s="56"/>
      <c r="FB78" s="50"/>
      <c r="FC78" s="50"/>
      <c r="FD78" s="50"/>
      <c r="FE78" s="50"/>
      <c r="FF78" s="50"/>
      <c r="FG78" s="50"/>
      <c r="FH78" s="307"/>
      <c r="FI78" s="57"/>
      <c r="FJ78" s="17"/>
      <c r="FK78" s="17"/>
      <c r="FL78" s="56"/>
      <c r="FM78" s="50"/>
      <c r="FN78" s="50"/>
      <c r="FO78" s="50"/>
      <c r="FP78" s="50"/>
      <c r="FQ78" s="50"/>
      <c r="FR78" s="50"/>
      <c r="FS78" s="307"/>
      <c r="FT78" s="57"/>
      <c r="FU78" s="17"/>
      <c r="FV78" s="17"/>
      <c r="FW78" s="56"/>
      <c r="FX78" s="50"/>
      <c r="FY78" s="50"/>
      <c r="FZ78" s="50"/>
      <c r="GA78" s="50"/>
      <c r="GB78" s="50"/>
      <c r="GC78" s="50"/>
      <c r="GD78" s="307"/>
      <c r="GE78" s="57"/>
      <c r="GF78" s="17"/>
      <c r="GG78" s="17"/>
      <c r="GH78" s="56"/>
      <c r="GI78" s="50"/>
      <c r="GJ78" s="50"/>
      <c r="GK78" s="50"/>
      <c r="GL78" s="50"/>
      <c r="GM78" s="50"/>
      <c r="GN78" s="50"/>
      <c r="GO78" s="307"/>
      <c r="GP78" s="57"/>
      <c r="GQ78" s="17"/>
      <c r="GR78" s="17"/>
      <c r="GS78" s="56"/>
      <c r="GT78" s="50"/>
      <c r="GU78" s="50"/>
      <c r="GV78" s="50"/>
      <c r="GW78" s="50"/>
      <c r="GX78" s="50"/>
      <c r="GY78" s="50"/>
      <c r="GZ78" s="307"/>
      <c r="HA78" s="57"/>
      <c r="HB78" s="17"/>
      <c r="HC78" s="17"/>
      <c r="HD78" s="56"/>
      <c r="HE78" s="50"/>
      <c r="HF78" s="50"/>
      <c r="HG78" s="50"/>
      <c r="HH78" s="50"/>
      <c r="HI78" s="50"/>
      <c r="HJ78" s="50"/>
      <c r="HK78" s="307"/>
      <c r="HL78" s="57"/>
      <c r="HM78" s="17"/>
      <c r="HN78" s="17"/>
      <c r="HO78" s="56"/>
      <c r="HP78" s="50"/>
      <c r="HQ78" s="50"/>
      <c r="HR78" s="50"/>
      <c r="HS78" s="50"/>
      <c r="HT78" s="50"/>
      <c r="HU78" s="50"/>
      <c r="HV78" s="307"/>
      <c r="HW78" s="57"/>
      <c r="HX78" s="17"/>
      <c r="HY78" s="17"/>
    </row>
    <row r="79" spans="1:233" x14ac:dyDescent="0.3">
      <c r="A79" s="59"/>
      <c r="B79" s="60"/>
      <c r="C79" s="224"/>
      <c r="D79" s="61"/>
      <c r="E79" s="61"/>
      <c r="F79" s="61"/>
      <c r="G79" s="62"/>
      <c r="H79" s="62"/>
      <c r="I79" s="50"/>
      <c r="J79" s="307"/>
      <c r="K79" s="57"/>
      <c r="L79" s="17"/>
      <c r="M79" s="17"/>
      <c r="N79" s="56"/>
      <c r="O79" s="50"/>
      <c r="P79" s="50"/>
      <c r="Q79" s="50"/>
      <c r="R79" s="50"/>
      <c r="S79" s="50"/>
      <c r="T79" s="50"/>
      <c r="U79" s="307"/>
      <c r="V79" s="57"/>
      <c r="W79" s="17"/>
      <c r="X79" s="17"/>
      <c r="Y79" s="56"/>
      <c r="Z79" s="50"/>
      <c r="AA79" s="50"/>
      <c r="AB79" s="50"/>
      <c r="AC79" s="50"/>
      <c r="AD79" s="50"/>
      <c r="AE79" s="50"/>
      <c r="AF79" s="307"/>
      <c r="AG79" s="57"/>
      <c r="AH79" s="17"/>
      <c r="AI79" s="17"/>
      <c r="AJ79" s="56"/>
      <c r="AK79" s="50"/>
      <c r="AL79" s="50"/>
      <c r="AM79" s="50"/>
      <c r="AN79" s="50"/>
      <c r="AO79" s="50"/>
      <c r="AP79" s="50"/>
      <c r="AQ79" s="307"/>
      <c r="AR79" s="57"/>
      <c r="AS79" s="17"/>
      <c r="AT79" s="17"/>
      <c r="AU79" s="56"/>
      <c r="AV79" s="50"/>
      <c r="AW79" s="50"/>
      <c r="AX79" s="50"/>
      <c r="AY79" s="50"/>
      <c r="AZ79" s="50"/>
      <c r="BA79" s="50"/>
      <c r="BB79" s="307"/>
      <c r="BC79" s="57"/>
      <c r="BD79" s="17"/>
      <c r="BE79" s="17"/>
      <c r="BF79" s="56"/>
      <c r="BG79" s="50"/>
      <c r="BH79" s="50"/>
      <c r="BI79" s="50"/>
      <c r="BJ79" s="50"/>
      <c r="BK79" s="50"/>
      <c r="BL79" s="50"/>
      <c r="BM79" s="307"/>
      <c r="BN79" s="57"/>
      <c r="BO79" s="17"/>
      <c r="BP79" s="17"/>
      <c r="BQ79" s="56"/>
      <c r="BR79" s="50"/>
      <c r="BS79" s="50"/>
      <c r="BT79" s="50"/>
      <c r="BU79" s="50"/>
      <c r="BV79" s="50"/>
      <c r="BW79" s="50"/>
      <c r="BX79" s="307"/>
      <c r="BY79" s="57"/>
      <c r="BZ79" s="17"/>
      <c r="CA79" s="17"/>
      <c r="CB79" s="56"/>
      <c r="CC79" s="50"/>
      <c r="CD79" s="50"/>
      <c r="CE79" s="50"/>
      <c r="CF79" s="50"/>
      <c r="CG79" s="50"/>
      <c r="CH79" s="50"/>
      <c r="CI79" s="307"/>
      <c r="CJ79" s="57"/>
      <c r="CK79" s="17"/>
      <c r="CL79" s="17"/>
      <c r="CM79" s="56"/>
      <c r="CN79" s="50"/>
      <c r="CO79" s="50"/>
      <c r="CP79" s="50"/>
      <c r="CQ79" s="50"/>
      <c r="CR79" s="50"/>
      <c r="CS79" s="50"/>
      <c r="CT79" s="307"/>
      <c r="CU79" s="57"/>
      <c r="CV79" s="17"/>
      <c r="CW79" s="17"/>
      <c r="CX79" s="56"/>
      <c r="CY79" s="50"/>
      <c r="CZ79" s="50"/>
      <c r="DA79" s="50"/>
      <c r="DB79" s="50"/>
      <c r="DC79" s="50"/>
      <c r="DD79" s="50"/>
      <c r="DE79" s="307"/>
      <c r="DF79" s="57"/>
      <c r="DG79" s="17"/>
      <c r="DH79" s="17"/>
      <c r="DI79" s="56"/>
      <c r="DJ79" s="50"/>
      <c r="DK79" s="50"/>
      <c r="DL79" s="50"/>
      <c r="DM79" s="50"/>
      <c r="DN79" s="50"/>
      <c r="DO79" s="50"/>
      <c r="DP79" s="307"/>
      <c r="DQ79" s="57"/>
      <c r="DR79" s="17"/>
      <c r="DS79" s="17"/>
      <c r="DT79" s="56"/>
      <c r="DU79" s="50"/>
      <c r="DV79" s="50"/>
      <c r="DW79" s="50"/>
      <c r="DX79" s="50"/>
      <c r="DY79" s="50"/>
      <c r="DZ79" s="50"/>
      <c r="EA79" s="307"/>
      <c r="EB79" s="57"/>
      <c r="EC79" s="17"/>
      <c r="ED79" s="17"/>
      <c r="EE79" s="56"/>
      <c r="EF79" s="50"/>
      <c r="EG79" s="50"/>
      <c r="EH79" s="50"/>
      <c r="EI79" s="50"/>
      <c r="EJ79" s="50"/>
      <c r="EK79" s="50"/>
      <c r="EL79" s="307"/>
      <c r="EM79" s="57"/>
      <c r="EN79" s="17"/>
      <c r="EO79" s="17"/>
      <c r="EP79" s="56"/>
      <c r="EQ79" s="50"/>
      <c r="ER79" s="50"/>
      <c r="ES79" s="50"/>
      <c r="ET79" s="50"/>
      <c r="EU79" s="50"/>
      <c r="EV79" s="50"/>
      <c r="EW79" s="307"/>
      <c r="EX79" s="57"/>
      <c r="EY79" s="17"/>
      <c r="EZ79" s="17"/>
      <c r="FA79" s="56"/>
      <c r="FB79" s="50"/>
      <c r="FC79" s="50"/>
      <c r="FD79" s="50"/>
      <c r="FE79" s="50"/>
      <c r="FF79" s="50"/>
      <c r="FG79" s="50"/>
      <c r="FH79" s="307"/>
      <c r="FI79" s="57"/>
      <c r="FJ79" s="17"/>
      <c r="FK79" s="17"/>
      <c r="FL79" s="56"/>
      <c r="FM79" s="50"/>
      <c r="FN79" s="50"/>
      <c r="FO79" s="50"/>
      <c r="FP79" s="50"/>
      <c r="FQ79" s="50"/>
      <c r="FR79" s="50"/>
      <c r="FS79" s="307"/>
      <c r="FT79" s="57"/>
      <c r="FU79" s="17"/>
      <c r="FV79" s="17"/>
      <c r="FW79" s="56"/>
      <c r="FX79" s="50"/>
      <c r="FY79" s="50"/>
      <c r="FZ79" s="50"/>
      <c r="GA79" s="50"/>
      <c r="GB79" s="50"/>
      <c r="GC79" s="50"/>
      <c r="GD79" s="307"/>
      <c r="GE79" s="57"/>
      <c r="GF79" s="17"/>
      <c r="GG79" s="17"/>
      <c r="GH79" s="56"/>
      <c r="GI79" s="50"/>
      <c r="GJ79" s="50"/>
      <c r="GK79" s="50"/>
      <c r="GL79" s="50"/>
      <c r="GM79" s="50"/>
      <c r="GN79" s="50"/>
      <c r="GO79" s="307"/>
      <c r="GP79" s="57"/>
      <c r="GQ79" s="17"/>
      <c r="GR79" s="17"/>
      <c r="GS79" s="56"/>
      <c r="GT79" s="50"/>
      <c r="GU79" s="50"/>
      <c r="GV79" s="50"/>
      <c r="GW79" s="50"/>
      <c r="GX79" s="50"/>
      <c r="GY79" s="50"/>
      <c r="GZ79" s="307"/>
      <c r="HA79" s="57"/>
      <c r="HB79" s="17"/>
      <c r="HC79" s="17"/>
      <c r="HD79" s="56"/>
      <c r="HE79" s="50"/>
      <c r="HF79" s="50"/>
      <c r="HG79" s="50"/>
      <c r="HH79" s="50"/>
      <c r="HI79" s="50"/>
      <c r="HJ79" s="50"/>
      <c r="HK79" s="307"/>
      <c r="HL79" s="57"/>
      <c r="HM79" s="17"/>
      <c r="HN79" s="17"/>
      <c r="HO79" s="56"/>
      <c r="HP79" s="50"/>
      <c r="HQ79" s="50"/>
      <c r="HR79" s="50"/>
      <c r="HS79" s="50"/>
      <c r="HT79" s="50"/>
      <c r="HU79" s="50"/>
      <c r="HV79" s="307"/>
      <c r="HW79" s="57"/>
      <c r="HX79" s="17"/>
      <c r="HY79" s="17"/>
    </row>
    <row r="80" spans="1:233" x14ac:dyDescent="0.3">
      <c r="A80" s="59"/>
      <c r="B80" s="60"/>
      <c r="C80" s="225"/>
      <c r="D80" s="61"/>
      <c r="E80" s="61"/>
      <c r="F80" s="61"/>
      <c r="G80" s="62"/>
      <c r="H80" s="62"/>
      <c r="I80" s="50"/>
      <c r="J80" s="307"/>
      <c r="K80" s="57"/>
      <c r="L80" s="17"/>
      <c r="M80" s="17"/>
      <c r="N80" s="56"/>
      <c r="O80" s="50"/>
      <c r="P80" s="50"/>
      <c r="Q80" s="50"/>
      <c r="R80" s="50"/>
      <c r="S80" s="50"/>
      <c r="T80" s="50"/>
      <c r="U80" s="307"/>
      <c r="V80" s="57"/>
      <c r="W80" s="17"/>
      <c r="X80" s="17"/>
      <c r="Y80" s="56"/>
      <c r="Z80" s="50"/>
      <c r="AA80" s="50"/>
      <c r="AB80" s="50"/>
      <c r="AC80" s="50"/>
      <c r="AD80" s="50"/>
      <c r="AE80" s="50"/>
      <c r="AF80" s="307"/>
      <c r="AG80" s="57"/>
      <c r="AH80" s="17"/>
      <c r="AI80" s="17"/>
      <c r="AJ80" s="56"/>
      <c r="AK80" s="50"/>
      <c r="AL80" s="50"/>
      <c r="AM80" s="50"/>
      <c r="AN80" s="50"/>
      <c r="AO80" s="50"/>
      <c r="AP80" s="50"/>
      <c r="AQ80" s="307"/>
      <c r="AR80" s="57"/>
      <c r="AS80" s="17"/>
      <c r="AT80" s="17"/>
      <c r="AU80" s="56"/>
      <c r="AV80" s="50"/>
      <c r="AW80" s="50"/>
      <c r="AX80" s="50"/>
      <c r="AY80" s="50"/>
      <c r="AZ80" s="50"/>
      <c r="BA80" s="50"/>
      <c r="BB80" s="307"/>
      <c r="BC80" s="57"/>
      <c r="BD80" s="17"/>
      <c r="BE80" s="17"/>
      <c r="BF80" s="56"/>
      <c r="BG80" s="50"/>
      <c r="BH80" s="50"/>
      <c r="BI80" s="50"/>
      <c r="BJ80" s="50"/>
      <c r="BK80" s="50"/>
      <c r="BL80" s="50"/>
      <c r="BM80" s="307"/>
      <c r="BN80" s="57"/>
      <c r="BO80" s="17"/>
      <c r="BP80" s="17"/>
      <c r="BQ80" s="56"/>
      <c r="BR80" s="50"/>
      <c r="BS80" s="50"/>
      <c r="BT80" s="50"/>
      <c r="BU80" s="50"/>
      <c r="BV80" s="50"/>
      <c r="BW80" s="50"/>
      <c r="BX80" s="307"/>
      <c r="BY80" s="57"/>
      <c r="BZ80" s="17"/>
      <c r="CA80" s="17"/>
      <c r="CB80" s="56"/>
      <c r="CC80" s="50"/>
      <c r="CD80" s="50"/>
      <c r="CE80" s="50"/>
      <c r="CF80" s="50"/>
      <c r="CG80" s="50"/>
      <c r="CH80" s="50"/>
      <c r="CI80" s="307"/>
      <c r="CJ80" s="57"/>
      <c r="CK80" s="17"/>
      <c r="CL80" s="17"/>
      <c r="CM80" s="56"/>
      <c r="CN80" s="50"/>
      <c r="CO80" s="50"/>
      <c r="CP80" s="50"/>
      <c r="CQ80" s="50"/>
      <c r="CR80" s="50"/>
      <c r="CS80" s="50"/>
      <c r="CT80" s="307"/>
      <c r="CU80" s="57"/>
      <c r="CV80" s="17"/>
      <c r="CW80" s="17"/>
      <c r="CX80" s="56"/>
      <c r="CY80" s="50"/>
      <c r="CZ80" s="50"/>
      <c r="DA80" s="50"/>
      <c r="DB80" s="50"/>
      <c r="DC80" s="50"/>
      <c r="DD80" s="50"/>
      <c r="DE80" s="307"/>
      <c r="DF80" s="57"/>
      <c r="DG80" s="17"/>
      <c r="DH80" s="17"/>
      <c r="DI80" s="56"/>
      <c r="DJ80" s="50"/>
      <c r="DK80" s="50"/>
      <c r="DL80" s="50"/>
      <c r="DM80" s="50"/>
      <c r="DN80" s="50"/>
      <c r="DO80" s="50"/>
      <c r="DP80" s="307"/>
      <c r="DQ80" s="57"/>
      <c r="DR80" s="17"/>
      <c r="DS80" s="17"/>
      <c r="DT80" s="56"/>
      <c r="DU80" s="50"/>
      <c r="DV80" s="50"/>
      <c r="DW80" s="50"/>
      <c r="DX80" s="50"/>
      <c r="DY80" s="50"/>
      <c r="DZ80" s="50"/>
      <c r="EA80" s="307"/>
      <c r="EB80" s="57"/>
      <c r="EC80" s="17"/>
      <c r="ED80" s="17"/>
      <c r="EE80" s="56"/>
      <c r="EF80" s="50"/>
      <c r="EG80" s="50"/>
      <c r="EH80" s="50"/>
      <c r="EI80" s="50"/>
      <c r="EJ80" s="50"/>
      <c r="EK80" s="50"/>
      <c r="EL80" s="307"/>
      <c r="EM80" s="57"/>
      <c r="EN80" s="17"/>
      <c r="EO80" s="17"/>
      <c r="EP80" s="56"/>
      <c r="EQ80" s="50"/>
      <c r="ER80" s="50"/>
      <c r="ES80" s="50"/>
      <c r="ET80" s="50"/>
      <c r="EU80" s="50"/>
      <c r="EV80" s="50"/>
      <c r="EW80" s="307"/>
      <c r="EX80" s="57"/>
      <c r="EY80" s="17"/>
      <c r="EZ80" s="17"/>
      <c r="FA80" s="56"/>
      <c r="FB80" s="50"/>
      <c r="FC80" s="50"/>
      <c r="FD80" s="50"/>
      <c r="FE80" s="50"/>
      <c r="FF80" s="50"/>
      <c r="FG80" s="50"/>
      <c r="FH80" s="307"/>
      <c r="FI80" s="57"/>
      <c r="FJ80" s="17"/>
      <c r="FK80" s="17"/>
      <c r="FL80" s="56"/>
      <c r="FM80" s="50"/>
      <c r="FN80" s="50"/>
      <c r="FO80" s="50"/>
      <c r="FP80" s="50"/>
      <c r="FQ80" s="50"/>
      <c r="FR80" s="50"/>
      <c r="FS80" s="307"/>
      <c r="FT80" s="57"/>
      <c r="FU80" s="17"/>
      <c r="FV80" s="17"/>
      <c r="FW80" s="56"/>
      <c r="FX80" s="50"/>
      <c r="FY80" s="50"/>
      <c r="FZ80" s="50"/>
      <c r="GA80" s="50"/>
      <c r="GB80" s="50"/>
      <c r="GC80" s="50"/>
      <c r="GD80" s="307"/>
      <c r="GE80" s="57"/>
      <c r="GF80" s="17"/>
      <c r="GG80" s="17"/>
      <c r="GH80" s="56"/>
      <c r="GI80" s="50"/>
      <c r="GJ80" s="50"/>
      <c r="GK80" s="50"/>
      <c r="GL80" s="50"/>
      <c r="GM80" s="50"/>
      <c r="GN80" s="50"/>
      <c r="GO80" s="307"/>
      <c r="GP80" s="57"/>
      <c r="GQ80" s="17"/>
      <c r="GR80" s="17"/>
      <c r="GS80" s="56"/>
      <c r="GT80" s="50"/>
      <c r="GU80" s="50"/>
      <c r="GV80" s="50"/>
      <c r="GW80" s="50"/>
      <c r="GX80" s="50"/>
      <c r="GY80" s="50"/>
      <c r="GZ80" s="307"/>
      <c r="HA80" s="57"/>
      <c r="HB80" s="17"/>
      <c r="HC80" s="17"/>
      <c r="HD80" s="56"/>
      <c r="HE80" s="50"/>
      <c r="HF80" s="50"/>
      <c r="HG80" s="50"/>
      <c r="HH80" s="50"/>
      <c r="HI80" s="50"/>
      <c r="HJ80" s="50"/>
      <c r="HK80" s="307"/>
      <c r="HL80" s="57"/>
      <c r="HM80" s="17"/>
      <c r="HN80" s="17"/>
      <c r="HO80" s="56"/>
      <c r="HP80" s="50"/>
      <c r="HQ80" s="50"/>
      <c r="HR80" s="50"/>
      <c r="HS80" s="50"/>
      <c r="HT80" s="50"/>
      <c r="HU80" s="50"/>
      <c r="HV80" s="307"/>
      <c r="HW80" s="57"/>
      <c r="HX80" s="17"/>
      <c r="HY80" s="17"/>
    </row>
    <row r="81" spans="1:233" x14ac:dyDescent="0.3">
      <c r="A81" s="59"/>
      <c r="B81" s="60"/>
      <c r="C81" s="224"/>
      <c r="D81" s="61"/>
      <c r="E81" s="61"/>
      <c r="F81" s="61"/>
      <c r="G81" s="62"/>
      <c r="H81" s="62"/>
      <c r="I81" s="50"/>
      <c r="J81" s="307"/>
      <c r="K81" s="57"/>
      <c r="L81" s="17"/>
      <c r="M81" s="17"/>
      <c r="N81" s="56"/>
      <c r="O81" s="50"/>
      <c r="P81" s="50"/>
      <c r="Q81" s="50"/>
      <c r="R81" s="50"/>
      <c r="S81" s="50"/>
      <c r="T81" s="50"/>
      <c r="U81" s="307"/>
      <c r="V81" s="57"/>
      <c r="W81" s="17"/>
      <c r="X81" s="17"/>
      <c r="Y81" s="56"/>
      <c r="Z81" s="50"/>
      <c r="AA81" s="50"/>
      <c r="AB81" s="50"/>
      <c r="AC81" s="50"/>
      <c r="AD81" s="50"/>
      <c r="AE81" s="50"/>
      <c r="AF81" s="307"/>
      <c r="AG81" s="57"/>
      <c r="AH81" s="17"/>
      <c r="AI81" s="17"/>
      <c r="AJ81" s="56"/>
      <c r="AK81" s="50"/>
      <c r="AL81" s="50"/>
      <c r="AM81" s="50"/>
      <c r="AN81" s="50"/>
      <c r="AO81" s="50"/>
      <c r="AP81" s="50"/>
      <c r="AQ81" s="307"/>
      <c r="AR81" s="57"/>
      <c r="AS81" s="17"/>
      <c r="AT81" s="17"/>
      <c r="AU81" s="56"/>
      <c r="AV81" s="50"/>
      <c r="AW81" s="50"/>
      <c r="AX81" s="50"/>
      <c r="AY81" s="50"/>
      <c r="AZ81" s="50"/>
      <c r="BA81" s="50"/>
      <c r="BB81" s="307"/>
      <c r="BC81" s="57"/>
      <c r="BD81" s="17"/>
      <c r="BE81" s="17"/>
      <c r="BF81" s="56"/>
      <c r="BG81" s="50"/>
      <c r="BH81" s="50"/>
      <c r="BI81" s="50"/>
      <c r="BJ81" s="50"/>
      <c r="BK81" s="50"/>
      <c r="BL81" s="50"/>
      <c r="BM81" s="307"/>
      <c r="BN81" s="57"/>
      <c r="BO81" s="17"/>
      <c r="BP81" s="17"/>
      <c r="BQ81" s="56"/>
      <c r="BR81" s="50"/>
      <c r="BS81" s="50"/>
      <c r="BT81" s="50"/>
      <c r="BU81" s="50"/>
      <c r="BV81" s="50"/>
      <c r="BW81" s="50"/>
      <c r="BX81" s="307"/>
      <c r="BY81" s="57"/>
      <c r="BZ81" s="17"/>
      <c r="CA81" s="17"/>
      <c r="CB81" s="56"/>
      <c r="CC81" s="50"/>
      <c r="CD81" s="50"/>
      <c r="CE81" s="50"/>
      <c r="CF81" s="50"/>
      <c r="CG81" s="50"/>
      <c r="CH81" s="50"/>
      <c r="CI81" s="307"/>
      <c r="CJ81" s="57"/>
      <c r="CK81" s="17"/>
      <c r="CL81" s="17"/>
      <c r="CM81" s="56"/>
      <c r="CN81" s="50"/>
      <c r="CO81" s="50"/>
      <c r="CP81" s="50"/>
      <c r="CQ81" s="50"/>
      <c r="CR81" s="50"/>
      <c r="CS81" s="50"/>
      <c r="CT81" s="307"/>
      <c r="CU81" s="57"/>
      <c r="CV81" s="17"/>
      <c r="CW81" s="17"/>
      <c r="CX81" s="56"/>
      <c r="CY81" s="50"/>
      <c r="CZ81" s="50"/>
      <c r="DA81" s="50"/>
      <c r="DB81" s="50"/>
      <c r="DC81" s="50"/>
      <c r="DD81" s="50"/>
      <c r="DE81" s="307"/>
      <c r="DF81" s="57"/>
      <c r="DG81" s="17"/>
      <c r="DH81" s="17"/>
      <c r="DI81" s="56"/>
      <c r="DJ81" s="50"/>
      <c r="DK81" s="50"/>
      <c r="DL81" s="50"/>
      <c r="DM81" s="50"/>
      <c r="DN81" s="50"/>
      <c r="DO81" s="50"/>
      <c r="DP81" s="307"/>
      <c r="DQ81" s="57"/>
      <c r="DR81" s="17"/>
      <c r="DS81" s="17"/>
      <c r="DT81" s="56"/>
      <c r="DU81" s="50"/>
      <c r="DV81" s="50"/>
      <c r="DW81" s="50"/>
      <c r="DX81" s="50"/>
      <c r="DY81" s="50"/>
      <c r="DZ81" s="50"/>
      <c r="EA81" s="307"/>
      <c r="EB81" s="57"/>
      <c r="EC81" s="17"/>
      <c r="ED81" s="17"/>
      <c r="EE81" s="56"/>
      <c r="EF81" s="50"/>
      <c r="EG81" s="50"/>
      <c r="EH81" s="50"/>
      <c r="EI81" s="50"/>
      <c r="EJ81" s="50"/>
      <c r="EK81" s="50"/>
      <c r="EL81" s="307"/>
      <c r="EM81" s="57"/>
      <c r="EN81" s="17"/>
      <c r="EO81" s="17"/>
      <c r="EP81" s="56"/>
      <c r="EQ81" s="50"/>
      <c r="ER81" s="50"/>
      <c r="ES81" s="50"/>
      <c r="ET81" s="50"/>
      <c r="EU81" s="50"/>
      <c r="EV81" s="50"/>
      <c r="EW81" s="307"/>
      <c r="EX81" s="57"/>
      <c r="EY81" s="17"/>
      <c r="EZ81" s="17"/>
      <c r="FA81" s="56"/>
      <c r="FB81" s="50"/>
      <c r="FC81" s="50"/>
      <c r="FD81" s="50"/>
      <c r="FE81" s="50"/>
      <c r="FF81" s="50"/>
      <c r="FG81" s="50"/>
      <c r="FH81" s="307"/>
      <c r="FI81" s="57"/>
      <c r="FJ81" s="17"/>
      <c r="FK81" s="17"/>
      <c r="FL81" s="56"/>
      <c r="FM81" s="50"/>
      <c r="FN81" s="50"/>
      <c r="FO81" s="50"/>
      <c r="FP81" s="50"/>
      <c r="FQ81" s="50"/>
      <c r="FR81" s="50"/>
      <c r="FS81" s="307"/>
      <c r="FT81" s="57"/>
      <c r="FU81" s="17"/>
      <c r="FV81" s="17"/>
      <c r="FW81" s="56"/>
      <c r="FX81" s="50"/>
      <c r="FY81" s="50"/>
      <c r="FZ81" s="50"/>
      <c r="GA81" s="50"/>
      <c r="GB81" s="50"/>
      <c r="GC81" s="50"/>
      <c r="GD81" s="307"/>
      <c r="GE81" s="57"/>
      <c r="GF81" s="17"/>
      <c r="GG81" s="17"/>
      <c r="GH81" s="56"/>
      <c r="GI81" s="50"/>
      <c r="GJ81" s="50"/>
      <c r="GK81" s="50"/>
      <c r="GL81" s="50"/>
      <c r="GM81" s="50"/>
      <c r="GN81" s="50"/>
      <c r="GO81" s="307"/>
      <c r="GP81" s="57"/>
      <c r="GQ81" s="17"/>
      <c r="GR81" s="17"/>
      <c r="GS81" s="56"/>
      <c r="GT81" s="50"/>
      <c r="GU81" s="50"/>
      <c r="GV81" s="50"/>
      <c r="GW81" s="50"/>
      <c r="GX81" s="50"/>
      <c r="GY81" s="50"/>
      <c r="GZ81" s="307"/>
      <c r="HA81" s="57"/>
      <c r="HB81" s="17"/>
      <c r="HC81" s="17"/>
      <c r="HD81" s="56"/>
      <c r="HE81" s="50"/>
      <c r="HF81" s="50"/>
      <c r="HG81" s="50"/>
      <c r="HH81" s="50"/>
      <c r="HI81" s="50"/>
      <c r="HJ81" s="50"/>
      <c r="HK81" s="307"/>
      <c r="HL81" s="57"/>
      <c r="HM81" s="17"/>
      <c r="HN81" s="17"/>
      <c r="HO81" s="56"/>
      <c r="HP81" s="50"/>
      <c r="HQ81" s="50"/>
      <c r="HR81" s="50"/>
      <c r="HS81" s="50"/>
      <c r="HT81" s="50"/>
      <c r="HU81" s="50"/>
      <c r="HV81" s="307"/>
      <c r="HW81" s="57"/>
      <c r="HX81" s="17"/>
      <c r="HY81" s="17"/>
    </row>
    <row r="82" spans="1:233" x14ac:dyDescent="0.3">
      <c r="A82" s="59"/>
      <c r="B82" s="60"/>
      <c r="C82" s="224"/>
      <c r="D82" s="61"/>
      <c r="E82" s="61"/>
      <c r="F82" s="61"/>
      <c r="G82" s="62"/>
      <c r="H82" s="62"/>
      <c r="I82" s="50"/>
      <c r="J82" s="307"/>
      <c r="K82" s="57"/>
      <c r="L82" s="17"/>
      <c r="M82" s="17"/>
      <c r="N82" s="56"/>
      <c r="O82" s="50"/>
      <c r="P82" s="50"/>
      <c r="Q82" s="50"/>
      <c r="R82" s="50"/>
      <c r="S82" s="50"/>
      <c r="T82" s="50"/>
      <c r="U82" s="307"/>
      <c r="V82" s="57"/>
      <c r="W82" s="17"/>
      <c r="X82" s="17"/>
      <c r="Y82" s="56"/>
      <c r="Z82" s="50"/>
      <c r="AA82" s="50"/>
      <c r="AB82" s="50"/>
      <c r="AC82" s="50"/>
      <c r="AD82" s="50"/>
      <c r="AE82" s="50"/>
      <c r="AF82" s="307"/>
      <c r="AG82" s="57"/>
      <c r="AH82" s="17"/>
      <c r="AI82" s="17"/>
      <c r="AJ82" s="56"/>
      <c r="AK82" s="50"/>
      <c r="AL82" s="50"/>
      <c r="AM82" s="50"/>
      <c r="AN82" s="50"/>
      <c r="AO82" s="50"/>
      <c r="AP82" s="50"/>
      <c r="AQ82" s="307"/>
      <c r="AR82" s="57"/>
      <c r="AS82" s="17"/>
      <c r="AT82" s="17"/>
      <c r="AU82" s="56"/>
      <c r="AV82" s="50"/>
      <c r="AW82" s="50"/>
      <c r="AX82" s="50"/>
      <c r="AY82" s="50"/>
      <c r="AZ82" s="50"/>
      <c r="BA82" s="50"/>
      <c r="BB82" s="307"/>
      <c r="BC82" s="57"/>
      <c r="BD82" s="17"/>
      <c r="BE82" s="17"/>
      <c r="BF82" s="56"/>
      <c r="BG82" s="50"/>
      <c r="BH82" s="50"/>
      <c r="BI82" s="50"/>
      <c r="BJ82" s="50"/>
      <c r="BK82" s="50"/>
      <c r="BL82" s="50"/>
      <c r="BM82" s="307"/>
      <c r="BN82" s="57"/>
      <c r="BO82" s="17"/>
      <c r="BP82" s="17"/>
      <c r="BQ82" s="56"/>
      <c r="BR82" s="50"/>
      <c r="BS82" s="50"/>
      <c r="BT82" s="50"/>
      <c r="BU82" s="50"/>
      <c r="BV82" s="50"/>
      <c r="BW82" s="50"/>
      <c r="BX82" s="307"/>
      <c r="BY82" s="57"/>
      <c r="BZ82" s="17"/>
      <c r="CA82" s="17"/>
      <c r="CB82" s="56"/>
      <c r="CC82" s="50"/>
      <c r="CD82" s="50"/>
      <c r="CE82" s="50"/>
      <c r="CF82" s="50"/>
      <c r="CG82" s="50"/>
      <c r="CH82" s="50"/>
      <c r="CI82" s="307"/>
      <c r="CJ82" s="57"/>
      <c r="CK82" s="17"/>
      <c r="CL82" s="17"/>
      <c r="CM82" s="56"/>
      <c r="CN82" s="50"/>
      <c r="CO82" s="50"/>
      <c r="CP82" s="50"/>
      <c r="CQ82" s="50"/>
      <c r="CR82" s="50"/>
      <c r="CS82" s="50"/>
      <c r="CT82" s="307"/>
      <c r="CU82" s="57"/>
      <c r="CV82" s="17"/>
      <c r="CW82" s="17"/>
      <c r="CX82" s="56"/>
      <c r="CY82" s="50"/>
      <c r="CZ82" s="50"/>
      <c r="DA82" s="50"/>
      <c r="DB82" s="50"/>
      <c r="DC82" s="50"/>
      <c r="DD82" s="50"/>
      <c r="DE82" s="307"/>
      <c r="DF82" s="57"/>
      <c r="DG82" s="17"/>
      <c r="DH82" s="17"/>
      <c r="DI82" s="56"/>
      <c r="DJ82" s="50"/>
      <c r="DK82" s="50"/>
      <c r="DL82" s="50"/>
      <c r="DM82" s="50"/>
      <c r="DN82" s="50"/>
      <c r="DO82" s="50"/>
      <c r="DP82" s="307"/>
      <c r="DQ82" s="57"/>
      <c r="DR82" s="17"/>
      <c r="DS82" s="17"/>
      <c r="DT82" s="56"/>
      <c r="DU82" s="50"/>
      <c r="DV82" s="50"/>
      <c r="DW82" s="50"/>
      <c r="DX82" s="50"/>
      <c r="DY82" s="50"/>
      <c r="DZ82" s="50"/>
      <c r="EA82" s="307"/>
      <c r="EB82" s="57"/>
      <c r="EC82" s="17"/>
      <c r="ED82" s="17"/>
      <c r="EE82" s="56"/>
      <c r="EF82" s="50"/>
      <c r="EG82" s="50"/>
      <c r="EH82" s="50"/>
      <c r="EI82" s="50"/>
      <c r="EJ82" s="50"/>
      <c r="EK82" s="50"/>
      <c r="EL82" s="307"/>
      <c r="EM82" s="57"/>
      <c r="EN82" s="17"/>
      <c r="EO82" s="17"/>
      <c r="EP82" s="56"/>
      <c r="EQ82" s="50"/>
      <c r="ER82" s="50"/>
      <c r="ES82" s="50"/>
      <c r="ET82" s="50"/>
      <c r="EU82" s="50"/>
      <c r="EV82" s="50"/>
      <c r="EW82" s="307"/>
      <c r="EX82" s="57"/>
      <c r="EY82" s="17"/>
      <c r="EZ82" s="17"/>
      <c r="FA82" s="56"/>
      <c r="FB82" s="50"/>
      <c r="FC82" s="50"/>
      <c r="FD82" s="50"/>
      <c r="FE82" s="50"/>
      <c r="FF82" s="50"/>
      <c r="FG82" s="50"/>
      <c r="FH82" s="307"/>
      <c r="FI82" s="57"/>
      <c r="FJ82" s="17"/>
      <c r="FK82" s="17"/>
      <c r="FL82" s="56"/>
      <c r="FM82" s="50"/>
      <c r="FN82" s="50"/>
      <c r="FO82" s="50"/>
      <c r="FP82" s="50"/>
      <c r="FQ82" s="50"/>
      <c r="FR82" s="50"/>
      <c r="FS82" s="307"/>
      <c r="FT82" s="57"/>
      <c r="FU82" s="17"/>
      <c r="FV82" s="17"/>
      <c r="FW82" s="56"/>
      <c r="FX82" s="50"/>
      <c r="FY82" s="50"/>
      <c r="FZ82" s="50"/>
      <c r="GA82" s="50"/>
      <c r="GB82" s="50"/>
      <c r="GC82" s="50"/>
      <c r="GD82" s="307"/>
      <c r="GE82" s="57"/>
      <c r="GF82" s="17"/>
      <c r="GG82" s="17"/>
      <c r="GH82" s="56"/>
      <c r="GI82" s="50"/>
      <c r="GJ82" s="50"/>
      <c r="GK82" s="50"/>
      <c r="GL82" s="50"/>
      <c r="GM82" s="50"/>
      <c r="GN82" s="50"/>
      <c r="GO82" s="307"/>
      <c r="GP82" s="57"/>
      <c r="GQ82" s="17"/>
      <c r="GR82" s="17"/>
      <c r="GS82" s="56"/>
      <c r="GT82" s="50"/>
      <c r="GU82" s="50"/>
      <c r="GV82" s="50"/>
      <c r="GW82" s="50"/>
      <c r="GX82" s="50"/>
      <c r="GY82" s="50"/>
      <c r="GZ82" s="307"/>
      <c r="HA82" s="57"/>
      <c r="HB82" s="17"/>
      <c r="HC82" s="17"/>
      <c r="HD82" s="56"/>
      <c r="HE82" s="50"/>
      <c r="HF82" s="50"/>
      <c r="HG82" s="50"/>
      <c r="HH82" s="50"/>
      <c r="HI82" s="50"/>
      <c r="HJ82" s="50"/>
      <c r="HK82" s="307"/>
      <c r="HL82" s="57"/>
      <c r="HM82" s="17"/>
      <c r="HN82" s="17"/>
      <c r="HO82" s="56"/>
      <c r="HP82" s="50"/>
      <c r="HQ82" s="50"/>
      <c r="HR82" s="50"/>
      <c r="HS82" s="50"/>
      <c r="HT82" s="50"/>
      <c r="HU82" s="50"/>
      <c r="HV82" s="307"/>
      <c r="HW82" s="57"/>
      <c r="HX82" s="17"/>
      <c r="HY82" s="17"/>
    </row>
    <row r="83" spans="1:233" x14ac:dyDescent="0.3">
      <c r="A83" s="59"/>
      <c r="B83" s="60"/>
      <c r="C83" s="224"/>
      <c r="D83" s="61"/>
      <c r="E83" s="61"/>
      <c r="F83" s="61"/>
      <c r="G83" s="62"/>
      <c r="H83" s="62"/>
      <c r="I83" s="50"/>
      <c r="J83" s="307"/>
      <c r="K83" s="57"/>
      <c r="L83" s="17"/>
      <c r="M83" s="17"/>
      <c r="N83" s="56"/>
      <c r="O83" s="50"/>
      <c r="P83" s="50"/>
      <c r="Q83" s="50"/>
      <c r="R83" s="50"/>
      <c r="S83" s="50"/>
      <c r="T83" s="50"/>
      <c r="U83" s="307"/>
      <c r="V83" s="57"/>
      <c r="W83" s="17"/>
      <c r="X83" s="17"/>
      <c r="Y83" s="56"/>
      <c r="Z83" s="50"/>
      <c r="AA83" s="50"/>
      <c r="AB83" s="50"/>
      <c r="AC83" s="50"/>
      <c r="AD83" s="50"/>
      <c r="AE83" s="50"/>
      <c r="AF83" s="307"/>
      <c r="AG83" s="57"/>
      <c r="AH83" s="17"/>
      <c r="AI83" s="17"/>
      <c r="AJ83" s="56"/>
      <c r="AK83" s="50"/>
      <c r="AL83" s="50"/>
      <c r="AM83" s="50"/>
      <c r="AN83" s="50"/>
      <c r="AO83" s="50"/>
      <c r="AP83" s="50"/>
      <c r="AQ83" s="307"/>
      <c r="AR83" s="57"/>
      <c r="AS83" s="17"/>
      <c r="AT83" s="17"/>
      <c r="AU83" s="56"/>
      <c r="AV83" s="50"/>
      <c r="AW83" s="50"/>
      <c r="AX83" s="50"/>
      <c r="AY83" s="50"/>
      <c r="AZ83" s="50"/>
      <c r="BA83" s="50"/>
      <c r="BB83" s="307"/>
      <c r="BC83" s="57"/>
      <c r="BD83" s="17"/>
      <c r="BE83" s="17"/>
      <c r="BF83" s="56"/>
      <c r="BG83" s="50"/>
      <c r="BH83" s="50"/>
      <c r="BI83" s="50"/>
      <c r="BJ83" s="50"/>
      <c r="BK83" s="50"/>
      <c r="BL83" s="50"/>
      <c r="BM83" s="307"/>
      <c r="BN83" s="57"/>
      <c r="BO83" s="17"/>
      <c r="BP83" s="17"/>
      <c r="BQ83" s="56"/>
      <c r="BR83" s="50"/>
      <c r="BS83" s="50"/>
      <c r="BT83" s="50"/>
      <c r="BU83" s="50"/>
      <c r="BV83" s="50"/>
      <c r="BW83" s="50"/>
      <c r="BX83" s="307"/>
      <c r="BY83" s="57"/>
      <c r="BZ83" s="17"/>
      <c r="CA83" s="17"/>
      <c r="CB83" s="56"/>
      <c r="CC83" s="50"/>
      <c r="CD83" s="50"/>
      <c r="CE83" s="50"/>
      <c r="CF83" s="50"/>
      <c r="CG83" s="50"/>
      <c r="CH83" s="50"/>
      <c r="CI83" s="307"/>
      <c r="CJ83" s="57"/>
      <c r="CK83" s="17"/>
      <c r="CL83" s="17"/>
      <c r="CM83" s="56"/>
      <c r="CN83" s="50"/>
      <c r="CO83" s="50"/>
      <c r="CP83" s="50"/>
      <c r="CQ83" s="50"/>
      <c r="CR83" s="50"/>
      <c r="CS83" s="50"/>
      <c r="CT83" s="307"/>
      <c r="CU83" s="57"/>
      <c r="CV83" s="17"/>
      <c r="CW83" s="17"/>
      <c r="CX83" s="56"/>
      <c r="CY83" s="50"/>
      <c r="CZ83" s="50"/>
      <c r="DA83" s="50"/>
      <c r="DB83" s="50"/>
      <c r="DC83" s="50"/>
      <c r="DD83" s="50"/>
      <c r="DE83" s="307"/>
      <c r="DF83" s="57"/>
      <c r="DG83" s="17"/>
      <c r="DH83" s="17"/>
      <c r="DI83" s="56"/>
      <c r="DJ83" s="50"/>
      <c r="DK83" s="50"/>
      <c r="DL83" s="50"/>
      <c r="DM83" s="50"/>
      <c r="DN83" s="50"/>
      <c r="DO83" s="50"/>
      <c r="DP83" s="307"/>
      <c r="DQ83" s="57"/>
      <c r="DR83" s="17"/>
      <c r="DS83" s="17"/>
      <c r="DT83" s="56"/>
      <c r="DU83" s="50"/>
      <c r="DV83" s="50"/>
      <c r="DW83" s="50"/>
      <c r="DX83" s="50"/>
      <c r="DY83" s="50"/>
      <c r="DZ83" s="50"/>
      <c r="EA83" s="307"/>
      <c r="EB83" s="57"/>
      <c r="EC83" s="17"/>
      <c r="ED83" s="17"/>
      <c r="EE83" s="56"/>
      <c r="EF83" s="50"/>
      <c r="EG83" s="50"/>
      <c r="EH83" s="50"/>
      <c r="EI83" s="50"/>
      <c r="EJ83" s="50"/>
      <c r="EK83" s="50"/>
      <c r="EL83" s="307"/>
      <c r="EM83" s="57"/>
      <c r="EN83" s="17"/>
      <c r="EO83" s="17"/>
      <c r="EP83" s="56"/>
      <c r="EQ83" s="50"/>
      <c r="ER83" s="50"/>
      <c r="ES83" s="50"/>
      <c r="ET83" s="50"/>
      <c r="EU83" s="50"/>
      <c r="EV83" s="50"/>
      <c r="EW83" s="307"/>
      <c r="EX83" s="57"/>
      <c r="EY83" s="17"/>
      <c r="EZ83" s="17"/>
      <c r="FA83" s="56"/>
      <c r="FB83" s="50"/>
      <c r="FC83" s="50"/>
      <c r="FD83" s="50"/>
      <c r="FE83" s="50"/>
      <c r="FF83" s="50"/>
      <c r="FG83" s="50"/>
      <c r="FH83" s="307"/>
      <c r="FI83" s="57"/>
      <c r="FJ83" s="17"/>
      <c r="FK83" s="17"/>
      <c r="FL83" s="56"/>
      <c r="FM83" s="50"/>
      <c r="FN83" s="50"/>
      <c r="FO83" s="50"/>
      <c r="FP83" s="50"/>
      <c r="FQ83" s="50"/>
      <c r="FR83" s="50"/>
      <c r="FS83" s="307"/>
      <c r="FT83" s="57"/>
      <c r="FU83" s="17"/>
      <c r="FV83" s="17"/>
      <c r="FW83" s="56"/>
      <c r="FX83" s="50"/>
      <c r="FY83" s="50"/>
      <c r="FZ83" s="50"/>
      <c r="GA83" s="50"/>
      <c r="GB83" s="50"/>
      <c r="GC83" s="50"/>
      <c r="GD83" s="307"/>
      <c r="GE83" s="57"/>
      <c r="GF83" s="17"/>
      <c r="GG83" s="17"/>
      <c r="GH83" s="56"/>
      <c r="GI83" s="50"/>
      <c r="GJ83" s="50"/>
      <c r="GK83" s="50"/>
      <c r="GL83" s="50"/>
      <c r="GM83" s="50"/>
      <c r="GN83" s="50"/>
      <c r="GO83" s="307"/>
      <c r="GP83" s="57"/>
      <c r="GQ83" s="17"/>
      <c r="GR83" s="17"/>
      <c r="GS83" s="56"/>
      <c r="GT83" s="50"/>
      <c r="GU83" s="50"/>
      <c r="GV83" s="50"/>
      <c r="GW83" s="50"/>
      <c r="GX83" s="50"/>
      <c r="GY83" s="50"/>
      <c r="GZ83" s="307"/>
      <c r="HA83" s="57"/>
      <c r="HB83" s="17"/>
      <c r="HC83" s="17"/>
      <c r="HD83" s="56"/>
      <c r="HE83" s="50"/>
      <c r="HF83" s="50"/>
      <c r="HG83" s="50"/>
      <c r="HH83" s="50"/>
      <c r="HI83" s="50"/>
      <c r="HJ83" s="50"/>
      <c r="HK83" s="307"/>
      <c r="HL83" s="57"/>
      <c r="HM83" s="17"/>
      <c r="HN83" s="17"/>
      <c r="HO83" s="56"/>
      <c r="HP83" s="50"/>
      <c r="HQ83" s="50"/>
      <c r="HR83" s="50"/>
      <c r="HS83" s="50"/>
      <c r="HT83" s="50"/>
      <c r="HU83" s="50"/>
      <c r="HV83" s="307"/>
      <c r="HW83" s="57"/>
      <c r="HX83" s="17"/>
      <c r="HY83" s="17"/>
    </row>
    <row r="84" spans="1:233" x14ac:dyDescent="0.3">
      <c r="A84" s="59"/>
      <c r="B84" s="60"/>
      <c r="C84" s="224"/>
      <c r="D84" s="61"/>
      <c r="E84" s="61"/>
      <c r="F84" s="61"/>
      <c r="G84" s="62"/>
      <c r="H84" s="62"/>
      <c r="I84" s="50"/>
      <c r="J84" s="307"/>
      <c r="K84" s="57"/>
      <c r="L84" s="17"/>
      <c r="M84" s="17"/>
      <c r="N84" s="56"/>
      <c r="O84" s="50"/>
      <c r="P84" s="50"/>
      <c r="Q84" s="50"/>
      <c r="R84" s="50"/>
      <c r="S84" s="50"/>
      <c r="T84" s="50"/>
      <c r="U84" s="307"/>
      <c r="V84" s="57"/>
      <c r="W84" s="17"/>
      <c r="X84" s="17"/>
      <c r="Y84" s="56"/>
      <c r="Z84" s="50"/>
      <c r="AA84" s="50"/>
      <c r="AB84" s="50"/>
      <c r="AC84" s="50"/>
      <c r="AD84" s="50"/>
      <c r="AE84" s="50"/>
      <c r="AF84" s="307"/>
      <c r="AG84" s="57"/>
      <c r="AH84" s="17"/>
      <c r="AI84" s="17"/>
      <c r="AJ84" s="56"/>
      <c r="AK84" s="50"/>
      <c r="AL84" s="50"/>
      <c r="AM84" s="50"/>
      <c r="AN84" s="50"/>
      <c r="AO84" s="50"/>
      <c r="AP84" s="50"/>
      <c r="AQ84" s="307"/>
      <c r="AR84" s="57"/>
      <c r="AS84" s="17"/>
      <c r="AT84" s="17"/>
      <c r="AU84" s="56"/>
      <c r="AV84" s="50"/>
      <c r="AW84" s="50"/>
      <c r="AX84" s="50"/>
      <c r="AY84" s="50"/>
      <c r="AZ84" s="50"/>
      <c r="BA84" s="50"/>
      <c r="BB84" s="307"/>
      <c r="BC84" s="57"/>
      <c r="BD84" s="17"/>
      <c r="BE84" s="17"/>
      <c r="BF84" s="56"/>
      <c r="BG84" s="50"/>
      <c r="BH84" s="50"/>
      <c r="BI84" s="50"/>
      <c r="BJ84" s="50"/>
      <c r="BK84" s="50"/>
      <c r="BL84" s="50"/>
      <c r="BM84" s="307"/>
      <c r="BN84" s="57"/>
      <c r="BO84" s="17"/>
      <c r="BP84" s="17"/>
      <c r="BQ84" s="56"/>
      <c r="BR84" s="50"/>
      <c r="BS84" s="50"/>
      <c r="BT84" s="50"/>
      <c r="BU84" s="50"/>
      <c r="BV84" s="50"/>
      <c r="BW84" s="50"/>
      <c r="BX84" s="307"/>
      <c r="BY84" s="57"/>
      <c r="BZ84" s="17"/>
      <c r="CA84" s="17"/>
      <c r="CB84" s="56"/>
      <c r="CC84" s="50"/>
      <c r="CD84" s="50"/>
      <c r="CE84" s="50"/>
      <c r="CF84" s="50"/>
      <c r="CG84" s="50"/>
      <c r="CH84" s="50"/>
      <c r="CI84" s="307"/>
      <c r="CJ84" s="57"/>
      <c r="CK84" s="17"/>
      <c r="CL84" s="17"/>
      <c r="CM84" s="56"/>
      <c r="CN84" s="50"/>
      <c r="CO84" s="50"/>
      <c r="CP84" s="50"/>
      <c r="CQ84" s="50"/>
      <c r="CR84" s="50"/>
      <c r="CS84" s="50"/>
      <c r="CT84" s="307"/>
      <c r="CU84" s="57"/>
      <c r="CV84" s="17"/>
      <c r="CW84" s="17"/>
      <c r="CX84" s="56"/>
      <c r="CY84" s="50"/>
      <c r="CZ84" s="50"/>
      <c r="DA84" s="50"/>
      <c r="DB84" s="50"/>
      <c r="DC84" s="50"/>
      <c r="DD84" s="50"/>
      <c r="DE84" s="307"/>
      <c r="DF84" s="57"/>
      <c r="DG84" s="17"/>
      <c r="DH84" s="17"/>
      <c r="DI84" s="56"/>
      <c r="DJ84" s="50"/>
      <c r="DK84" s="50"/>
      <c r="DL84" s="50"/>
      <c r="DM84" s="50"/>
      <c r="DN84" s="50"/>
      <c r="DO84" s="50"/>
      <c r="DP84" s="307"/>
      <c r="DQ84" s="57"/>
      <c r="DR84" s="17"/>
      <c r="DS84" s="17"/>
      <c r="DT84" s="56"/>
      <c r="DU84" s="50"/>
      <c r="DV84" s="50"/>
      <c r="DW84" s="50"/>
      <c r="DX84" s="50"/>
      <c r="DY84" s="50"/>
      <c r="DZ84" s="50"/>
      <c r="EA84" s="307"/>
      <c r="EB84" s="57"/>
      <c r="EC84" s="17"/>
      <c r="ED84" s="17"/>
      <c r="EE84" s="56"/>
      <c r="EF84" s="50"/>
      <c r="EG84" s="50"/>
      <c r="EH84" s="50"/>
      <c r="EI84" s="50"/>
      <c r="EJ84" s="50"/>
      <c r="EK84" s="50"/>
      <c r="EL84" s="307"/>
      <c r="EM84" s="57"/>
      <c r="EN84" s="17"/>
      <c r="EO84" s="17"/>
      <c r="EP84" s="56"/>
      <c r="EQ84" s="50"/>
      <c r="ER84" s="50"/>
      <c r="ES84" s="50"/>
      <c r="ET84" s="50"/>
      <c r="EU84" s="50"/>
      <c r="EV84" s="50"/>
      <c r="EW84" s="307"/>
      <c r="EX84" s="57"/>
      <c r="EY84" s="17"/>
      <c r="EZ84" s="17"/>
      <c r="FA84" s="56"/>
      <c r="FB84" s="50"/>
      <c r="FC84" s="50"/>
      <c r="FD84" s="50"/>
      <c r="FE84" s="50"/>
      <c r="FF84" s="50"/>
      <c r="FG84" s="50"/>
      <c r="FH84" s="307"/>
      <c r="FI84" s="57"/>
      <c r="FJ84" s="17"/>
      <c r="FK84" s="17"/>
      <c r="FL84" s="56"/>
      <c r="FM84" s="50"/>
      <c r="FN84" s="50"/>
      <c r="FO84" s="50"/>
      <c r="FP84" s="50"/>
      <c r="FQ84" s="50"/>
      <c r="FR84" s="50"/>
      <c r="FS84" s="307"/>
      <c r="FT84" s="57"/>
      <c r="FU84" s="17"/>
      <c r="FV84" s="17"/>
      <c r="FW84" s="56"/>
      <c r="FX84" s="50"/>
      <c r="FY84" s="50"/>
      <c r="FZ84" s="50"/>
      <c r="GA84" s="50"/>
      <c r="GB84" s="50"/>
      <c r="GC84" s="50"/>
      <c r="GD84" s="307"/>
      <c r="GE84" s="57"/>
      <c r="GF84" s="17"/>
      <c r="GG84" s="17"/>
      <c r="GH84" s="56"/>
      <c r="GI84" s="50"/>
      <c r="GJ84" s="50"/>
      <c r="GK84" s="50"/>
      <c r="GL84" s="50"/>
      <c r="GM84" s="50"/>
      <c r="GN84" s="50"/>
      <c r="GO84" s="307"/>
      <c r="GP84" s="57"/>
      <c r="GQ84" s="17"/>
      <c r="GR84" s="17"/>
      <c r="GS84" s="56"/>
      <c r="GT84" s="50"/>
      <c r="GU84" s="50"/>
      <c r="GV84" s="50"/>
      <c r="GW84" s="50"/>
      <c r="GX84" s="50"/>
      <c r="GY84" s="50"/>
      <c r="GZ84" s="307"/>
      <c r="HA84" s="57"/>
      <c r="HB84" s="17"/>
      <c r="HC84" s="17"/>
      <c r="HD84" s="56"/>
      <c r="HE84" s="50"/>
      <c r="HF84" s="50"/>
      <c r="HG84" s="50"/>
      <c r="HH84" s="50"/>
      <c r="HI84" s="50"/>
      <c r="HJ84" s="50"/>
      <c r="HK84" s="307"/>
      <c r="HL84" s="57"/>
      <c r="HM84" s="17"/>
      <c r="HN84" s="17"/>
      <c r="HO84" s="56"/>
      <c r="HP84" s="50"/>
      <c r="HQ84" s="50"/>
      <c r="HR84" s="50"/>
      <c r="HS84" s="50"/>
      <c r="HT84" s="50"/>
      <c r="HU84" s="50"/>
      <c r="HV84" s="307"/>
      <c r="HW84" s="57"/>
      <c r="HX84" s="17"/>
      <c r="HY84" s="17"/>
    </row>
    <row r="85" spans="1:233" x14ac:dyDescent="0.3">
      <c r="A85" s="59"/>
      <c r="B85" s="60"/>
      <c r="C85" s="224"/>
      <c r="D85" s="61"/>
      <c r="E85" s="61"/>
      <c r="F85" s="61"/>
      <c r="G85" s="62"/>
      <c r="H85" s="62"/>
      <c r="I85" s="50"/>
      <c r="J85" s="307"/>
      <c r="K85" s="57"/>
      <c r="L85" s="17"/>
      <c r="M85" s="17"/>
      <c r="N85" s="56"/>
      <c r="O85" s="50"/>
      <c r="P85" s="50"/>
      <c r="Q85" s="50"/>
      <c r="R85" s="50"/>
      <c r="S85" s="50"/>
      <c r="T85" s="50"/>
      <c r="U85" s="307"/>
      <c r="V85" s="57"/>
      <c r="W85" s="17"/>
      <c r="X85" s="17"/>
      <c r="Y85" s="56"/>
      <c r="Z85" s="50"/>
      <c r="AA85" s="50"/>
      <c r="AB85" s="50"/>
      <c r="AC85" s="50"/>
      <c r="AD85" s="50"/>
      <c r="AE85" s="50"/>
      <c r="AF85" s="307"/>
      <c r="AG85" s="57"/>
      <c r="AH85" s="17"/>
      <c r="AI85" s="17"/>
      <c r="AJ85" s="56"/>
      <c r="AK85" s="50"/>
      <c r="AL85" s="50"/>
      <c r="AM85" s="50"/>
      <c r="AN85" s="50"/>
      <c r="AO85" s="50"/>
      <c r="AP85" s="50"/>
      <c r="AQ85" s="307"/>
      <c r="AR85" s="57"/>
      <c r="AS85" s="17"/>
      <c r="AT85" s="17"/>
      <c r="AU85" s="56"/>
      <c r="AV85" s="50"/>
      <c r="AW85" s="50"/>
      <c r="AX85" s="50"/>
      <c r="AY85" s="50"/>
      <c r="AZ85" s="50"/>
      <c r="BA85" s="50"/>
      <c r="BB85" s="307"/>
      <c r="BC85" s="57"/>
      <c r="BD85" s="17"/>
      <c r="BE85" s="17"/>
      <c r="BF85" s="56"/>
      <c r="BG85" s="50"/>
      <c r="BH85" s="50"/>
      <c r="BI85" s="50"/>
      <c r="BJ85" s="50"/>
      <c r="BK85" s="50"/>
      <c r="BL85" s="50"/>
      <c r="BM85" s="307"/>
      <c r="BN85" s="57"/>
      <c r="BO85" s="17"/>
      <c r="BP85" s="17"/>
      <c r="BQ85" s="56"/>
      <c r="BR85" s="50"/>
      <c r="BS85" s="50"/>
      <c r="BT85" s="50"/>
      <c r="BU85" s="50"/>
      <c r="BV85" s="50"/>
      <c r="BW85" s="50"/>
      <c r="BX85" s="307"/>
      <c r="BY85" s="57"/>
      <c r="BZ85" s="17"/>
      <c r="CA85" s="17"/>
      <c r="CB85" s="56"/>
      <c r="CC85" s="50"/>
      <c r="CD85" s="50"/>
      <c r="CE85" s="50"/>
      <c r="CF85" s="50"/>
      <c r="CG85" s="50"/>
      <c r="CH85" s="50"/>
      <c r="CI85" s="307"/>
      <c r="CJ85" s="57"/>
      <c r="CK85" s="17"/>
      <c r="CL85" s="17"/>
      <c r="CM85" s="56"/>
      <c r="CN85" s="50"/>
      <c r="CO85" s="50"/>
      <c r="CP85" s="50"/>
      <c r="CQ85" s="50"/>
      <c r="CR85" s="50"/>
      <c r="CS85" s="50"/>
      <c r="CT85" s="307"/>
      <c r="CU85" s="57"/>
      <c r="CV85" s="17"/>
      <c r="CW85" s="17"/>
      <c r="CX85" s="56"/>
      <c r="CY85" s="50"/>
      <c r="CZ85" s="50"/>
      <c r="DA85" s="50"/>
      <c r="DB85" s="50"/>
      <c r="DC85" s="50"/>
      <c r="DD85" s="50"/>
      <c r="DE85" s="307"/>
      <c r="DF85" s="57"/>
      <c r="DG85" s="17"/>
      <c r="DH85" s="17"/>
      <c r="DI85" s="56"/>
      <c r="DJ85" s="50"/>
      <c r="DK85" s="50"/>
      <c r="DL85" s="50"/>
      <c r="DM85" s="50"/>
      <c r="DN85" s="50"/>
      <c r="DO85" s="50"/>
      <c r="DP85" s="307"/>
      <c r="DQ85" s="57"/>
      <c r="DR85" s="17"/>
      <c r="DS85" s="17"/>
      <c r="DT85" s="56"/>
      <c r="DU85" s="50"/>
      <c r="DV85" s="50"/>
      <c r="DW85" s="50"/>
      <c r="DX85" s="50"/>
      <c r="DY85" s="50"/>
      <c r="DZ85" s="50"/>
      <c r="EA85" s="307"/>
      <c r="EB85" s="57"/>
      <c r="EC85" s="17"/>
      <c r="ED85" s="17"/>
      <c r="EE85" s="56"/>
      <c r="EF85" s="50"/>
      <c r="EG85" s="50"/>
      <c r="EH85" s="50"/>
      <c r="EI85" s="50"/>
      <c r="EJ85" s="50"/>
      <c r="EK85" s="50"/>
      <c r="EL85" s="307"/>
      <c r="EM85" s="57"/>
      <c r="EN85" s="17"/>
      <c r="EO85" s="17"/>
      <c r="EP85" s="56"/>
      <c r="EQ85" s="50"/>
      <c r="ER85" s="50"/>
      <c r="ES85" s="50"/>
      <c r="ET85" s="50"/>
      <c r="EU85" s="50"/>
      <c r="EV85" s="50"/>
      <c r="EW85" s="307"/>
      <c r="EX85" s="57"/>
      <c r="EY85" s="17"/>
      <c r="EZ85" s="17"/>
      <c r="FA85" s="56"/>
      <c r="FB85" s="50"/>
      <c r="FC85" s="50"/>
      <c r="FD85" s="50"/>
      <c r="FE85" s="50"/>
      <c r="FF85" s="50"/>
      <c r="FG85" s="50"/>
      <c r="FH85" s="307"/>
      <c r="FI85" s="57"/>
      <c r="FJ85" s="17"/>
      <c r="FK85" s="17"/>
      <c r="FL85" s="56"/>
      <c r="FM85" s="50"/>
      <c r="FN85" s="50"/>
      <c r="FO85" s="50"/>
      <c r="FP85" s="50"/>
      <c r="FQ85" s="50"/>
      <c r="FR85" s="50"/>
      <c r="FS85" s="307"/>
      <c r="FT85" s="57"/>
      <c r="FU85" s="17"/>
      <c r="FV85" s="17"/>
      <c r="FW85" s="56"/>
      <c r="FX85" s="50"/>
      <c r="FY85" s="50"/>
      <c r="FZ85" s="50"/>
      <c r="GA85" s="50"/>
      <c r="GB85" s="50"/>
      <c r="GC85" s="50"/>
      <c r="GD85" s="307"/>
      <c r="GE85" s="57"/>
      <c r="GF85" s="17"/>
      <c r="GG85" s="17"/>
      <c r="GH85" s="56"/>
      <c r="GI85" s="50"/>
      <c r="GJ85" s="50"/>
      <c r="GK85" s="50"/>
      <c r="GL85" s="50"/>
      <c r="GM85" s="50"/>
      <c r="GN85" s="50"/>
      <c r="GO85" s="307"/>
      <c r="GP85" s="57"/>
      <c r="GQ85" s="17"/>
      <c r="GR85" s="17"/>
      <c r="GS85" s="56"/>
      <c r="GT85" s="50"/>
      <c r="GU85" s="50"/>
      <c r="GV85" s="50"/>
      <c r="GW85" s="50"/>
      <c r="GX85" s="50"/>
      <c r="GY85" s="50"/>
      <c r="GZ85" s="307"/>
      <c r="HA85" s="57"/>
      <c r="HB85" s="17"/>
      <c r="HC85" s="17"/>
      <c r="HD85" s="56"/>
      <c r="HE85" s="50"/>
      <c r="HF85" s="50"/>
      <c r="HG85" s="50"/>
      <c r="HH85" s="50"/>
      <c r="HI85" s="50"/>
      <c r="HJ85" s="50"/>
      <c r="HK85" s="307"/>
      <c r="HL85" s="57"/>
      <c r="HM85" s="17"/>
      <c r="HN85" s="17"/>
      <c r="HO85" s="56"/>
      <c r="HP85" s="50"/>
      <c r="HQ85" s="50"/>
      <c r="HR85" s="50"/>
      <c r="HS85" s="50"/>
      <c r="HT85" s="50"/>
      <c r="HU85" s="50"/>
      <c r="HV85" s="307"/>
      <c r="HW85" s="57"/>
      <c r="HX85" s="17"/>
      <c r="HY85" s="17"/>
    </row>
    <row r="86" spans="1:233" x14ac:dyDescent="0.3">
      <c r="A86" s="59"/>
      <c r="B86" s="60"/>
      <c r="C86" s="224"/>
      <c r="D86" s="61"/>
      <c r="E86" s="61"/>
      <c r="F86" s="61"/>
      <c r="G86" s="62"/>
      <c r="H86" s="62"/>
      <c r="I86" s="50"/>
      <c r="J86" s="307"/>
      <c r="K86" s="57"/>
      <c r="L86" s="17"/>
      <c r="M86" s="17"/>
      <c r="N86" s="56"/>
      <c r="O86" s="50"/>
      <c r="P86" s="50"/>
      <c r="Q86" s="50"/>
      <c r="R86" s="50"/>
      <c r="S86" s="50"/>
      <c r="T86" s="50"/>
      <c r="U86" s="307"/>
      <c r="V86" s="57"/>
      <c r="W86" s="17"/>
      <c r="X86" s="17"/>
      <c r="Y86" s="56"/>
      <c r="Z86" s="50"/>
      <c r="AA86" s="50"/>
      <c r="AB86" s="50"/>
      <c r="AC86" s="50"/>
      <c r="AD86" s="50"/>
      <c r="AE86" s="50"/>
      <c r="AF86" s="307"/>
      <c r="AG86" s="57"/>
      <c r="AH86" s="17"/>
      <c r="AI86" s="17"/>
      <c r="AJ86" s="56"/>
      <c r="AK86" s="50"/>
      <c r="AL86" s="50"/>
      <c r="AM86" s="50"/>
      <c r="AN86" s="50"/>
      <c r="AO86" s="50"/>
      <c r="AP86" s="50"/>
      <c r="AQ86" s="307"/>
      <c r="AR86" s="57"/>
      <c r="AS86" s="17"/>
      <c r="AT86" s="17"/>
      <c r="AU86" s="56"/>
      <c r="AV86" s="50"/>
      <c r="AW86" s="50"/>
      <c r="AX86" s="50"/>
      <c r="AY86" s="50"/>
      <c r="AZ86" s="50"/>
      <c r="BA86" s="50"/>
      <c r="BB86" s="307"/>
      <c r="BC86" s="57"/>
      <c r="BD86" s="17"/>
      <c r="BE86" s="17"/>
      <c r="BF86" s="56"/>
      <c r="BG86" s="50"/>
      <c r="BH86" s="50"/>
      <c r="BI86" s="50"/>
      <c r="BJ86" s="50"/>
      <c r="BK86" s="50"/>
      <c r="BL86" s="50"/>
      <c r="BM86" s="307"/>
      <c r="BN86" s="57"/>
      <c r="BO86" s="17"/>
      <c r="BP86" s="17"/>
      <c r="BQ86" s="56"/>
      <c r="BR86" s="50"/>
      <c r="BS86" s="50"/>
      <c r="BT86" s="50"/>
      <c r="BU86" s="50"/>
      <c r="BV86" s="50"/>
      <c r="BW86" s="50"/>
      <c r="BX86" s="307"/>
      <c r="BY86" s="57"/>
      <c r="BZ86" s="17"/>
      <c r="CA86" s="17"/>
      <c r="CB86" s="56"/>
      <c r="CC86" s="50"/>
      <c r="CD86" s="50"/>
      <c r="CE86" s="50"/>
      <c r="CF86" s="50"/>
      <c r="CG86" s="50"/>
      <c r="CH86" s="50"/>
      <c r="CI86" s="307"/>
      <c r="CJ86" s="57"/>
      <c r="CK86" s="17"/>
      <c r="CL86" s="17"/>
      <c r="CM86" s="56"/>
      <c r="CN86" s="50"/>
      <c r="CO86" s="50"/>
      <c r="CP86" s="50"/>
      <c r="CQ86" s="50"/>
      <c r="CR86" s="50"/>
      <c r="CS86" s="50"/>
      <c r="CT86" s="307"/>
      <c r="CU86" s="57"/>
      <c r="CV86" s="17"/>
      <c r="CW86" s="17"/>
      <c r="CX86" s="56"/>
      <c r="CY86" s="50"/>
      <c r="CZ86" s="50"/>
      <c r="DA86" s="50"/>
      <c r="DB86" s="50"/>
      <c r="DC86" s="50"/>
      <c r="DD86" s="50"/>
      <c r="DE86" s="307"/>
      <c r="DF86" s="57"/>
      <c r="DG86" s="17"/>
      <c r="DH86" s="17"/>
      <c r="DI86" s="56"/>
      <c r="DJ86" s="50"/>
      <c r="DK86" s="50"/>
      <c r="DL86" s="50"/>
      <c r="DM86" s="50"/>
      <c r="DN86" s="50"/>
      <c r="DO86" s="50"/>
      <c r="DP86" s="307"/>
      <c r="DQ86" s="57"/>
      <c r="DR86" s="17"/>
      <c r="DS86" s="17"/>
      <c r="DT86" s="56"/>
      <c r="DU86" s="50"/>
      <c r="DV86" s="50"/>
      <c r="DW86" s="50"/>
      <c r="DX86" s="50"/>
      <c r="DY86" s="50"/>
      <c r="DZ86" s="50"/>
      <c r="EA86" s="307"/>
      <c r="EB86" s="57"/>
      <c r="EC86" s="17"/>
      <c r="ED86" s="17"/>
      <c r="EE86" s="56"/>
      <c r="EF86" s="50"/>
      <c r="EG86" s="50"/>
      <c r="EH86" s="50"/>
      <c r="EI86" s="50"/>
      <c r="EJ86" s="50"/>
      <c r="EK86" s="50"/>
      <c r="EL86" s="307"/>
      <c r="EM86" s="57"/>
      <c r="EN86" s="17"/>
      <c r="EO86" s="17"/>
      <c r="EP86" s="56"/>
      <c r="EQ86" s="50"/>
      <c r="ER86" s="50"/>
      <c r="ES86" s="50"/>
      <c r="ET86" s="50"/>
      <c r="EU86" s="50"/>
      <c r="EV86" s="50"/>
      <c r="EW86" s="307"/>
      <c r="EX86" s="57"/>
      <c r="EY86" s="17"/>
      <c r="EZ86" s="17"/>
      <c r="FA86" s="56"/>
      <c r="FB86" s="50"/>
      <c r="FC86" s="50"/>
      <c r="FD86" s="50"/>
      <c r="FE86" s="50"/>
      <c r="FF86" s="50"/>
      <c r="FG86" s="50"/>
      <c r="FH86" s="307"/>
      <c r="FI86" s="57"/>
      <c r="FJ86" s="17"/>
      <c r="FK86" s="17"/>
      <c r="FL86" s="56"/>
      <c r="FM86" s="50"/>
      <c r="FN86" s="50"/>
      <c r="FO86" s="50"/>
      <c r="FP86" s="50"/>
      <c r="FQ86" s="50"/>
      <c r="FR86" s="50"/>
      <c r="FS86" s="307"/>
      <c r="FT86" s="57"/>
      <c r="FU86" s="17"/>
      <c r="FV86" s="17"/>
      <c r="FW86" s="56"/>
      <c r="FX86" s="50"/>
      <c r="FY86" s="50"/>
      <c r="FZ86" s="50"/>
      <c r="GA86" s="50"/>
      <c r="GB86" s="50"/>
      <c r="GC86" s="50"/>
      <c r="GD86" s="307"/>
      <c r="GE86" s="57"/>
      <c r="GF86" s="17"/>
      <c r="GG86" s="17"/>
      <c r="GH86" s="56"/>
      <c r="GI86" s="50"/>
      <c r="GJ86" s="50"/>
      <c r="GK86" s="50"/>
      <c r="GL86" s="50"/>
      <c r="GM86" s="50"/>
      <c r="GN86" s="50"/>
      <c r="GO86" s="307"/>
      <c r="GP86" s="57"/>
      <c r="GQ86" s="17"/>
      <c r="GR86" s="17"/>
      <c r="GS86" s="56"/>
      <c r="GT86" s="50"/>
      <c r="GU86" s="50"/>
      <c r="GV86" s="50"/>
      <c r="GW86" s="50"/>
      <c r="GX86" s="50"/>
      <c r="GY86" s="50"/>
      <c r="GZ86" s="307"/>
      <c r="HA86" s="57"/>
      <c r="HB86" s="17"/>
      <c r="HC86" s="17"/>
      <c r="HD86" s="56"/>
      <c r="HE86" s="50"/>
      <c r="HF86" s="50"/>
      <c r="HG86" s="50"/>
      <c r="HH86" s="50"/>
      <c r="HI86" s="50"/>
      <c r="HJ86" s="50"/>
      <c r="HK86" s="307"/>
      <c r="HL86" s="57"/>
      <c r="HM86" s="17"/>
      <c r="HN86" s="17"/>
      <c r="HO86" s="56"/>
      <c r="HP86" s="50"/>
      <c r="HQ86" s="50"/>
      <c r="HR86" s="50"/>
      <c r="HS86" s="50"/>
      <c r="HT86" s="50"/>
      <c r="HU86" s="50"/>
      <c r="HV86" s="307"/>
      <c r="HW86" s="57"/>
      <c r="HX86" s="17"/>
      <c r="HY86" s="17"/>
    </row>
    <row r="87" spans="1:233" x14ac:dyDescent="0.3">
      <c r="A87" s="59"/>
      <c r="B87" s="60"/>
      <c r="C87" s="224"/>
      <c r="D87" s="61"/>
      <c r="E87" s="61"/>
      <c r="F87" s="61"/>
      <c r="G87" s="62"/>
      <c r="H87" s="62"/>
      <c r="I87" s="50"/>
      <c r="J87" s="307"/>
      <c r="K87" s="57"/>
      <c r="L87" s="17"/>
      <c r="M87" s="17"/>
      <c r="N87" s="56"/>
      <c r="O87" s="50"/>
      <c r="P87" s="50"/>
      <c r="Q87" s="50"/>
      <c r="R87" s="50"/>
      <c r="S87" s="50"/>
      <c r="T87" s="50"/>
      <c r="U87" s="307"/>
      <c r="V87" s="57"/>
      <c r="W87" s="17"/>
      <c r="X87" s="17"/>
      <c r="Y87" s="56"/>
      <c r="Z87" s="50"/>
      <c r="AA87" s="50"/>
      <c r="AB87" s="50"/>
      <c r="AC87" s="50"/>
      <c r="AD87" s="50"/>
      <c r="AE87" s="50"/>
      <c r="AF87" s="307"/>
      <c r="AG87" s="57"/>
      <c r="AH87" s="17"/>
      <c r="AI87" s="17"/>
      <c r="AJ87" s="56"/>
      <c r="AK87" s="50"/>
      <c r="AL87" s="50"/>
      <c r="AM87" s="50"/>
      <c r="AN87" s="50"/>
      <c r="AO87" s="50"/>
      <c r="AP87" s="50"/>
      <c r="AQ87" s="307"/>
      <c r="AR87" s="57"/>
      <c r="AS87" s="17"/>
      <c r="AT87" s="17"/>
      <c r="AU87" s="56"/>
      <c r="AV87" s="50"/>
      <c r="AW87" s="50"/>
      <c r="AX87" s="50"/>
      <c r="AY87" s="50"/>
      <c r="AZ87" s="50"/>
      <c r="BA87" s="50"/>
      <c r="BB87" s="307"/>
      <c r="BC87" s="57"/>
      <c r="BD87" s="17"/>
      <c r="BE87" s="17"/>
      <c r="BF87" s="56"/>
      <c r="BG87" s="50"/>
      <c r="BH87" s="50"/>
      <c r="BI87" s="50"/>
      <c r="BJ87" s="50"/>
      <c r="BK87" s="50"/>
      <c r="BL87" s="50"/>
      <c r="BM87" s="307"/>
      <c r="BN87" s="57"/>
      <c r="BO87" s="17"/>
      <c r="BP87" s="17"/>
      <c r="BQ87" s="56"/>
      <c r="BR87" s="50"/>
      <c r="BS87" s="50"/>
      <c r="BT87" s="50"/>
      <c r="BU87" s="50"/>
      <c r="BV87" s="50"/>
      <c r="BW87" s="50"/>
      <c r="BX87" s="307"/>
      <c r="BY87" s="57"/>
      <c r="BZ87" s="17"/>
      <c r="CA87" s="17"/>
      <c r="CB87" s="56"/>
      <c r="CC87" s="50"/>
      <c r="CD87" s="50"/>
      <c r="CE87" s="50"/>
      <c r="CF87" s="50"/>
      <c r="CG87" s="50"/>
      <c r="CH87" s="50"/>
      <c r="CI87" s="307"/>
      <c r="CJ87" s="57"/>
      <c r="CK87" s="17"/>
      <c r="CL87" s="17"/>
      <c r="CM87" s="56"/>
      <c r="CN87" s="50"/>
      <c r="CO87" s="50"/>
      <c r="CP87" s="50"/>
      <c r="CQ87" s="50"/>
      <c r="CR87" s="50"/>
      <c r="CS87" s="50"/>
      <c r="CT87" s="307"/>
      <c r="CU87" s="57"/>
      <c r="CV87" s="17"/>
      <c r="CW87" s="17"/>
      <c r="CX87" s="56"/>
      <c r="CY87" s="50"/>
      <c r="CZ87" s="50"/>
      <c r="DA87" s="50"/>
      <c r="DB87" s="50"/>
      <c r="DC87" s="50"/>
      <c r="DD87" s="50"/>
      <c r="DE87" s="307"/>
      <c r="DF87" s="57"/>
      <c r="DG87" s="17"/>
      <c r="DH87" s="17"/>
      <c r="DI87" s="56"/>
      <c r="DJ87" s="50"/>
      <c r="DK87" s="50"/>
      <c r="DL87" s="50"/>
      <c r="DM87" s="50"/>
      <c r="DN87" s="50"/>
      <c r="DO87" s="50"/>
      <c r="DP87" s="307"/>
      <c r="DQ87" s="57"/>
      <c r="DR87" s="17"/>
      <c r="DS87" s="17"/>
      <c r="DT87" s="56"/>
      <c r="DU87" s="50"/>
      <c r="DV87" s="50"/>
      <c r="DW87" s="50"/>
      <c r="DX87" s="50"/>
      <c r="DY87" s="50"/>
      <c r="DZ87" s="50"/>
      <c r="EA87" s="307"/>
      <c r="EB87" s="57"/>
      <c r="EC87" s="17"/>
      <c r="ED87" s="17"/>
      <c r="EE87" s="56"/>
      <c r="EF87" s="50"/>
      <c r="EG87" s="50"/>
      <c r="EH87" s="50"/>
      <c r="EI87" s="50"/>
      <c r="EJ87" s="50"/>
      <c r="EK87" s="50"/>
      <c r="EL87" s="307"/>
      <c r="EM87" s="57"/>
      <c r="EN87" s="17"/>
      <c r="EO87" s="17"/>
      <c r="EP87" s="56"/>
      <c r="EQ87" s="50"/>
      <c r="ER87" s="50"/>
      <c r="ES87" s="50"/>
      <c r="ET87" s="50"/>
      <c r="EU87" s="50"/>
      <c r="EV87" s="50"/>
      <c r="EW87" s="307"/>
      <c r="EX87" s="57"/>
      <c r="EY87" s="17"/>
      <c r="EZ87" s="17"/>
      <c r="FA87" s="56"/>
      <c r="FB87" s="50"/>
      <c r="FC87" s="50"/>
      <c r="FD87" s="50"/>
      <c r="FE87" s="50"/>
      <c r="FF87" s="50"/>
      <c r="FG87" s="50"/>
      <c r="FH87" s="307"/>
      <c r="FI87" s="57"/>
      <c r="FJ87" s="17"/>
      <c r="FK87" s="17"/>
      <c r="FL87" s="56"/>
      <c r="FM87" s="50"/>
      <c r="FN87" s="50"/>
      <c r="FO87" s="50"/>
      <c r="FP87" s="50"/>
      <c r="FQ87" s="50"/>
      <c r="FR87" s="50"/>
      <c r="FS87" s="307"/>
      <c r="FT87" s="57"/>
      <c r="FU87" s="17"/>
      <c r="FV87" s="17"/>
      <c r="FW87" s="56"/>
      <c r="FX87" s="50"/>
      <c r="FY87" s="50"/>
      <c r="FZ87" s="50"/>
      <c r="GA87" s="50"/>
      <c r="GB87" s="50"/>
      <c r="GC87" s="50"/>
      <c r="GD87" s="307"/>
      <c r="GE87" s="57"/>
      <c r="GF87" s="17"/>
      <c r="GG87" s="17"/>
      <c r="GH87" s="56"/>
      <c r="GI87" s="50"/>
      <c r="GJ87" s="50"/>
      <c r="GK87" s="50"/>
      <c r="GL87" s="50"/>
      <c r="GM87" s="50"/>
      <c r="GN87" s="50"/>
      <c r="GO87" s="307"/>
      <c r="GP87" s="57"/>
      <c r="GQ87" s="17"/>
      <c r="GR87" s="17"/>
      <c r="GS87" s="56"/>
      <c r="GT87" s="50"/>
      <c r="GU87" s="50"/>
      <c r="GV87" s="50"/>
      <c r="GW87" s="50"/>
      <c r="GX87" s="50"/>
      <c r="GY87" s="50"/>
      <c r="GZ87" s="307"/>
      <c r="HA87" s="57"/>
      <c r="HB87" s="17"/>
      <c r="HC87" s="17"/>
      <c r="HD87" s="56"/>
      <c r="HE87" s="50"/>
      <c r="HF87" s="50"/>
      <c r="HG87" s="50"/>
      <c r="HH87" s="50"/>
      <c r="HI87" s="50"/>
      <c r="HJ87" s="50"/>
      <c r="HK87" s="307"/>
      <c r="HL87" s="57"/>
      <c r="HM87" s="17"/>
      <c r="HN87" s="17"/>
      <c r="HO87" s="56"/>
      <c r="HP87" s="50"/>
      <c r="HQ87" s="50"/>
      <c r="HR87" s="50"/>
      <c r="HS87" s="50"/>
      <c r="HT87" s="50"/>
      <c r="HU87" s="50"/>
      <c r="HV87" s="307"/>
      <c r="HW87" s="57"/>
      <c r="HX87" s="17"/>
      <c r="HY87" s="17"/>
    </row>
    <row r="88" spans="1:233" x14ac:dyDescent="0.3">
      <c r="A88" s="59"/>
      <c r="B88" s="60"/>
      <c r="C88" s="224"/>
      <c r="D88" s="61"/>
      <c r="E88" s="61"/>
      <c r="F88" s="61"/>
      <c r="G88" s="62"/>
      <c r="H88" s="62"/>
      <c r="J88" s="307"/>
      <c r="K88" s="57"/>
      <c r="L88" s="17"/>
      <c r="M88" s="17"/>
      <c r="N88" s="56"/>
      <c r="O88" s="50"/>
      <c r="P88" s="50"/>
      <c r="Q88" s="50"/>
      <c r="R88" s="50"/>
      <c r="S88" s="50"/>
      <c r="T88" s="50"/>
      <c r="U88" s="307"/>
      <c r="V88" s="57"/>
      <c r="W88" s="17"/>
      <c r="X88" s="17"/>
      <c r="Y88" s="56"/>
      <c r="Z88" s="50"/>
      <c r="AA88" s="50"/>
      <c r="AB88" s="50"/>
      <c r="AC88" s="50"/>
      <c r="AD88" s="50"/>
      <c r="AE88" s="50"/>
      <c r="AF88" s="307"/>
      <c r="AG88" s="57"/>
      <c r="AH88" s="17"/>
      <c r="AI88" s="17"/>
      <c r="AJ88" s="56"/>
      <c r="AK88" s="50"/>
      <c r="AL88" s="50"/>
      <c r="AM88" s="50"/>
      <c r="AN88" s="50"/>
      <c r="AO88" s="50"/>
      <c r="AP88" s="50"/>
      <c r="AQ88" s="307"/>
      <c r="AR88" s="57"/>
      <c r="AS88" s="17"/>
      <c r="AT88" s="17"/>
      <c r="AU88" s="56"/>
      <c r="AV88" s="50"/>
      <c r="AW88" s="50"/>
      <c r="AX88" s="50"/>
      <c r="AY88" s="50"/>
      <c r="AZ88" s="50"/>
      <c r="BA88" s="50"/>
      <c r="BB88" s="307"/>
      <c r="BC88" s="57"/>
      <c r="BD88" s="17"/>
      <c r="BE88" s="17"/>
      <c r="BF88" s="56"/>
      <c r="BG88" s="50"/>
      <c r="BH88" s="50"/>
      <c r="BI88" s="50"/>
      <c r="BJ88" s="50"/>
      <c r="BK88" s="50"/>
      <c r="BL88" s="50"/>
      <c r="BM88" s="307"/>
      <c r="BN88" s="57"/>
      <c r="BO88" s="17"/>
      <c r="BP88" s="17"/>
      <c r="BQ88" s="56"/>
      <c r="BR88" s="50"/>
      <c r="BS88" s="50"/>
      <c r="BT88" s="50"/>
      <c r="BU88" s="50"/>
      <c r="BV88" s="50"/>
      <c r="BW88" s="50"/>
      <c r="BX88" s="307"/>
      <c r="BY88" s="57"/>
      <c r="BZ88" s="17"/>
      <c r="CA88" s="17"/>
      <c r="CB88" s="56"/>
      <c r="CC88" s="50"/>
      <c r="CD88" s="50"/>
      <c r="CE88" s="50"/>
      <c r="CF88" s="50"/>
      <c r="CG88" s="50"/>
      <c r="CH88" s="50"/>
      <c r="CI88" s="307"/>
      <c r="CJ88" s="57"/>
      <c r="CK88" s="17"/>
      <c r="CL88" s="17"/>
      <c r="CM88" s="56"/>
      <c r="CN88" s="50"/>
      <c r="CO88" s="50"/>
      <c r="CP88" s="50"/>
      <c r="CQ88" s="50"/>
      <c r="CR88" s="50"/>
      <c r="CS88" s="50"/>
      <c r="CT88" s="307"/>
      <c r="CU88" s="57"/>
      <c r="CV88" s="17"/>
      <c r="CW88" s="17"/>
      <c r="CX88" s="56"/>
      <c r="CY88" s="50"/>
      <c r="CZ88" s="50"/>
      <c r="DA88" s="50"/>
      <c r="DB88" s="50"/>
      <c r="DC88" s="50"/>
      <c r="DD88" s="50"/>
      <c r="DE88" s="307"/>
      <c r="DF88" s="57"/>
      <c r="DG88" s="17"/>
      <c r="DH88" s="17"/>
      <c r="DI88" s="56"/>
      <c r="DJ88" s="50"/>
      <c r="DK88" s="50"/>
      <c r="DL88" s="50"/>
      <c r="DM88" s="50"/>
      <c r="DN88" s="50"/>
      <c r="DO88" s="50"/>
      <c r="DP88" s="307"/>
      <c r="DQ88" s="57"/>
      <c r="DR88" s="17"/>
      <c r="DS88" s="17"/>
      <c r="DT88" s="56"/>
      <c r="DU88" s="50"/>
      <c r="DV88" s="50"/>
      <c r="DW88" s="50"/>
      <c r="DX88" s="50"/>
      <c r="DY88" s="50"/>
      <c r="DZ88" s="50"/>
      <c r="EA88" s="307"/>
      <c r="EB88" s="57"/>
      <c r="EC88" s="17"/>
      <c r="ED88" s="17"/>
      <c r="EE88" s="56"/>
      <c r="EF88" s="50"/>
      <c r="EG88" s="50"/>
      <c r="EH88" s="50"/>
      <c r="EI88" s="50"/>
      <c r="EJ88" s="50"/>
      <c r="EK88" s="50"/>
      <c r="EL88" s="307"/>
      <c r="EM88" s="57"/>
      <c r="EN88" s="17"/>
      <c r="EO88" s="17"/>
      <c r="EP88" s="56"/>
      <c r="EQ88" s="50"/>
      <c r="ER88" s="50"/>
      <c r="ES88" s="50"/>
      <c r="ET88" s="50"/>
      <c r="EU88" s="50"/>
      <c r="EV88" s="50"/>
      <c r="EW88" s="307"/>
      <c r="EX88" s="57"/>
      <c r="EY88" s="17"/>
      <c r="EZ88" s="17"/>
      <c r="FA88" s="56"/>
      <c r="FB88" s="50"/>
      <c r="FC88" s="50"/>
      <c r="FD88" s="50"/>
      <c r="FE88" s="50"/>
      <c r="FF88" s="50"/>
      <c r="FG88" s="50"/>
      <c r="FH88" s="307"/>
      <c r="FI88" s="57"/>
      <c r="FJ88" s="17"/>
      <c r="FK88" s="17"/>
      <c r="FL88" s="56"/>
      <c r="FM88" s="50"/>
      <c r="FN88" s="50"/>
      <c r="FO88" s="50"/>
      <c r="FP88" s="50"/>
      <c r="FQ88" s="50"/>
      <c r="FR88" s="50"/>
      <c r="FS88" s="307"/>
      <c r="FT88" s="57"/>
      <c r="FU88" s="17"/>
      <c r="FV88" s="17"/>
      <c r="FW88" s="56"/>
      <c r="FX88" s="50"/>
      <c r="FY88" s="50"/>
      <c r="FZ88" s="50"/>
      <c r="GA88" s="50"/>
      <c r="GB88" s="50"/>
      <c r="GC88" s="50"/>
      <c r="GD88" s="307"/>
      <c r="GE88" s="57"/>
      <c r="GF88" s="17"/>
      <c r="GG88" s="17"/>
      <c r="GH88" s="56"/>
      <c r="GI88" s="50"/>
      <c r="GJ88" s="50"/>
      <c r="GK88" s="50"/>
      <c r="GL88" s="50"/>
      <c r="GM88" s="50"/>
      <c r="GN88" s="50"/>
      <c r="GO88" s="307"/>
      <c r="GP88" s="57"/>
      <c r="GQ88" s="17"/>
      <c r="GR88" s="17"/>
      <c r="GS88" s="56"/>
      <c r="GT88" s="50"/>
      <c r="GU88" s="50"/>
      <c r="GV88" s="50"/>
      <c r="GW88" s="50"/>
      <c r="GX88" s="50"/>
      <c r="GY88" s="50"/>
      <c r="GZ88" s="307"/>
      <c r="HA88" s="57"/>
      <c r="HB88" s="17"/>
      <c r="HC88" s="17"/>
      <c r="HD88" s="56"/>
      <c r="HE88" s="50"/>
      <c r="HF88" s="50"/>
      <c r="HG88" s="50"/>
      <c r="HH88" s="50"/>
      <c r="HI88" s="50"/>
      <c r="HJ88" s="50"/>
      <c r="HK88" s="307"/>
      <c r="HL88" s="57"/>
      <c r="HM88" s="17"/>
      <c r="HN88" s="17"/>
      <c r="HO88" s="56"/>
      <c r="HP88" s="50"/>
      <c r="HQ88" s="50"/>
      <c r="HR88" s="50"/>
      <c r="HS88" s="50"/>
      <c r="HT88" s="50"/>
      <c r="HU88" s="50"/>
      <c r="HV88" s="307"/>
      <c r="HW88" s="57"/>
      <c r="HX88" s="17"/>
      <c r="HY88" s="17"/>
    </row>
    <row r="89" spans="1:233" x14ac:dyDescent="0.3">
      <c r="A89" s="59"/>
      <c r="B89" s="60"/>
      <c r="C89" s="224"/>
      <c r="D89" s="61"/>
      <c r="E89" s="61"/>
      <c r="F89" s="61"/>
      <c r="G89" s="62"/>
      <c r="H89" s="62"/>
      <c r="J89" s="307"/>
      <c r="K89" s="57"/>
      <c r="L89" s="17"/>
      <c r="M89" s="17"/>
      <c r="N89" s="56"/>
      <c r="O89" s="50"/>
      <c r="P89" s="50"/>
      <c r="Q89" s="50"/>
      <c r="R89" s="50"/>
      <c r="S89" s="50"/>
      <c r="T89" s="50"/>
      <c r="U89" s="307"/>
      <c r="V89" s="57"/>
      <c r="W89" s="17"/>
      <c r="X89" s="17"/>
      <c r="Y89" s="56"/>
      <c r="Z89" s="50"/>
      <c r="AA89" s="50"/>
      <c r="AB89" s="50"/>
      <c r="AC89" s="50"/>
      <c r="AD89" s="50"/>
      <c r="AE89" s="50"/>
      <c r="AF89" s="307"/>
      <c r="AG89" s="57"/>
      <c r="AH89" s="17"/>
      <c r="AI89" s="17"/>
      <c r="AJ89" s="56"/>
      <c r="AK89" s="50"/>
      <c r="AL89" s="50"/>
      <c r="AM89" s="50"/>
      <c r="AN89" s="50"/>
      <c r="AO89" s="50"/>
      <c r="AP89" s="50"/>
      <c r="AQ89" s="307"/>
      <c r="AR89" s="57"/>
      <c r="AS89" s="17"/>
      <c r="AT89" s="17"/>
      <c r="AU89" s="56"/>
      <c r="AV89" s="50"/>
      <c r="AW89" s="50"/>
      <c r="AX89" s="50"/>
      <c r="AY89" s="50"/>
      <c r="AZ89" s="50"/>
      <c r="BA89" s="50"/>
      <c r="BB89" s="307"/>
      <c r="BC89" s="57"/>
      <c r="BD89" s="17"/>
      <c r="BE89" s="17"/>
      <c r="BF89" s="56"/>
      <c r="BG89" s="50"/>
      <c r="BH89" s="50"/>
      <c r="BI89" s="50"/>
      <c r="BJ89" s="50"/>
      <c r="BK89" s="50"/>
      <c r="BL89" s="50"/>
      <c r="BM89" s="307"/>
      <c r="BN89" s="57"/>
      <c r="BO89" s="17"/>
      <c r="BP89" s="17"/>
      <c r="BQ89" s="56"/>
      <c r="BR89" s="50"/>
      <c r="BS89" s="50"/>
      <c r="BT89" s="50"/>
      <c r="BU89" s="50"/>
      <c r="BV89" s="50"/>
      <c r="BW89" s="50"/>
      <c r="BX89" s="307"/>
      <c r="BY89" s="57"/>
      <c r="BZ89" s="17"/>
      <c r="CA89" s="17"/>
      <c r="CB89" s="56"/>
      <c r="CC89" s="50"/>
      <c r="CD89" s="50"/>
      <c r="CE89" s="50"/>
      <c r="CF89" s="50"/>
      <c r="CG89" s="50"/>
      <c r="CH89" s="50"/>
      <c r="CI89" s="307"/>
      <c r="CJ89" s="57"/>
      <c r="CK89" s="17"/>
      <c r="CL89" s="17"/>
      <c r="CM89" s="56"/>
      <c r="CN89" s="50"/>
      <c r="CO89" s="50"/>
      <c r="CP89" s="50"/>
      <c r="CQ89" s="50"/>
      <c r="CR89" s="50"/>
      <c r="CS89" s="50"/>
      <c r="CT89" s="307"/>
      <c r="CU89" s="57"/>
      <c r="CV89" s="17"/>
      <c r="CW89" s="17"/>
      <c r="CX89" s="56"/>
      <c r="CY89" s="50"/>
      <c r="CZ89" s="50"/>
      <c r="DA89" s="50"/>
      <c r="DB89" s="50"/>
      <c r="DC89" s="50"/>
      <c r="DD89" s="50"/>
      <c r="DE89" s="307"/>
      <c r="DF89" s="57"/>
      <c r="DG89" s="17"/>
      <c r="DH89" s="17"/>
      <c r="DI89" s="56"/>
      <c r="DJ89" s="50"/>
      <c r="DK89" s="50"/>
      <c r="DL89" s="50"/>
      <c r="DM89" s="50"/>
      <c r="DN89" s="50"/>
      <c r="DO89" s="50"/>
      <c r="DP89" s="307"/>
      <c r="DQ89" s="57"/>
      <c r="DR89" s="17"/>
      <c r="DS89" s="17"/>
      <c r="DT89" s="56"/>
      <c r="DU89" s="50"/>
      <c r="DV89" s="50"/>
      <c r="DW89" s="50"/>
      <c r="DX89" s="50"/>
      <c r="DY89" s="50"/>
      <c r="DZ89" s="50"/>
      <c r="EA89" s="307"/>
      <c r="EB89" s="57"/>
      <c r="EC89" s="17"/>
      <c r="ED89" s="17"/>
      <c r="EE89" s="56"/>
      <c r="EF89" s="50"/>
      <c r="EG89" s="50"/>
      <c r="EH89" s="50"/>
      <c r="EI89" s="50"/>
      <c r="EJ89" s="50"/>
      <c r="EK89" s="50"/>
      <c r="EL89" s="307"/>
      <c r="EM89" s="57"/>
      <c r="EN89" s="17"/>
      <c r="EO89" s="17"/>
      <c r="EP89" s="56"/>
      <c r="EQ89" s="50"/>
      <c r="ER89" s="50"/>
      <c r="ES89" s="50"/>
      <c r="ET89" s="50"/>
      <c r="EU89" s="50"/>
      <c r="EV89" s="50"/>
      <c r="EW89" s="307"/>
      <c r="EX89" s="57"/>
      <c r="EY89" s="17"/>
      <c r="EZ89" s="17"/>
      <c r="FA89" s="56"/>
      <c r="FB89" s="50"/>
      <c r="FC89" s="50"/>
      <c r="FD89" s="50"/>
      <c r="FE89" s="50"/>
      <c r="FF89" s="50"/>
      <c r="FG89" s="50"/>
      <c r="FH89" s="307"/>
      <c r="FI89" s="57"/>
      <c r="FJ89" s="17"/>
      <c r="FK89" s="17"/>
      <c r="FL89" s="56"/>
      <c r="FM89" s="50"/>
      <c r="FN89" s="50"/>
      <c r="FO89" s="50"/>
      <c r="FP89" s="50"/>
      <c r="FQ89" s="50"/>
      <c r="FR89" s="50"/>
      <c r="FS89" s="307"/>
      <c r="FT89" s="57"/>
      <c r="FU89" s="17"/>
      <c r="FV89" s="17"/>
      <c r="FW89" s="56"/>
      <c r="FX89" s="50"/>
      <c r="FY89" s="50"/>
      <c r="FZ89" s="50"/>
      <c r="GA89" s="50"/>
      <c r="GB89" s="50"/>
      <c r="GC89" s="50"/>
      <c r="GD89" s="307"/>
      <c r="GE89" s="57"/>
      <c r="GF89" s="17"/>
      <c r="GG89" s="17"/>
      <c r="GH89" s="56"/>
      <c r="GI89" s="50"/>
      <c r="GJ89" s="50"/>
      <c r="GK89" s="50"/>
      <c r="GL89" s="50"/>
      <c r="GM89" s="50"/>
      <c r="GN89" s="50"/>
      <c r="GO89" s="307"/>
      <c r="GP89" s="57"/>
      <c r="GQ89" s="17"/>
      <c r="GR89" s="17"/>
      <c r="GS89" s="56"/>
      <c r="GT89" s="50"/>
      <c r="GU89" s="50"/>
      <c r="GV89" s="50"/>
      <c r="GW89" s="50"/>
      <c r="GX89" s="50"/>
      <c r="GY89" s="50"/>
      <c r="GZ89" s="307"/>
      <c r="HA89" s="57"/>
      <c r="HB89" s="17"/>
      <c r="HC89" s="17"/>
      <c r="HD89" s="56"/>
      <c r="HE89" s="50"/>
      <c r="HF89" s="50"/>
      <c r="HG89" s="50"/>
      <c r="HH89" s="50"/>
      <c r="HI89" s="50"/>
      <c r="HJ89" s="50"/>
      <c r="HK89" s="307"/>
      <c r="HL89" s="57"/>
      <c r="HM89" s="17"/>
      <c r="HN89" s="17"/>
      <c r="HO89" s="56"/>
      <c r="HP89" s="50"/>
      <c r="HQ89" s="50"/>
      <c r="HR89" s="50"/>
      <c r="HS89" s="50"/>
      <c r="HT89" s="50"/>
      <c r="HU89" s="50"/>
      <c r="HV89" s="307"/>
      <c r="HW89" s="57"/>
      <c r="HX89" s="17"/>
      <c r="HY89" s="17"/>
    </row>
    <row r="90" spans="1:233" x14ac:dyDescent="0.3">
      <c r="A90" s="59"/>
      <c r="B90" s="60"/>
      <c r="C90" s="224"/>
      <c r="D90" s="61"/>
      <c r="E90" s="61"/>
      <c r="F90" s="61"/>
      <c r="G90" s="62"/>
      <c r="H90" s="62"/>
      <c r="J90" s="307"/>
      <c r="K90" s="57"/>
      <c r="L90" s="17"/>
      <c r="M90" s="17"/>
      <c r="N90" s="56"/>
      <c r="O90" s="50"/>
      <c r="P90" s="50"/>
      <c r="Q90" s="50"/>
      <c r="R90" s="50"/>
      <c r="S90" s="50"/>
      <c r="T90" s="50"/>
      <c r="U90" s="307"/>
      <c r="V90" s="57"/>
      <c r="W90" s="17"/>
      <c r="X90" s="17"/>
      <c r="Y90" s="56"/>
      <c r="Z90" s="50"/>
      <c r="AA90" s="50"/>
      <c r="AB90" s="50"/>
      <c r="AC90" s="50"/>
      <c r="AD90" s="50"/>
      <c r="AE90" s="50"/>
      <c r="AF90" s="307"/>
      <c r="AG90" s="57"/>
      <c r="AH90" s="17"/>
      <c r="AI90" s="17"/>
      <c r="AJ90" s="56"/>
      <c r="AK90" s="50"/>
      <c r="AL90" s="50"/>
      <c r="AM90" s="50"/>
      <c r="AN90" s="50"/>
      <c r="AO90" s="50"/>
      <c r="AP90" s="50"/>
      <c r="AQ90" s="307"/>
      <c r="AR90" s="57"/>
      <c r="AS90" s="17"/>
      <c r="AT90" s="17"/>
      <c r="AU90" s="56"/>
      <c r="AV90" s="50"/>
      <c r="AW90" s="50"/>
      <c r="AX90" s="50"/>
      <c r="AY90" s="50"/>
      <c r="AZ90" s="50"/>
      <c r="BA90" s="50"/>
      <c r="BB90" s="307"/>
      <c r="BC90" s="57"/>
      <c r="BD90" s="17"/>
      <c r="BE90" s="17"/>
      <c r="BF90" s="56"/>
      <c r="BG90" s="50"/>
      <c r="BH90" s="50"/>
      <c r="BI90" s="50"/>
      <c r="BJ90" s="50"/>
      <c r="BK90" s="50"/>
      <c r="BL90" s="50"/>
      <c r="BM90" s="307"/>
      <c r="BN90" s="57"/>
      <c r="BO90" s="17"/>
      <c r="BP90" s="17"/>
      <c r="BQ90" s="56"/>
      <c r="BR90" s="50"/>
      <c r="BS90" s="50"/>
      <c r="BT90" s="50"/>
      <c r="BU90" s="50"/>
      <c r="BV90" s="50"/>
      <c r="BW90" s="50"/>
      <c r="BX90" s="307"/>
      <c r="BY90" s="57"/>
      <c r="BZ90" s="17"/>
      <c r="CA90" s="17"/>
      <c r="CB90" s="56"/>
      <c r="CC90" s="50"/>
      <c r="CD90" s="50"/>
      <c r="CE90" s="50"/>
      <c r="CF90" s="50"/>
      <c r="CG90" s="50"/>
      <c r="CH90" s="50"/>
      <c r="CI90" s="307"/>
      <c r="CJ90" s="57"/>
      <c r="CK90" s="17"/>
      <c r="CL90" s="17"/>
      <c r="CM90" s="56"/>
      <c r="CN90" s="50"/>
      <c r="CO90" s="50"/>
      <c r="CP90" s="50"/>
      <c r="CQ90" s="50"/>
      <c r="CR90" s="50"/>
      <c r="CS90" s="50"/>
      <c r="CT90" s="307"/>
      <c r="CU90" s="57"/>
      <c r="CV90" s="17"/>
      <c r="CW90" s="17"/>
      <c r="CX90" s="56"/>
      <c r="CY90" s="50"/>
      <c r="CZ90" s="50"/>
      <c r="DA90" s="50"/>
      <c r="DB90" s="50"/>
      <c r="DC90" s="50"/>
      <c r="DD90" s="50"/>
      <c r="DE90" s="307"/>
      <c r="DF90" s="57"/>
      <c r="DG90" s="17"/>
      <c r="DH90" s="17"/>
      <c r="DI90" s="56"/>
      <c r="DJ90" s="50"/>
      <c r="DK90" s="50"/>
      <c r="DL90" s="50"/>
      <c r="DM90" s="50"/>
      <c r="DN90" s="50"/>
      <c r="DO90" s="50"/>
      <c r="DP90" s="307"/>
      <c r="DQ90" s="57"/>
      <c r="DR90" s="17"/>
      <c r="DS90" s="17"/>
      <c r="DT90" s="56"/>
      <c r="DU90" s="50"/>
      <c r="DV90" s="50"/>
      <c r="DW90" s="50"/>
      <c r="DX90" s="50"/>
      <c r="DY90" s="50"/>
      <c r="DZ90" s="50"/>
      <c r="EA90" s="307"/>
      <c r="EB90" s="57"/>
      <c r="EC90" s="17"/>
      <c r="ED90" s="17"/>
      <c r="EE90" s="56"/>
      <c r="EF90" s="50"/>
      <c r="EG90" s="50"/>
      <c r="EH90" s="50"/>
      <c r="EI90" s="50"/>
      <c r="EJ90" s="50"/>
      <c r="EK90" s="50"/>
      <c r="EL90" s="307"/>
      <c r="EM90" s="57"/>
      <c r="EN90" s="17"/>
      <c r="EO90" s="17"/>
      <c r="EP90" s="56"/>
      <c r="EQ90" s="50"/>
      <c r="ER90" s="50"/>
      <c r="ES90" s="50"/>
      <c r="ET90" s="50"/>
      <c r="EU90" s="50"/>
      <c r="EV90" s="50"/>
      <c r="EW90" s="307"/>
      <c r="EX90" s="57"/>
      <c r="EY90" s="17"/>
      <c r="EZ90" s="17"/>
      <c r="FA90" s="56"/>
      <c r="FB90" s="50"/>
      <c r="FC90" s="50"/>
      <c r="FD90" s="50"/>
      <c r="FE90" s="50"/>
      <c r="FF90" s="50"/>
      <c r="FG90" s="50"/>
      <c r="FH90" s="307"/>
      <c r="FI90" s="57"/>
      <c r="FJ90" s="17"/>
      <c r="FK90" s="17"/>
      <c r="FL90" s="56"/>
      <c r="FM90" s="50"/>
      <c r="FN90" s="50"/>
      <c r="FO90" s="50"/>
      <c r="FP90" s="50"/>
      <c r="FQ90" s="50"/>
      <c r="FR90" s="50"/>
      <c r="FS90" s="307"/>
      <c r="FT90" s="57"/>
      <c r="FU90" s="17"/>
      <c r="FV90" s="17"/>
      <c r="FW90" s="56"/>
      <c r="FX90" s="50"/>
      <c r="FY90" s="50"/>
      <c r="FZ90" s="50"/>
      <c r="GA90" s="50"/>
      <c r="GB90" s="50"/>
      <c r="GC90" s="50"/>
      <c r="GD90" s="307"/>
      <c r="GE90" s="57"/>
      <c r="GF90" s="17"/>
      <c r="GG90" s="17"/>
      <c r="GH90" s="56"/>
      <c r="GI90" s="50"/>
      <c r="GJ90" s="50"/>
      <c r="GK90" s="50"/>
      <c r="GL90" s="50"/>
      <c r="GM90" s="50"/>
      <c r="GN90" s="50"/>
      <c r="GO90" s="307"/>
      <c r="GP90" s="57"/>
      <c r="GQ90" s="17"/>
      <c r="GR90" s="17"/>
      <c r="GS90" s="56"/>
      <c r="GT90" s="50"/>
      <c r="GU90" s="50"/>
      <c r="GV90" s="50"/>
      <c r="GW90" s="50"/>
      <c r="GX90" s="50"/>
      <c r="GY90" s="50"/>
      <c r="GZ90" s="307"/>
      <c r="HA90" s="57"/>
      <c r="HB90" s="17"/>
      <c r="HC90" s="17"/>
      <c r="HD90" s="56"/>
      <c r="HE90" s="50"/>
      <c r="HF90" s="50"/>
      <c r="HG90" s="50"/>
      <c r="HH90" s="50"/>
      <c r="HI90" s="50"/>
      <c r="HJ90" s="50"/>
      <c r="HK90" s="307"/>
      <c r="HL90" s="57"/>
      <c r="HM90" s="17"/>
      <c r="HN90" s="17"/>
      <c r="HO90" s="56"/>
      <c r="HP90" s="50"/>
      <c r="HQ90" s="50"/>
      <c r="HR90" s="50"/>
      <c r="HS90" s="50"/>
      <c r="HT90" s="50"/>
      <c r="HU90" s="50"/>
      <c r="HV90" s="307"/>
      <c r="HW90" s="57"/>
      <c r="HX90" s="17"/>
      <c r="HY90" s="17"/>
    </row>
    <row r="91" spans="1:233" x14ac:dyDescent="0.3">
      <c r="A91" s="59"/>
      <c r="B91" s="60"/>
      <c r="C91" s="224"/>
      <c r="D91" s="61"/>
      <c r="E91" s="61"/>
      <c r="F91" s="61"/>
      <c r="G91" s="62"/>
      <c r="H91" s="62"/>
      <c r="J91" s="307"/>
      <c r="K91" s="57"/>
      <c r="L91" s="17"/>
      <c r="M91" s="17"/>
      <c r="N91" s="56"/>
      <c r="O91" s="50"/>
      <c r="P91" s="50"/>
      <c r="Q91" s="50"/>
      <c r="R91" s="50"/>
      <c r="S91" s="50"/>
      <c r="T91" s="50"/>
      <c r="U91" s="307"/>
      <c r="V91" s="57"/>
      <c r="W91" s="17"/>
      <c r="X91" s="17"/>
      <c r="Y91" s="56"/>
      <c r="Z91" s="50"/>
      <c r="AA91" s="50"/>
      <c r="AB91" s="50"/>
      <c r="AC91" s="50"/>
      <c r="AD91" s="50"/>
      <c r="AE91" s="50"/>
      <c r="AF91" s="307"/>
      <c r="AG91" s="57"/>
      <c r="AH91" s="17"/>
      <c r="AI91" s="17"/>
      <c r="AJ91" s="56"/>
      <c r="AK91" s="50"/>
      <c r="AL91" s="50"/>
      <c r="AM91" s="50"/>
      <c r="AN91" s="50"/>
      <c r="AO91" s="50"/>
      <c r="AP91" s="50"/>
      <c r="AQ91" s="307"/>
      <c r="AR91" s="57"/>
      <c r="AS91" s="17"/>
      <c r="AT91" s="17"/>
      <c r="AU91" s="56"/>
      <c r="AV91" s="50"/>
      <c r="AW91" s="50"/>
      <c r="AX91" s="50"/>
      <c r="AY91" s="50"/>
      <c r="AZ91" s="50"/>
      <c r="BA91" s="50"/>
      <c r="BB91" s="307"/>
      <c r="BC91" s="57"/>
      <c r="BD91" s="17"/>
      <c r="BE91" s="17"/>
      <c r="BF91" s="56"/>
      <c r="BG91" s="50"/>
      <c r="BH91" s="50"/>
      <c r="BI91" s="50"/>
      <c r="BJ91" s="50"/>
      <c r="BK91" s="50"/>
      <c r="BL91" s="50"/>
      <c r="BM91" s="307"/>
      <c r="BN91" s="57"/>
      <c r="BO91" s="17"/>
      <c r="BP91" s="17"/>
      <c r="BQ91" s="56"/>
      <c r="BR91" s="50"/>
      <c r="BS91" s="50"/>
      <c r="BT91" s="50"/>
      <c r="BU91" s="50"/>
      <c r="BV91" s="50"/>
      <c r="BW91" s="50"/>
      <c r="BX91" s="307"/>
      <c r="BY91" s="57"/>
      <c r="BZ91" s="17"/>
      <c r="CA91" s="17"/>
      <c r="CB91" s="56"/>
      <c r="CC91" s="50"/>
      <c r="CD91" s="50"/>
      <c r="CE91" s="50"/>
      <c r="CF91" s="50"/>
      <c r="CG91" s="50"/>
      <c r="CH91" s="50"/>
      <c r="CI91" s="307"/>
      <c r="CJ91" s="57"/>
      <c r="CK91" s="17"/>
      <c r="CL91" s="17"/>
      <c r="CM91" s="56"/>
      <c r="CN91" s="50"/>
      <c r="CO91" s="50"/>
      <c r="CP91" s="50"/>
      <c r="CQ91" s="50"/>
      <c r="CR91" s="50"/>
      <c r="CS91" s="50"/>
      <c r="CT91" s="307"/>
      <c r="CU91" s="57"/>
      <c r="CV91" s="17"/>
      <c r="CW91" s="17"/>
      <c r="CX91" s="56"/>
      <c r="CY91" s="50"/>
      <c r="CZ91" s="50"/>
      <c r="DA91" s="50"/>
      <c r="DB91" s="50"/>
      <c r="DC91" s="50"/>
      <c r="DD91" s="50"/>
      <c r="DE91" s="307"/>
      <c r="DF91" s="57"/>
      <c r="DG91" s="17"/>
      <c r="DH91" s="17"/>
      <c r="DI91" s="56"/>
      <c r="DJ91" s="50"/>
      <c r="DK91" s="50"/>
      <c r="DL91" s="50"/>
      <c r="DM91" s="50"/>
      <c r="DN91" s="50"/>
      <c r="DO91" s="50"/>
      <c r="DP91" s="307"/>
      <c r="DQ91" s="57"/>
      <c r="DR91" s="17"/>
      <c r="DS91" s="17"/>
      <c r="DT91" s="56"/>
      <c r="DU91" s="50"/>
      <c r="DV91" s="50"/>
      <c r="DW91" s="50"/>
      <c r="DX91" s="50"/>
      <c r="DY91" s="50"/>
      <c r="DZ91" s="50"/>
      <c r="EA91" s="307"/>
      <c r="EB91" s="57"/>
      <c r="EC91" s="17"/>
      <c r="ED91" s="17"/>
      <c r="EE91" s="56"/>
      <c r="EF91" s="50"/>
      <c r="EG91" s="50"/>
      <c r="EH91" s="50"/>
      <c r="EI91" s="50"/>
      <c r="EJ91" s="50"/>
      <c r="EK91" s="50"/>
      <c r="EL91" s="307"/>
      <c r="EM91" s="57"/>
      <c r="EN91" s="17"/>
      <c r="EO91" s="17"/>
      <c r="EP91" s="56"/>
      <c r="EQ91" s="50"/>
      <c r="ER91" s="50"/>
      <c r="ES91" s="50"/>
      <c r="ET91" s="50"/>
      <c r="EU91" s="50"/>
      <c r="EV91" s="50"/>
      <c r="EW91" s="307"/>
      <c r="EX91" s="57"/>
      <c r="EY91" s="17"/>
      <c r="EZ91" s="17"/>
      <c r="FA91" s="56"/>
      <c r="FB91" s="50"/>
      <c r="FC91" s="50"/>
      <c r="FD91" s="50"/>
      <c r="FE91" s="50"/>
      <c r="FF91" s="50"/>
      <c r="FG91" s="50"/>
      <c r="FH91" s="307"/>
      <c r="FI91" s="57"/>
      <c r="FJ91" s="17"/>
      <c r="FK91" s="17"/>
      <c r="FL91" s="56"/>
      <c r="FM91" s="50"/>
      <c r="FN91" s="50"/>
      <c r="FO91" s="50"/>
      <c r="FP91" s="50"/>
      <c r="FQ91" s="50"/>
      <c r="FR91" s="50"/>
      <c r="FS91" s="307"/>
      <c r="FT91" s="57"/>
      <c r="FU91" s="17"/>
      <c r="FV91" s="17"/>
      <c r="FW91" s="56"/>
      <c r="FX91" s="50"/>
      <c r="FY91" s="50"/>
      <c r="FZ91" s="50"/>
      <c r="GA91" s="50"/>
      <c r="GB91" s="50"/>
      <c r="GC91" s="50"/>
      <c r="GD91" s="307"/>
      <c r="GE91" s="57"/>
      <c r="GF91" s="17"/>
      <c r="GG91" s="17"/>
      <c r="GH91" s="56"/>
      <c r="GI91" s="50"/>
      <c r="GJ91" s="50"/>
      <c r="GK91" s="50"/>
      <c r="GL91" s="50"/>
      <c r="GM91" s="50"/>
      <c r="GN91" s="50"/>
      <c r="GO91" s="307"/>
      <c r="GP91" s="57"/>
      <c r="GQ91" s="17"/>
      <c r="GR91" s="17"/>
      <c r="GS91" s="56"/>
      <c r="GT91" s="50"/>
      <c r="GU91" s="50"/>
      <c r="GV91" s="50"/>
      <c r="GW91" s="50"/>
      <c r="GX91" s="50"/>
      <c r="GY91" s="50"/>
      <c r="GZ91" s="307"/>
      <c r="HA91" s="57"/>
      <c r="HB91" s="17"/>
      <c r="HC91" s="17"/>
      <c r="HD91" s="56"/>
      <c r="HE91" s="50"/>
      <c r="HF91" s="50"/>
      <c r="HG91" s="50"/>
      <c r="HH91" s="50"/>
      <c r="HI91" s="50"/>
      <c r="HJ91" s="50"/>
      <c r="HK91" s="307"/>
      <c r="HL91" s="57"/>
      <c r="HM91" s="17"/>
      <c r="HN91" s="17"/>
      <c r="HO91" s="56"/>
      <c r="HP91" s="50"/>
      <c r="HQ91" s="50"/>
      <c r="HR91" s="50"/>
      <c r="HS91" s="50"/>
      <c r="HT91" s="50"/>
      <c r="HU91" s="50"/>
      <c r="HV91" s="307"/>
      <c r="HW91" s="57"/>
      <c r="HX91" s="17"/>
      <c r="HY91" s="17"/>
    </row>
    <row r="92" spans="1:233" x14ac:dyDescent="0.3">
      <c r="A92" s="59"/>
      <c r="B92" s="60"/>
      <c r="C92" s="224"/>
      <c r="D92" s="61"/>
      <c r="E92" s="61"/>
      <c r="F92" s="61"/>
      <c r="G92" s="62"/>
      <c r="H92" s="62"/>
      <c r="I92" s="50"/>
    </row>
    <row r="93" spans="1:233" x14ac:dyDescent="0.3">
      <c r="A93" s="59"/>
      <c r="B93" s="60"/>
      <c r="C93" s="224"/>
      <c r="D93" s="61"/>
      <c r="E93" s="61"/>
      <c r="F93" s="61"/>
      <c r="G93" s="62"/>
      <c r="H93" s="62"/>
      <c r="I93" s="50"/>
    </row>
    <row r="94" spans="1:233" x14ac:dyDescent="0.3">
      <c r="A94" s="59"/>
      <c r="B94" s="60"/>
      <c r="C94" s="224"/>
      <c r="D94" s="61"/>
      <c r="E94" s="61"/>
      <c r="F94" s="61"/>
      <c r="G94" s="62"/>
      <c r="H94" s="62"/>
      <c r="I94" s="50"/>
    </row>
    <row r="95" spans="1:233" x14ac:dyDescent="0.3">
      <c r="A95" s="59"/>
      <c r="B95" s="60"/>
      <c r="C95" s="224"/>
      <c r="D95" s="61"/>
      <c r="E95" s="61"/>
      <c r="F95" s="61"/>
      <c r="G95" s="62"/>
      <c r="H95" s="62"/>
      <c r="I95" s="50"/>
    </row>
    <row r="96" spans="1:233" x14ac:dyDescent="0.3">
      <c r="A96" s="59"/>
      <c r="B96" s="60"/>
      <c r="C96" s="224"/>
      <c r="D96" s="61"/>
      <c r="E96" s="61"/>
      <c r="F96" s="61"/>
      <c r="G96" s="62"/>
      <c r="H96" s="62"/>
      <c r="I96" s="50"/>
      <c r="J96" s="307"/>
      <c r="K96" s="57"/>
      <c r="L96" s="17"/>
      <c r="M96" s="17"/>
      <c r="N96" s="56"/>
      <c r="O96" s="50"/>
      <c r="P96" s="50"/>
      <c r="Q96" s="50"/>
      <c r="R96" s="50"/>
      <c r="S96" s="50"/>
      <c r="T96" s="50"/>
      <c r="U96" s="307"/>
      <c r="V96" s="57"/>
      <c r="W96" s="17"/>
      <c r="X96" s="17"/>
      <c r="Y96" s="56"/>
      <c r="Z96" s="50"/>
      <c r="AA96" s="50"/>
      <c r="AB96" s="50"/>
      <c r="AC96" s="50"/>
      <c r="AD96" s="50"/>
      <c r="AE96" s="50"/>
      <c r="AF96" s="307"/>
      <c r="AG96" s="57"/>
      <c r="AH96" s="17"/>
      <c r="AI96" s="17"/>
      <c r="AJ96" s="56"/>
      <c r="AK96" s="50"/>
      <c r="AL96" s="50"/>
      <c r="AM96" s="50"/>
      <c r="AN96" s="50"/>
      <c r="AO96" s="50"/>
      <c r="AP96" s="50"/>
      <c r="AQ96" s="307"/>
      <c r="AR96" s="57"/>
      <c r="AS96" s="17"/>
      <c r="AT96" s="17"/>
      <c r="AU96" s="56"/>
      <c r="AV96" s="50"/>
      <c r="AW96" s="50"/>
      <c r="AX96" s="50"/>
      <c r="AY96" s="50"/>
      <c r="AZ96" s="50"/>
      <c r="BA96" s="50"/>
      <c r="BB96" s="307"/>
      <c r="BC96" s="57"/>
      <c r="BD96" s="17"/>
      <c r="BE96" s="17"/>
      <c r="BF96" s="56"/>
      <c r="BG96" s="50"/>
      <c r="BH96" s="50"/>
      <c r="BI96" s="50"/>
      <c r="BJ96" s="50"/>
      <c r="BK96" s="50"/>
      <c r="BL96" s="50"/>
      <c r="BM96" s="307"/>
      <c r="BN96" s="57"/>
      <c r="BO96" s="17"/>
      <c r="BP96" s="17"/>
      <c r="BQ96" s="56"/>
      <c r="BR96" s="50"/>
      <c r="BS96" s="50"/>
      <c r="BT96" s="50"/>
      <c r="BU96" s="50"/>
      <c r="BV96" s="50"/>
      <c r="BW96" s="50"/>
      <c r="BX96" s="307"/>
      <c r="BY96" s="57"/>
      <c r="BZ96" s="17"/>
      <c r="CA96" s="17"/>
      <c r="CB96" s="56"/>
      <c r="CC96" s="50"/>
      <c r="CD96" s="50"/>
      <c r="CE96" s="50"/>
      <c r="CF96" s="50"/>
      <c r="CG96" s="50"/>
      <c r="CH96" s="50"/>
      <c r="CI96" s="307"/>
      <c r="CJ96" s="57"/>
      <c r="CK96" s="17"/>
      <c r="CL96" s="17"/>
      <c r="CM96" s="56"/>
      <c r="CN96" s="50"/>
      <c r="CO96" s="50"/>
      <c r="CP96" s="50"/>
      <c r="CQ96" s="50"/>
      <c r="CR96" s="50"/>
      <c r="CS96" s="50"/>
      <c r="CT96" s="307"/>
      <c r="CU96" s="57"/>
      <c r="CV96" s="17"/>
      <c r="CW96" s="17"/>
      <c r="CX96" s="56"/>
      <c r="CY96" s="50"/>
      <c r="CZ96" s="50"/>
      <c r="DA96" s="50"/>
      <c r="DB96" s="50"/>
      <c r="DC96" s="50"/>
      <c r="DD96" s="50"/>
      <c r="DE96" s="307"/>
      <c r="DF96" s="57"/>
      <c r="DG96" s="17"/>
      <c r="DH96" s="17"/>
      <c r="DI96" s="56"/>
      <c r="DJ96" s="50"/>
      <c r="DK96" s="50"/>
      <c r="DL96" s="50"/>
      <c r="DM96" s="50"/>
      <c r="DN96" s="50"/>
      <c r="DO96" s="50"/>
      <c r="DP96" s="307"/>
      <c r="DQ96" s="57"/>
      <c r="DR96" s="17"/>
      <c r="DS96" s="17"/>
      <c r="DT96" s="56"/>
      <c r="DU96" s="50"/>
      <c r="DV96" s="50"/>
      <c r="DW96" s="50"/>
      <c r="DX96" s="50"/>
      <c r="DY96" s="50"/>
      <c r="DZ96" s="50"/>
      <c r="EA96" s="307"/>
      <c r="EB96" s="57"/>
      <c r="EC96" s="17"/>
      <c r="ED96" s="17"/>
      <c r="EE96" s="56"/>
      <c r="EF96" s="50"/>
      <c r="EG96" s="50"/>
      <c r="EH96" s="50"/>
      <c r="EI96" s="50"/>
      <c r="EJ96" s="50"/>
      <c r="EK96" s="50"/>
      <c r="EL96" s="307"/>
      <c r="EM96" s="57"/>
      <c r="EN96" s="17"/>
      <c r="EO96" s="17"/>
      <c r="EP96" s="56"/>
      <c r="EQ96" s="50"/>
      <c r="ER96" s="50"/>
      <c r="ES96" s="50"/>
      <c r="ET96" s="50"/>
      <c r="EU96" s="50"/>
      <c r="EV96" s="50"/>
      <c r="EW96" s="307"/>
      <c r="EX96" s="57"/>
      <c r="EY96" s="17"/>
      <c r="EZ96" s="17"/>
      <c r="FA96" s="56"/>
      <c r="FB96" s="50"/>
      <c r="FC96" s="50"/>
      <c r="FD96" s="50"/>
      <c r="FE96" s="50"/>
      <c r="FF96" s="50"/>
      <c r="FG96" s="50"/>
      <c r="FH96" s="307"/>
      <c r="FI96" s="57"/>
      <c r="FJ96" s="17"/>
      <c r="FK96" s="17"/>
      <c r="FL96" s="56"/>
      <c r="FM96" s="50"/>
      <c r="FN96" s="50"/>
      <c r="FO96" s="50"/>
      <c r="FP96" s="50"/>
      <c r="FQ96" s="50"/>
      <c r="FR96" s="50"/>
      <c r="FS96" s="307"/>
      <c r="FT96" s="57"/>
      <c r="FU96" s="17"/>
      <c r="FV96" s="17"/>
      <c r="FW96" s="56"/>
      <c r="FX96" s="50"/>
      <c r="FY96" s="50"/>
      <c r="FZ96" s="50"/>
      <c r="GA96" s="50"/>
      <c r="GB96" s="50"/>
      <c r="GC96" s="50"/>
      <c r="GD96" s="307"/>
      <c r="GE96" s="57"/>
      <c r="GF96" s="17"/>
      <c r="GG96" s="17"/>
      <c r="GH96" s="56"/>
      <c r="GI96" s="50"/>
      <c r="GJ96" s="50"/>
      <c r="GK96" s="50"/>
      <c r="GL96" s="50"/>
      <c r="GM96" s="50"/>
      <c r="GN96" s="50"/>
      <c r="GO96" s="307"/>
      <c r="GP96" s="57"/>
      <c r="GQ96" s="17"/>
      <c r="GR96" s="17"/>
      <c r="GS96" s="56"/>
      <c r="GT96" s="50"/>
      <c r="GU96" s="50"/>
      <c r="GV96" s="50"/>
      <c r="GW96" s="50"/>
      <c r="GX96" s="50"/>
      <c r="GY96" s="50"/>
      <c r="GZ96" s="307"/>
      <c r="HA96" s="57"/>
      <c r="HB96" s="17"/>
      <c r="HC96" s="17"/>
      <c r="HD96" s="56"/>
      <c r="HE96" s="50"/>
      <c r="HF96" s="50"/>
      <c r="HG96" s="50"/>
      <c r="HH96" s="50"/>
      <c r="HI96" s="50"/>
      <c r="HJ96" s="50"/>
      <c r="HK96" s="307"/>
      <c r="HL96" s="57"/>
      <c r="HM96" s="17"/>
      <c r="HN96" s="17"/>
      <c r="HO96" s="56"/>
      <c r="HP96" s="50"/>
      <c r="HQ96" s="50"/>
      <c r="HR96" s="50"/>
      <c r="HS96" s="50"/>
      <c r="HT96" s="50"/>
      <c r="HU96" s="50"/>
      <c r="HV96" s="307"/>
      <c r="HW96" s="57"/>
      <c r="HX96" s="17"/>
      <c r="HY96" s="17"/>
    </row>
    <row r="97" spans="1:233" x14ac:dyDescent="0.3">
      <c r="A97" s="59"/>
      <c r="B97" s="60"/>
      <c r="C97" s="224"/>
      <c r="D97" s="61"/>
      <c r="E97" s="61"/>
      <c r="F97" s="61"/>
      <c r="G97" s="62"/>
      <c r="H97" s="62"/>
      <c r="I97" s="50"/>
      <c r="J97" s="307"/>
      <c r="K97" s="57"/>
      <c r="L97" s="17"/>
      <c r="M97" s="17"/>
      <c r="N97" s="56"/>
      <c r="O97" s="50"/>
      <c r="P97" s="50"/>
      <c r="Q97" s="50"/>
      <c r="R97" s="50"/>
      <c r="S97" s="50"/>
      <c r="T97" s="50"/>
      <c r="U97" s="307"/>
      <c r="V97" s="57"/>
      <c r="W97" s="17"/>
      <c r="X97" s="17"/>
      <c r="Y97" s="56"/>
      <c r="Z97" s="50"/>
      <c r="AA97" s="50"/>
      <c r="AB97" s="50"/>
      <c r="AC97" s="50"/>
      <c r="AD97" s="50"/>
      <c r="AE97" s="50"/>
      <c r="AF97" s="307"/>
      <c r="AG97" s="57"/>
      <c r="AH97" s="17"/>
      <c r="AI97" s="17"/>
      <c r="AJ97" s="56"/>
      <c r="AK97" s="50"/>
      <c r="AL97" s="50"/>
      <c r="AM97" s="50"/>
      <c r="AN97" s="50"/>
      <c r="AO97" s="50"/>
      <c r="AP97" s="50"/>
      <c r="AQ97" s="307"/>
      <c r="AR97" s="57"/>
      <c r="AS97" s="17"/>
      <c r="AT97" s="17"/>
      <c r="AU97" s="56"/>
      <c r="AV97" s="50"/>
      <c r="AW97" s="50"/>
      <c r="AX97" s="50"/>
      <c r="AY97" s="50"/>
      <c r="AZ97" s="50"/>
      <c r="BA97" s="50"/>
      <c r="BB97" s="307"/>
      <c r="BC97" s="57"/>
      <c r="BD97" s="17"/>
      <c r="BE97" s="17"/>
      <c r="BF97" s="56"/>
      <c r="BG97" s="50"/>
      <c r="BH97" s="50"/>
      <c r="BI97" s="50"/>
      <c r="BJ97" s="50"/>
      <c r="BK97" s="50"/>
      <c r="BL97" s="50"/>
      <c r="BM97" s="307"/>
      <c r="BN97" s="57"/>
      <c r="BO97" s="17"/>
      <c r="BP97" s="17"/>
      <c r="BQ97" s="56"/>
      <c r="BR97" s="50"/>
      <c r="BS97" s="50"/>
      <c r="BT97" s="50"/>
      <c r="BU97" s="50"/>
      <c r="BV97" s="50"/>
      <c r="BW97" s="50"/>
      <c r="BX97" s="307"/>
      <c r="BY97" s="57"/>
      <c r="BZ97" s="17"/>
      <c r="CA97" s="17"/>
      <c r="CB97" s="56"/>
      <c r="CC97" s="50"/>
      <c r="CD97" s="50"/>
      <c r="CE97" s="50"/>
      <c r="CF97" s="50"/>
      <c r="CG97" s="50"/>
      <c r="CH97" s="50"/>
      <c r="CI97" s="307"/>
      <c r="CJ97" s="57"/>
      <c r="CK97" s="17"/>
      <c r="CL97" s="17"/>
      <c r="CM97" s="56"/>
      <c r="CN97" s="50"/>
      <c r="CO97" s="50"/>
      <c r="CP97" s="50"/>
      <c r="CQ97" s="50"/>
      <c r="CR97" s="50"/>
      <c r="CS97" s="50"/>
      <c r="CT97" s="307"/>
      <c r="CU97" s="57"/>
      <c r="CV97" s="17"/>
      <c r="CW97" s="17"/>
      <c r="CX97" s="56"/>
      <c r="CY97" s="50"/>
      <c r="CZ97" s="50"/>
      <c r="DA97" s="50"/>
      <c r="DB97" s="50"/>
      <c r="DC97" s="50"/>
      <c r="DD97" s="50"/>
      <c r="DE97" s="307"/>
      <c r="DF97" s="57"/>
      <c r="DG97" s="17"/>
      <c r="DH97" s="17"/>
      <c r="DI97" s="56"/>
      <c r="DJ97" s="50"/>
      <c r="DK97" s="50"/>
      <c r="DL97" s="50"/>
      <c r="DM97" s="50"/>
      <c r="DN97" s="50"/>
      <c r="DO97" s="50"/>
      <c r="DP97" s="307"/>
      <c r="DQ97" s="57"/>
      <c r="DR97" s="17"/>
      <c r="DS97" s="17"/>
      <c r="DT97" s="56"/>
      <c r="DU97" s="50"/>
      <c r="DV97" s="50"/>
      <c r="DW97" s="50"/>
      <c r="DX97" s="50"/>
      <c r="DY97" s="50"/>
      <c r="DZ97" s="50"/>
      <c r="EA97" s="307"/>
      <c r="EB97" s="57"/>
      <c r="EC97" s="17"/>
      <c r="ED97" s="17"/>
      <c r="EE97" s="56"/>
      <c r="EF97" s="50"/>
      <c r="EG97" s="50"/>
      <c r="EH97" s="50"/>
      <c r="EI97" s="50"/>
      <c r="EJ97" s="50"/>
      <c r="EK97" s="50"/>
      <c r="EL97" s="307"/>
      <c r="EM97" s="57"/>
      <c r="EN97" s="17"/>
      <c r="EO97" s="17"/>
      <c r="EP97" s="56"/>
      <c r="EQ97" s="50"/>
      <c r="ER97" s="50"/>
      <c r="ES97" s="50"/>
      <c r="ET97" s="50"/>
      <c r="EU97" s="50"/>
      <c r="EV97" s="50"/>
      <c r="EW97" s="307"/>
      <c r="EX97" s="57"/>
      <c r="EY97" s="17"/>
      <c r="EZ97" s="17"/>
      <c r="FA97" s="56"/>
      <c r="FB97" s="50"/>
      <c r="FC97" s="50"/>
      <c r="FD97" s="50"/>
      <c r="FE97" s="50"/>
      <c r="FF97" s="50"/>
      <c r="FG97" s="50"/>
      <c r="FH97" s="307"/>
      <c r="FI97" s="57"/>
      <c r="FJ97" s="17"/>
      <c r="FK97" s="17"/>
      <c r="FL97" s="56"/>
      <c r="FM97" s="50"/>
      <c r="FN97" s="50"/>
      <c r="FO97" s="50"/>
      <c r="FP97" s="50"/>
      <c r="FQ97" s="50"/>
      <c r="FR97" s="50"/>
      <c r="FS97" s="307"/>
      <c r="FT97" s="57"/>
      <c r="FU97" s="17"/>
      <c r="FV97" s="17"/>
      <c r="FW97" s="56"/>
      <c r="FX97" s="50"/>
      <c r="FY97" s="50"/>
      <c r="FZ97" s="50"/>
      <c r="GA97" s="50"/>
      <c r="GB97" s="50"/>
      <c r="GC97" s="50"/>
      <c r="GD97" s="307"/>
      <c r="GE97" s="57"/>
      <c r="GF97" s="17"/>
      <c r="GG97" s="17"/>
      <c r="GH97" s="56"/>
      <c r="GI97" s="50"/>
      <c r="GJ97" s="50"/>
      <c r="GK97" s="50"/>
      <c r="GL97" s="50"/>
      <c r="GM97" s="50"/>
      <c r="GN97" s="50"/>
      <c r="GO97" s="307"/>
      <c r="GP97" s="57"/>
      <c r="GQ97" s="17"/>
      <c r="GR97" s="17"/>
      <c r="GS97" s="56"/>
      <c r="GT97" s="50"/>
      <c r="GU97" s="50"/>
      <c r="GV97" s="50"/>
      <c r="GW97" s="50"/>
      <c r="GX97" s="50"/>
      <c r="GY97" s="50"/>
      <c r="GZ97" s="307"/>
      <c r="HA97" s="57"/>
      <c r="HB97" s="17"/>
      <c r="HC97" s="17"/>
      <c r="HD97" s="56"/>
      <c r="HE97" s="50"/>
      <c r="HF97" s="50"/>
      <c r="HG97" s="50"/>
      <c r="HH97" s="50"/>
      <c r="HI97" s="50"/>
      <c r="HJ97" s="50"/>
      <c r="HK97" s="307"/>
      <c r="HL97" s="57"/>
      <c r="HM97" s="17"/>
      <c r="HN97" s="17"/>
      <c r="HO97" s="56"/>
      <c r="HP97" s="50"/>
      <c r="HQ97" s="50"/>
      <c r="HR97" s="50"/>
      <c r="HS97" s="50"/>
      <c r="HT97" s="50"/>
      <c r="HU97" s="50"/>
      <c r="HV97" s="307"/>
      <c r="HW97" s="57"/>
      <c r="HX97" s="17"/>
      <c r="HY97" s="17"/>
    </row>
    <row r="98" spans="1:233" x14ac:dyDescent="0.3">
      <c r="A98" s="59"/>
      <c r="B98" s="60"/>
      <c r="C98" s="224"/>
      <c r="D98" s="61"/>
      <c r="E98" s="61"/>
      <c r="F98" s="61"/>
      <c r="G98" s="62"/>
      <c r="H98" s="62"/>
      <c r="I98" s="50"/>
      <c r="J98" s="307"/>
      <c r="K98" s="57"/>
      <c r="L98" s="17"/>
      <c r="M98" s="17"/>
      <c r="N98" s="56"/>
      <c r="O98" s="50"/>
      <c r="P98" s="50"/>
      <c r="Q98" s="50"/>
      <c r="R98" s="50"/>
      <c r="S98" s="50"/>
      <c r="T98" s="50"/>
      <c r="U98" s="307"/>
      <c r="V98" s="57"/>
      <c r="W98" s="17"/>
      <c r="X98" s="17"/>
      <c r="Y98" s="56"/>
      <c r="Z98" s="50"/>
      <c r="AA98" s="50"/>
      <c r="AB98" s="50"/>
      <c r="AC98" s="50"/>
      <c r="AD98" s="50"/>
      <c r="AE98" s="50"/>
      <c r="AF98" s="307"/>
      <c r="AG98" s="57"/>
      <c r="AH98" s="17"/>
      <c r="AI98" s="17"/>
      <c r="AJ98" s="56"/>
      <c r="AK98" s="50"/>
      <c r="AL98" s="50"/>
      <c r="AM98" s="50"/>
      <c r="AN98" s="50"/>
      <c r="AO98" s="50"/>
      <c r="AP98" s="50"/>
      <c r="AQ98" s="307"/>
      <c r="AR98" s="57"/>
      <c r="AS98" s="17"/>
      <c r="AT98" s="17"/>
      <c r="AU98" s="56"/>
      <c r="AV98" s="50"/>
      <c r="AW98" s="50"/>
      <c r="AX98" s="50"/>
      <c r="AY98" s="50"/>
      <c r="AZ98" s="50"/>
      <c r="BA98" s="50"/>
      <c r="BB98" s="307"/>
      <c r="BC98" s="57"/>
      <c r="BD98" s="17"/>
      <c r="BE98" s="17"/>
      <c r="BF98" s="56"/>
      <c r="BG98" s="50"/>
      <c r="BH98" s="50"/>
      <c r="BI98" s="50"/>
      <c r="BJ98" s="50"/>
      <c r="BK98" s="50"/>
      <c r="BL98" s="50"/>
      <c r="BM98" s="307"/>
      <c r="BN98" s="57"/>
      <c r="BO98" s="17"/>
      <c r="BP98" s="17"/>
      <c r="BQ98" s="56"/>
      <c r="BR98" s="50"/>
      <c r="BS98" s="50"/>
      <c r="BT98" s="50"/>
      <c r="BU98" s="50"/>
      <c r="BV98" s="50"/>
      <c r="BW98" s="50"/>
      <c r="BX98" s="307"/>
      <c r="BY98" s="57"/>
      <c r="BZ98" s="17"/>
      <c r="CA98" s="17"/>
      <c r="CB98" s="56"/>
      <c r="CC98" s="50"/>
      <c r="CD98" s="50"/>
      <c r="CE98" s="50"/>
      <c r="CF98" s="50"/>
      <c r="CG98" s="50"/>
      <c r="CH98" s="50"/>
      <c r="CI98" s="307"/>
      <c r="CJ98" s="57"/>
      <c r="CK98" s="17"/>
      <c r="CL98" s="17"/>
      <c r="CM98" s="56"/>
      <c r="CN98" s="50"/>
      <c r="CO98" s="50"/>
      <c r="CP98" s="50"/>
      <c r="CQ98" s="50"/>
      <c r="CR98" s="50"/>
      <c r="CS98" s="50"/>
      <c r="CT98" s="307"/>
      <c r="CU98" s="57"/>
      <c r="CV98" s="17"/>
      <c r="CW98" s="17"/>
      <c r="CX98" s="56"/>
      <c r="CY98" s="50"/>
      <c r="CZ98" s="50"/>
      <c r="DA98" s="50"/>
      <c r="DB98" s="50"/>
      <c r="DC98" s="50"/>
      <c r="DD98" s="50"/>
      <c r="DE98" s="307"/>
      <c r="DF98" s="57"/>
      <c r="DG98" s="17"/>
      <c r="DH98" s="17"/>
      <c r="DI98" s="56"/>
      <c r="DJ98" s="50"/>
      <c r="DK98" s="50"/>
      <c r="DL98" s="50"/>
      <c r="DM98" s="50"/>
      <c r="DN98" s="50"/>
      <c r="DO98" s="50"/>
      <c r="DP98" s="307"/>
      <c r="DQ98" s="57"/>
      <c r="DR98" s="17"/>
      <c r="DS98" s="17"/>
      <c r="DT98" s="56"/>
      <c r="DU98" s="50"/>
      <c r="DV98" s="50"/>
      <c r="DW98" s="50"/>
      <c r="DX98" s="50"/>
      <c r="DY98" s="50"/>
      <c r="DZ98" s="50"/>
      <c r="EA98" s="307"/>
      <c r="EB98" s="57"/>
      <c r="EC98" s="17"/>
      <c r="ED98" s="17"/>
      <c r="EE98" s="56"/>
      <c r="EF98" s="50"/>
      <c r="EG98" s="50"/>
      <c r="EH98" s="50"/>
      <c r="EI98" s="50"/>
      <c r="EJ98" s="50"/>
      <c r="EK98" s="50"/>
      <c r="EL98" s="307"/>
      <c r="EM98" s="57"/>
      <c r="EN98" s="17"/>
      <c r="EO98" s="17"/>
      <c r="EP98" s="56"/>
      <c r="EQ98" s="50"/>
      <c r="ER98" s="50"/>
      <c r="ES98" s="50"/>
      <c r="ET98" s="50"/>
      <c r="EU98" s="50"/>
      <c r="EV98" s="50"/>
      <c r="EW98" s="307"/>
      <c r="EX98" s="57"/>
      <c r="EY98" s="17"/>
      <c r="EZ98" s="17"/>
      <c r="FA98" s="56"/>
      <c r="FB98" s="50"/>
      <c r="FC98" s="50"/>
      <c r="FD98" s="50"/>
      <c r="FE98" s="50"/>
      <c r="FF98" s="50"/>
      <c r="FG98" s="50"/>
      <c r="FH98" s="307"/>
      <c r="FI98" s="57"/>
      <c r="FJ98" s="17"/>
      <c r="FK98" s="17"/>
      <c r="FL98" s="56"/>
      <c r="FM98" s="50"/>
      <c r="FN98" s="50"/>
      <c r="FO98" s="50"/>
      <c r="FP98" s="50"/>
      <c r="FQ98" s="50"/>
      <c r="FR98" s="50"/>
      <c r="FS98" s="307"/>
      <c r="FT98" s="57"/>
      <c r="FU98" s="17"/>
      <c r="FV98" s="17"/>
      <c r="FW98" s="56"/>
      <c r="FX98" s="50"/>
      <c r="FY98" s="50"/>
      <c r="FZ98" s="50"/>
      <c r="GA98" s="50"/>
      <c r="GB98" s="50"/>
      <c r="GC98" s="50"/>
      <c r="GD98" s="307"/>
      <c r="GE98" s="57"/>
      <c r="GF98" s="17"/>
      <c r="GG98" s="17"/>
      <c r="GH98" s="56"/>
      <c r="GI98" s="50"/>
      <c r="GJ98" s="50"/>
      <c r="GK98" s="50"/>
      <c r="GL98" s="50"/>
      <c r="GM98" s="50"/>
      <c r="GN98" s="50"/>
      <c r="GO98" s="307"/>
      <c r="GP98" s="57"/>
      <c r="GQ98" s="17"/>
      <c r="GR98" s="17"/>
      <c r="GS98" s="56"/>
      <c r="GT98" s="50"/>
      <c r="GU98" s="50"/>
      <c r="GV98" s="50"/>
      <c r="GW98" s="50"/>
      <c r="GX98" s="50"/>
      <c r="GY98" s="50"/>
      <c r="GZ98" s="307"/>
      <c r="HA98" s="57"/>
      <c r="HB98" s="17"/>
      <c r="HC98" s="17"/>
      <c r="HD98" s="56"/>
      <c r="HE98" s="50"/>
      <c r="HF98" s="50"/>
      <c r="HG98" s="50"/>
      <c r="HH98" s="50"/>
      <c r="HI98" s="50"/>
      <c r="HJ98" s="50"/>
      <c r="HK98" s="307"/>
      <c r="HL98" s="57"/>
      <c r="HM98" s="17"/>
      <c r="HN98" s="17"/>
      <c r="HO98" s="56"/>
      <c r="HP98" s="50"/>
      <c r="HQ98" s="50"/>
      <c r="HR98" s="50"/>
      <c r="HS98" s="50"/>
      <c r="HT98" s="50"/>
      <c r="HU98" s="50"/>
      <c r="HV98" s="307"/>
      <c r="HW98" s="57"/>
      <c r="HX98" s="17"/>
      <c r="HY98" s="17"/>
    </row>
    <row r="99" spans="1:233" x14ac:dyDescent="0.3">
      <c r="A99" s="59"/>
      <c r="B99" s="60"/>
      <c r="C99" s="224"/>
      <c r="D99" s="61"/>
      <c r="E99" s="61"/>
      <c r="F99" s="61"/>
      <c r="G99" s="62"/>
      <c r="H99" s="62"/>
      <c r="I99" s="50"/>
      <c r="J99" s="307"/>
      <c r="K99" s="57"/>
      <c r="L99" s="17"/>
      <c r="M99" s="17"/>
      <c r="N99" s="56"/>
      <c r="O99" s="50"/>
      <c r="P99" s="50"/>
      <c r="Q99" s="50"/>
      <c r="R99" s="50"/>
      <c r="S99" s="50"/>
      <c r="T99" s="50"/>
      <c r="U99" s="307"/>
      <c r="V99" s="57"/>
      <c r="W99" s="17"/>
      <c r="X99" s="17"/>
      <c r="Y99" s="56"/>
      <c r="Z99" s="50"/>
      <c r="AA99" s="50"/>
      <c r="AB99" s="50"/>
      <c r="AC99" s="50"/>
      <c r="AD99" s="50"/>
      <c r="AE99" s="50"/>
      <c r="AF99" s="307"/>
      <c r="AG99" s="57"/>
      <c r="AH99" s="17"/>
      <c r="AI99" s="17"/>
      <c r="AJ99" s="56"/>
      <c r="AK99" s="50"/>
      <c r="AL99" s="50"/>
      <c r="AM99" s="50"/>
      <c r="AN99" s="50"/>
      <c r="AO99" s="50"/>
      <c r="AP99" s="50"/>
      <c r="AQ99" s="307"/>
      <c r="AR99" s="57"/>
      <c r="AS99" s="17"/>
      <c r="AT99" s="17"/>
      <c r="AU99" s="56"/>
      <c r="AV99" s="50"/>
      <c r="AW99" s="50"/>
      <c r="AX99" s="50"/>
      <c r="AY99" s="50"/>
      <c r="AZ99" s="50"/>
      <c r="BA99" s="50"/>
      <c r="BB99" s="307"/>
      <c r="BC99" s="57"/>
      <c r="BD99" s="17"/>
      <c r="BE99" s="17"/>
      <c r="BF99" s="56"/>
      <c r="BG99" s="50"/>
      <c r="BH99" s="50"/>
      <c r="BI99" s="50"/>
      <c r="BJ99" s="50"/>
      <c r="BK99" s="50"/>
      <c r="BL99" s="50"/>
      <c r="BM99" s="307"/>
      <c r="BN99" s="57"/>
      <c r="BO99" s="17"/>
      <c r="BP99" s="17"/>
      <c r="BQ99" s="56"/>
      <c r="BR99" s="50"/>
      <c r="BS99" s="50"/>
      <c r="BT99" s="50"/>
      <c r="BU99" s="50"/>
      <c r="BV99" s="50"/>
      <c r="BW99" s="50"/>
      <c r="BX99" s="307"/>
      <c r="BY99" s="57"/>
      <c r="BZ99" s="17"/>
      <c r="CA99" s="17"/>
      <c r="CB99" s="56"/>
      <c r="CC99" s="50"/>
      <c r="CD99" s="50"/>
      <c r="CE99" s="50"/>
      <c r="CF99" s="50"/>
      <c r="CG99" s="50"/>
      <c r="CH99" s="50"/>
      <c r="CI99" s="307"/>
      <c r="CJ99" s="57"/>
      <c r="CK99" s="17"/>
      <c r="CL99" s="17"/>
      <c r="CM99" s="56"/>
      <c r="CN99" s="50"/>
      <c r="CO99" s="50"/>
      <c r="CP99" s="50"/>
      <c r="CQ99" s="50"/>
      <c r="CR99" s="50"/>
      <c r="CS99" s="50"/>
      <c r="CT99" s="307"/>
      <c r="CU99" s="57"/>
      <c r="CV99" s="17"/>
      <c r="CW99" s="17"/>
      <c r="CX99" s="56"/>
      <c r="CY99" s="50"/>
      <c r="CZ99" s="50"/>
      <c r="DA99" s="50"/>
      <c r="DB99" s="50"/>
      <c r="DC99" s="50"/>
      <c r="DD99" s="50"/>
      <c r="DE99" s="307"/>
      <c r="DF99" s="57"/>
      <c r="DG99" s="17"/>
      <c r="DH99" s="17"/>
      <c r="DI99" s="56"/>
      <c r="DJ99" s="50"/>
      <c r="DK99" s="50"/>
      <c r="DL99" s="50"/>
      <c r="DM99" s="50"/>
      <c r="DN99" s="50"/>
      <c r="DO99" s="50"/>
      <c r="DP99" s="307"/>
      <c r="DQ99" s="57"/>
      <c r="DR99" s="17"/>
      <c r="DS99" s="17"/>
      <c r="DT99" s="56"/>
      <c r="DU99" s="50"/>
      <c r="DV99" s="50"/>
      <c r="DW99" s="50"/>
      <c r="DX99" s="50"/>
      <c r="DY99" s="50"/>
      <c r="DZ99" s="50"/>
      <c r="EA99" s="307"/>
      <c r="EB99" s="57"/>
      <c r="EC99" s="17"/>
      <c r="ED99" s="17"/>
      <c r="EE99" s="56"/>
      <c r="EF99" s="50"/>
      <c r="EG99" s="50"/>
      <c r="EH99" s="50"/>
      <c r="EI99" s="50"/>
      <c r="EJ99" s="50"/>
      <c r="EK99" s="50"/>
      <c r="EL99" s="307"/>
      <c r="EM99" s="57"/>
      <c r="EN99" s="17"/>
      <c r="EO99" s="17"/>
      <c r="EP99" s="56"/>
      <c r="EQ99" s="50"/>
      <c r="ER99" s="50"/>
      <c r="ES99" s="50"/>
      <c r="ET99" s="50"/>
      <c r="EU99" s="50"/>
      <c r="EV99" s="50"/>
      <c r="EW99" s="307"/>
      <c r="EX99" s="57"/>
      <c r="EY99" s="17"/>
      <c r="EZ99" s="17"/>
      <c r="FA99" s="56"/>
      <c r="FB99" s="50"/>
      <c r="FC99" s="50"/>
      <c r="FD99" s="50"/>
      <c r="FE99" s="50"/>
      <c r="FF99" s="50"/>
      <c r="FG99" s="50"/>
      <c r="FH99" s="307"/>
      <c r="FI99" s="57"/>
      <c r="FJ99" s="17"/>
      <c r="FK99" s="17"/>
      <c r="FL99" s="56"/>
      <c r="FM99" s="50"/>
      <c r="FN99" s="50"/>
      <c r="FO99" s="50"/>
      <c r="FP99" s="50"/>
      <c r="FQ99" s="50"/>
      <c r="FR99" s="50"/>
      <c r="FS99" s="307"/>
      <c r="FT99" s="57"/>
      <c r="FU99" s="17"/>
      <c r="FV99" s="17"/>
      <c r="FW99" s="56"/>
      <c r="FX99" s="50"/>
      <c r="FY99" s="50"/>
      <c r="FZ99" s="50"/>
      <c r="GA99" s="50"/>
      <c r="GB99" s="50"/>
      <c r="GC99" s="50"/>
      <c r="GD99" s="307"/>
      <c r="GE99" s="57"/>
      <c r="GF99" s="17"/>
      <c r="GG99" s="17"/>
      <c r="GH99" s="56"/>
      <c r="GI99" s="50"/>
      <c r="GJ99" s="50"/>
      <c r="GK99" s="50"/>
      <c r="GL99" s="50"/>
      <c r="GM99" s="50"/>
      <c r="GN99" s="50"/>
      <c r="GO99" s="307"/>
      <c r="GP99" s="57"/>
      <c r="GQ99" s="17"/>
      <c r="GR99" s="17"/>
      <c r="GS99" s="56"/>
      <c r="GT99" s="50"/>
      <c r="GU99" s="50"/>
      <c r="GV99" s="50"/>
      <c r="GW99" s="50"/>
      <c r="GX99" s="50"/>
      <c r="GY99" s="50"/>
      <c r="GZ99" s="307"/>
      <c r="HA99" s="57"/>
      <c r="HB99" s="17"/>
      <c r="HC99" s="17"/>
      <c r="HD99" s="56"/>
      <c r="HE99" s="50"/>
      <c r="HF99" s="50"/>
      <c r="HG99" s="50"/>
      <c r="HH99" s="50"/>
      <c r="HI99" s="50"/>
      <c r="HJ99" s="50"/>
      <c r="HK99" s="307"/>
      <c r="HL99" s="57"/>
      <c r="HM99" s="17"/>
      <c r="HN99" s="17"/>
      <c r="HO99" s="56"/>
      <c r="HP99" s="50"/>
      <c r="HQ99" s="50"/>
      <c r="HR99" s="50"/>
      <c r="HS99" s="50"/>
      <c r="HT99" s="50"/>
      <c r="HU99" s="50"/>
      <c r="HV99" s="307"/>
      <c r="HW99" s="57"/>
      <c r="HX99" s="17"/>
      <c r="HY99" s="17"/>
    </row>
    <row r="100" spans="1:233" x14ac:dyDescent="0.3">
      <c r="A100" s="59"/>
      <c r="B100" s="60"/>
      <c r="C100" s="226"/>
      <c r="D100" s="63"/>
      <c r="E100" s="63"/>
      <c r="F100" s="63"/>
      <c r="G100" s="62"/>
      <c r="H100" s="62"/>
      <c r="I100" s="50"/>
      <c r="J100" s="307"/>
      <c r="K100" s="57"/>
      <c r="L100" s="17"/>
      <c r="M100" s="17"/>
      <c r="N100" s="56"/>
      <c r="O100" s="50"/>
      <c r="P100" s="50"/>
      <c r="Q100" s="50"/>
      <c r="R100" s="50"/>
      <c r="S100" s="50"/>
      <c r="T100" s="50"/>
      <c r="U100" s="307"/>
      <c r="V100" s="57"/>
      <c r="W100" s="17"/>
      <c r="X100" s="17"/>
      <c r="Y100" s="56"/>
      <c r="Z100" s="50"/>
      <c r="AA100" s="50"/>
      <c r="AB100" s="50"/>
      <c r="AC100" s="50"/>
      <c r="AD100" s="50"/>
      <c r="AE100" s="50"/>
      <c r="AF100" s="307"/>
      <c r="AG100" s="57"/>
      <c r="AH100" s="17"/>
      <c r="AI100" s="17"/>
      <c r="AJ100" s="56"/>
      <c r="AK100" s="50"/>
      <c r="AL100" s="50"/>
      <c r="AM100" s="50"/>
      <c r="AN100" s="50"/>
      <c r="AO100" s="50"/>
      <c r="AP100" s="50"/>
      <c r="AQ100" s="307"/>
      <c r="AR100" s="57"/>
      <c r="AS100" s="17"/>
      <c r="AT100" s="17"/>
      <c r="AU100" s="56"/>
      <c r="AV100" s="50"/>
      <c r="AW100" s="50"/>
      <c r="AX100" s="50"/>
      <c r="AY100" s="50"/>
      <c r="AZ100" s="50"/>
      <c r="BA100" s="50"/>
      <c r="BB100" s="307"/>
      <c r="BC100" s="57"/>
      <c r="BD100" s="17"/>
      <c r="BE100" s="17"/>
      <c r="BF100" s="56"/>
      <c r="BG100" s="50"/>
      <c r="BH100" s="50"/>
      <c r="BI100" s="50"/>
      <c r="BJ100" s="50"/>
      <c r="BK100" s="50"/>
      <c r="BL100" s="50"/>
      <c r="BM100" s="307"/>
      <c r="BN100" s="57"/>
      <c r="BO100" s="17"/>
      <c r="BP100" s="17"/>
      <c r="BQ100" s="56"/>
      <c r="BR100" s="50"/>
      <c r="BS100" s="50"/>
      <c r="BT100" s="50"/>
      <c r="BU100" s="50"/>
      <c r="BV100" s="50"/>
      <c r="BW100" s="50"/>
      <c r="BX100" s="307"/>
      <c r="BY100" s="57"/>
      <c r="BZ100" s="17"/>
      <c r="CA100" s="17"/>
      <c r="CB100" s="56"/>
      <c r="CC100" s="50"/>
      <c r="CD100" s="50"/>
      <c r="CE100" s="50"/>
      <c r="CF100" s="50"/>
      <c r="CG100" s="50"/>
      <c r="CH100" s="50"/>
      <c r="CI100" s="307"/>
      <c r="CJ100" s="57"/>
      <c r="CK100" s="17"/>
      <c r="CL100" s="17"/>
      <c r="CM100" s="56"/>
      <c r="CN100" s="50"/>
      <c r="CO100" s="50"/>
      <c r="CP100" s="50"/>
      <c r="CQ100" s="50"/>
      <c r="CR100" s="50"/>
      <c r="CS100" s="50"/>
      <c r="CT100" s="307"/>
      <c r="CU100" s="57"/>
      <c r="CV100" s="17"/>
      <c r="CW100" s="17"/>
      <c r="CX100" s="56"/>
      <c r="CY100" s="50"/>
      <c r="CZ100" s="50"/>
      <c r="DA100" s="50"/>
      <c r="DB100" s="50"/>
      <c r="DC100" s="50"/>
      <c r="DD100" s="50"/>
      <c r="DE100" s="307"/>
      <c r="DF100" s="57"/>
      <c r="DG100" s="17"/>
      <c r="DH100" s="17"/>
      <c r="DI100" s="56"/>
      <c r="DJ100" s="50"/>
      <c r="DK100" s="50"/>
      <c r="DL100" s="50"/>
      <c r="DM100" s="50"/>
      <c r="DN100" s="50"/>
      <c r="DO100" s="50"/>
      <c r="DP100" s="307"/>
      <c r="DQ100" s="57"/>
      <c r="DR100" s="17"/>
      <c r="DS100" s="17"/>
      <c r="DT100" s="56"/>
      <c r="DU100" s="50"/>
      <c r="DV100" s="50"/>
      <c r="DW100" s="50"/>
      <c r="DX100" s="50"/>
      <c r="DY100" s="50"/>
      <c r="DZ100" s="50"/>
      <c r="EA100" s="307"/>
      <c r="EB100" s="57"/>
      <c r="EC100" s="17"/>
      <c r="ED100" s="17"/>
      <c r="EE100" s="56"/>
      <c r="EF100" s="50"/>
      <c r="EG100" s="50"/>
      <c r="EH100" s="50"/>
      <c r="EI100" s="50"/>
      <c r="EJ100" s="50"/>
      <c r="EK100" s="50"/>
      <c r="EL100" s="307"/>
      <c r="EM100" s="57"/>
      <c r="EN100" s="17"/>
      <c r="EO100" s="17"/>
      <c r="EP100" s="56"/>
      <c r="EQ100" s="50"/>
      <c r="ER100" s="50"/>
      <c r="ES100" s="50"/>
      <c r="ET100" s="50"/>
      <c r="EU100" s="50"/>
      <c r="EV100" s="50"/>
      <c r="EW100" s="307"/>
      <c r="EX100" s="57"/>
      <c r="EY100" s="17"/>
      <c r="EZ100" s="17"/>
      <c r="FA100" s="56"/>
      <c r="FB100" s="50"/>
      <c r="FC100" s="50"/>
      <c r="FD100" s="50"/>
      <c r="FE100" s="50"/>
      <c r="FF100" s="50"/>
      <c r="FG100" s="50"/>
      <c r="FH100" s="307"/>
      <c r="FI100" s="57"/>
      <c r="FJ100" s="17"/>
      <c r="FK100" s="17"/>
      <c r="FL100" s="56"/>
      <c r="FM100" s="50"/>
      <c r="FN100" s="50"/>
      <c r="FO100" s="50"/>
      <c r="FP100" s="50"/>
      <c r="FQ100" s="50"/>
      <c r="FR100" s="50"/>
      <c r="FS100" s="307"/>
      <c r="FT100" s="57"/>
      <c r="FU100" s="17"/>
      <c r="FV100" s="17"/>
      <c r="FW100" s="56"/>
      <c r="FX100" s="50"/>
      <c r="FY100" s="50"/>
      <c r="FZ100" s="50"/>
      <c r="GA100" s="50"/>
      <c r="GB100" s="50"/>
      <c r="GC100" s="50"/>
      <c r="GD100" s="307"/>
      <c r="GE100" s="57"/>
      <c r="GF100" s="17"/>
      <c r="GG100" s="17"/>
      <c r="GH100" s="56"/>
      <c r="GI100" s="50"/>
      <c r="GJ100" s="50"/>
      <c r="GK100" s="50"/>
      <c r="GL100" s="50"/>
      <c r="GM100" s="50"/>
      <c r="GN100" s="50"/>
      <c r="GO100" s="307"/>
      <c r="GP100" s="57"/>
      <c r="GQ100" s="17"/>
      <c r="GR100" s="17"/>
      <c r="GS100" s="56"/>
      <c r="GT100" s="50"/>
      <c r="GU100" s="50"/>
      <c r="GV100" s="50"/>
      <c r="GW100" s="50"/>
      <c r="GX100" s="50"/>
      <c r="GY100" s="50"/>
      <c r="GZ100" s="307"/>
      <c r="HA100" s="57"/>
      <c r="HB100" s="17"/>
      <c r="HC100" s="17"/>
      <c r="HD100" s="56"/>
      <c r="HE100" s="50"/>
      <c r="HF100" s="50"/>
      <c r="HG100" s="50"/>
      <c r="HH100" s="50"/>
      <c r="HI100" s="50"/>
      <c r="HJ100" s="50"/>
      <c r="HK100" s="307"/>
      <c r="HL100" s="57"/>
      <c r="HM100" s="17"/>
      <c r="HN100" s="17"/>
      <c r="HO100" s="56"/>
      <c r="HP100" s="50"/>
      <c r="HQ100" s="50"/>
      <c r="HR100" s="50"/>
      <c r="HS100" s="50"/>
      <c r="HT100" s="50"/>
      <c r="HU100" s="50"/>
      <c r="HV100" s="307"/>
      <c r="HW100" s="57"/>
      <c r="HX100" s="17"/>
      <c r="HY100" s="17"/>
    </row>
    <row r="101" spans="1:233" x14ac:dyDescent="0.3">
      <c r="A101" s="64"/>
      <c r="B101" s="65"/>
      <c r="C101" s="66"/>
      <c r="D101" s="67"/>
      <c r="E101" s="67"/>
      <c r="F101" s="67"/>
      <c r="G101" s="68"/>
      <c r="H101" s="68"/>
      <c r="J101" s="307"/>
      <c r="K101" s="57"/>
      <c r="L101" s="17"/>
      <c r="M101" s="17"/>
      <c r="N101" s="56"/>
      <c r="O101" s="50"/>
      <c r="P101" s="50"/>
      <c r="Q101" s="50"/>
      <c r="R101" s="50"/>
      <c r="S101" s="50"/>
      <c r="T101" s="50"/>
      <c r="U101" s="307"/>
      <c r="V101" s="57"/>
      <c r="W101" s="17"/>
      <c r="X101" s="17"/>
      <c r="Y101" s="56"/>
      <c r="Z101" s="50"/>
      <c r="AA101" s="50"/>
      <c r="AB101" s="50"/>
      <c r="AC101" s="50"/>
      <c r="AD101" s="50"/>
      <c r="AE101" s="50"/>
      <c r="AF101" s="307"/>
      <c r="AG101" s="57"/>
      <c r="AH101" s="17"/>
      <c r="AI101" s="17"/>
      <c r="AJ101" s="56"/>
      <c r="AK101" s="50"/>
      <c r="AL101" s="50"/>
      <c r="AM101" s="50"/>
      <c r="AN101" s="50"/>
      <c r="AO101" s="50"/>
      <c r="AP101" s="50"/>
      <c r="AQ101" s="307"/>
      <c r="AR101" s="57"/>
      <c r="AS101" s="17"/>
      <c r="AT101" s="17"/>
      <c r="AU101" s="56"/>
      <c r="AV101" s="50"/>
      <c r="AW101" s="50"/>
      <c r="AX101" s="50"/>
      <c r="AY101" s="50"/>
      <c r="AZ101" s="50"/>
      <c r="BA101" s="50"/>
      <c r="BB101" s="307"/>
      <c r="BC101" s="57"/>
      <c r="BD101" s="17"/>
      <c r="BE101" s="17"/>
      <c r="BF101" s="56"/>
      <c r="BG101" s="50"/>
      <c r="BH101" s="50"/>
      <c r="BI101" s="50"/>
      <c r="BJ101" s="50"/>
      <c r="BK101" s="50"/>
      <c r="BL101" s="50"/>
      <c r="BM101" s="307"/>
      <c r="BN101" s="57"/>
      <c r="BO101" s="17"/>
      <c r="BP101" s="17"/>
      <c r="BQ101" s="56"/>
      <c r="BR101" s="50"/>
      <c r="BS101" s="50"/>
      <c r="BT101" s="50"/>
      <c r="BU101" s="50"/>
      <c r="BV101" s="50"/>
      <c r="BW101" s="50"/>
      <c r="BX101" s="307"/>
      <c r="BY101" s="57"/>
      <c r="BZ101" s="17"/>
      <c r="CA101" s="17"/>
      <c r="CB101" s="56"/>
      <c r="CC101" s="50"/>
      <c r="CD101" s="50"/>
      <c r="CE101" s="50"/>
      <c r="CF101" s="50"/>
      <c r="CG101" s="50"/>
      <c r="CH101" s="50"/>
      <c r="CI101" s="307"/>
      <c r="CJ101" s="57"/>
      <c r="CK101" s="17"/>
      <c r="CL101" s="17"/>
      <c r="CM101" s="56"/>
      <c r="CN101" s="50"/>
      <c r="CO101" s="50"/>
      <c r="CP101" s="50"/>
      <c r="CQ101" s="50"/>
      <c r="CR101" s="50"/>
      <c r="CS101" s="50"/>
      <c r="CT101" s="307"/>
      <c r="CU101" s="57"/>
      <c r="CV101" s="17"/>
      <c r="CW101" s="17"/>
      <c r="CX101" s="56"/>
      <c r="CY101" s="50"/>
      <c r="CZ101" s="50"/>
      <c r="DA101" s="50"/>
      <c r="DB101" s="50"/>
      <c r="DC101" s="50"/>
      <c r="DD101" s="50"/>
      <c r="DE101" s="307"/>
      <c r="DF101" s="57"/>
      <c r="DG101" s="17"/>
      <c r="DH101" s="17"/>
      <c r="DI101" s="56"/>
      <c r="DJ101" s="50"/>
      <c r="DK101" s="50"/>
      <c r="DL101" s="50"/>
      <c r="DM101" s="50"/>
      <c r="DN101" s="50"/>
      <c r="DO101" s="50"/>
      <c r="DP101" s="307"/>
      <c r="DQ101" s="57"/>
      <c r="DR101" s="17"/>
      <c r="DS101" s="17"/>
      <c r="DT101" s="56"/>
      <c r="DU101" s="50"/>
      <c r="DV101" s="50"/>
      <c r="DW101" s="50"/>
      <c r="DX101" s="50"/>
      <c r="DY101" s="50"/>
      <c r="DZ101" s="50"/>
      <c r="EA101" s="307"/>
      <c r="EB101" s="57"/>
      <c r="EC101" s="17"/>
      <c r="ED101" s="17"/>
      <c r="EE101" s="56"/>
      <c r="EF101" s="50"/>
      <c r="EG101" s="50"/>
      <c r="EH101" s="50"/>
      <c r="EI101" s="50"/>
      <c r="EJ101" s="50"/>
      <c r="EK101" s="50"/>
      <c r="EL101" s="307"/>
      <c r="EM101" s="57"/>
      <c r="EN101" s="17"/>
      <c r="EO101" s="17"/>
      <c r="EP101" s="56"/>
      <c r="EQ101" s="50"/>
      <c r="ER101" s="50"/>
      <c r="ES101" s="50"/>
      <c r="ET101" s="50"/>
      <c r="EU101" s="50"/>
      <c r="EV101" s="50"/>
      <c r="EW101" s="307"/>
      <c r="EX101" s="57"/>
      <c r="EY101" s="17"/>
      <c r="EZ101" s="17"/>
      <c r="FA101" s="56"/>
      <c r="FB101" s="50"/>
      <c r="FC101" s="50"/>
      <c r="FD101" s="50"/>
      <c r="FE101" s="50"/>
      <c r="FF101" s="50"/>
      <c r="FG101" s="50"/>
      <c r="FH101" s="307"/>
      <c r="FI101" s="57"/>
      <c r="FJ101" s="17"/>
      <c r="FK101" s="17"/>
      <c r="FL101" s="56"/>
      <c r="FM101" s="50"/>
      <c r="FN101" s="50"/>
      <c r="FO101" s="50"/>
      <c r="FP101" s="50"/>
      <c r="FQ101" s="50"/>
      <c r="FR101" s="50"/>
      <c r="FS101" s="307"/>
      <c r="FT101" s="57"/>
      <c r="FU101" s="17"/>
      <c r="FV101" s="17"/>
      <c r="FW101" s="56"/>
      <c r="FX101" s="50"/>
      <c r="FY101" s="50"/>
      <c r="FZ101" s="50"/>
      <c r="GA101" s="50"/>
      <c r="GB101" s="50"/>
      <c r="GC101" s="50"/>
      <c r="GD101" s="307"/>
      <c r="GE101" s="57"/>
      <c r="GF101" s="17"/>
      <c r="GG101" s="17"/>
      <c r="GH101" s="56"/>
      <c r="GI101" s="50"/>
      <c r="GJ101" s="50"/>
      <c r="GK101" s="50"/>
      <c r="GL101" s="50"/>
      <c r="GM101" s="50"/>
      <c r="GN101" s="50"/>
      <c r="GO101" s="307"/>
      <c r="GP101" s="57"/>
      <c r="GQ101" s="17"/>
      <c r="GR101" s="17"/>
      <c r="GS101" s="56"/>
      <c r="GT101" s="50"/>
      <c r="GU101" s="50"/>
      <c r="GV101" s="50"/>
      <c r="GW101" s="50"/>
      <c r="GX101" s="50"/>
      <c r="GY101" s="50"/>
      <c r="GZ101" s="307"/>
      <c r="HA101" s="57"/>
      <c r="HB101" s="17"/>
      <c r="HC101" s="17"/>
      <c r="HD101" s="56"/>
      <c r="HE101" s="50"/>
      <c r="HF101" s="50"/>
      <c r="HG101" s="50"/>
      <c r="HH101" s="50"/>
      <c r="HI101" s="50"/>
      <c r="HJ101" s="50"/>
      <c r="HK101" s="307"/>
      <c r="HL101" s="57"/>
      <c r="HM101" s="17"/>
      <c r="HN101" s="17"/>
      <c r="HO101" s="56"/>
      <c r="HP101" s="50"/>
      <c r="HQ101" s="50"/>
      <c r="HR101" s="50"/>
      <c r="HS101" s="50"/>
      <c r="HT101" s="50"/>
      <c r="HU101" s="50"/>
      <c r="HV101" s="307"/>
      <c r="HW101" s="57"/>
      <c r="HX101" s="17"/>
      <c r="HY101" s="17"/>
    </row>
    <row r="102" spans="1:233" x14ac:dyDescent="0.3">
      <c r="C102" s="17"/>
      <c r="D102" s="17"/>
      <c r="E102" s="57"/>
      <c r="F102" s="57"/>
      <c r="G102" s="57"/>
      <c r="H102" s="17"/>
      <c r="J102" s="307"/>
      <c r="K102" s="57"/>
      <c r="L102" s="17"/>
      <c r="M102" s="17"/>
      <c r="N102" s="56"/>
      <c r="O102" s="50"/>
      <c r="P102" s="50"/>
      <c r="Q102" s="50"/>
      <c r="R102" s="50"/>
      <c r="S102" s="50"/>
      <c r="T102" s="50"/>
      <c r="U102" s="307"/>
      <c r="V102" s="57"/>
      <c r="W102" s="17"/>
      <c r="X102" s="17"/>
      <c r="Y102" s="56"/>
      <c r="Z102" s="50"/>
      <c r="AA102" s="50"/>
      <c r="AB102" s="50"/>
      <c r="AC102" s="50"/>
      <c r="AD102" s="50"/>
      <c r="AE102" s="50"/>
      <c r="AF102" s="307"/>
      <c r="AG102" s="57"/>
      <c r="AH102" s="17"/>
      <c r="AI102" s="17"/>
      <c r="AJ102" s="56"/>
      <c r="AK102" s="50"/>
      <c r="AL102" s="50"/>
      <c r="AM102" s="50"/>
      <c r="AN102" s="50"/>
      <c r="AO102" s="50"/>
      <c r="AP102" s="50"/>
      <c r="AQ102" s="307"/>
      <c r="AR102" s="57"/>
      <c r="AS102" s="17"/>
      <c r="AT102" s="17"/>
      <c r="AU102" s="56"/>
      <c r="AV102" s="50"/>
      <c r="AW102" s="50"/>
      <c r="AX102" s="50"/>
      <c r="AY102" s="50"/>
      <c r="AZ102" s="50"/>
      <c r="BA102" s="50"/>
      <c r="BB102" s="307"/>
      <c r="BC102" s="57"/>
      <c r="BD102" s="17"/>
      <c r="BE102" s="17"/>
      <c r="BF102" s="56"/>
      <c r="BG102" s="50"/>
      <c r="BH102" s="50"/>
      <c r="BI102" s="50"/>
      <c r="BJ102" s="50"/>
      <c r="BK102" s="50"/>
      <c r="BL102" s="50"/>
      <c r="BM102" s="307"/>
      <c r="BN102" s="57"/>
      <c r="BO102" s="17"/>
      <c r="BP102" s="17"/>
      <c r="BQ102" s="56"/>
      <c r="BR102" s="50"/>
      <c r="BS102" s="50"/>
      <c r="BT102" s="50"/>
      <c r="BU102" s="50"/>
      <c r="BV102" s="50"/>
      <c r="BW102" s="50"/>
      <c r="BX102" s="307"/>
      <c r="BY102" s="57"/>
      <c r="BZ102" s="17"/>
      <c r="CA102" s="17"/>
      <c r="CB102" s="56"/>
      <c r="CC102" s="50"/>
      <c r="CD102" s="50"/>
      <c r="CE102" s="50"/>
      <c r="CF102" s="50"/>
      <c r="CG102" s="50"/>
      <c r="CH102" s="50"/>
      <c r="CI102" s="307"/>
      <c r="CJ102" s="57"/>
      <c r="CK102" s="17"/>
      <c r="CL102" s="17"/>
      <c r="CM102" s="56"/>
      <c r="CN102" s="50"/>
      <c r="CO102" s="50"/>
      <c r="CP102" s="50"/>
      <c r="CQ102" s="50"/>
      <c r="CR102" s="50"/>
      <c r="CS102" s="50"/>
      <c r="CT102" s="307"/>
      <c r="CU102" s="57"/>
      <c r="CV102" s="17"/>
      <c r="CW102" s="17"/>
      <c r="CX102" s="56"/>
      <c r="CY102" s="50"/>
      <c r="CZ102" s="50"/>
      <c r="DA102" s="50"/>
      <c r="DB102" s="50"/>
      <c r="DC102" s="50"/>
      <c r="DD102" s="50"/>
      <c r="DE102" s="307"/>
      <c r="DF102" s="57"/>
      <c r="DG102" s="17"/>
      <c r="DH102" s="17"/>
      <c r="DI102" s="56"/>
      <c r="DJ102" s="50"/>
      <c r="DK102" s="50"/>
      <c r="DL102" s="50"/>
      <c r="DM102" s="50"/>
      <c r="DN102" s="50"/>
      <c r="DO102" s="50"/>
      <c r="DP102" s="307"/>
      <c r="DQ102" s="57"/>
      <c r="DR102" s="17"/>
      <c r="DS102" s="17"/>
      <c r="DT102" s="56"/>
      <c r="DU102" s="50"/>
      <c r="DV102" s="50"/>
      <c r="DW102" s="50"/>
      <c r="DX102" s="50"/>
      <c r="DY102" s="50"/>
      <c r="DZ102" s="50"/>
      <c r="EA102" s="307"/>
      <c r="EB102" s="57"/>
      <c r="EC102" s="17"/>
      <c r="ED102" s="17"/>
      <c r="EE102" s="56"/>
      <c r="EF102" s="50"/>
      <c r="EG102" s="50"/>
      <c r="EH102" s="50"/>
      <c r="EI102" s="50"/>
      <c r="EJ102" s="50"/>
      <c r="EK102" s="50"/>
      <c r="EL102" s="307"/>
      <c r="EM102" s="57"/>
      <c r="EN102" s="17"/>
      <c r="EO102" s="17"/>
      <c r="EP102" s="56"/>
      <c r="EQ102" s="50"/>
      <c r="ER102" s="50"/>
      <c r="ES102" s="50"/>
      <c r="ET102" s="50"/>
      <c r="EU102" s="50"/>
      <c r="EV102" s="50"/>
      <c r="EW102" s="307"/>
      <c r="EX102" s="57"/>
      <c r="EY102" s="17"/>
      <c r="EZ102" s="17"/>
      <c r="FA102" s="56"/>
      <c r="FB102" s="50"/>
      <c r="FC102" s="50"/>
      <c r="FD102" s="50"/>
      <c r="FE102" s="50"/>
      <c r="FF102" s="50"/>
      <c r="FG102" s="50"/>
      <c r="FH102" s="307"/>
      <c r="FI102" s="57"/>
      <c r="FJ102" s="17"/>
      <c r="FK102" s="17"/>
      <c r="FL102" s="56"/>
      <c r="FM102" s="50"/>
      <c r="FN102" s="50"/>
      <c r="FO102" s="50"/>
      <c r="FP102" s="50"/>
      <c r="FQ102" s="50"/>
      <c r="FR102" s="50"/>
      <c r="FS102" s="307"/>
      <c r="FT102" s="57"/>
      <c r="FU102" s="17"/>
      <c r="FV102" s="17"/>
      <c r="FW102" s="56"/>
      <c r="FX102" s="50"/>
      <c r="FY102" s="50"/>
      <c r="FZ102" s="50"/>
      <c r="GA102" s="50"/>
      <c r="GB102" s="50"/>
      <c r="GC102" s="50"/>
      <c r="GD102" s="307"/>
      <c r="GE102" s="57"/>
      <c r="GF102" s="17"/>
      <c r="GG102" s="17"/>
      <c r="GH102" s="56"/>
      <c r="GI102" s="50"/>
      <c r="GJ102" s="50"/>
      <c r="GK102" s="50"/>
      <c r="GL102" s="50"/>
      <c r="GM102" s="50"/>
      <c r="GN102" s="50"/>
      <c r="GO102" s="307"/>
      <c r="GP102" s="57"/>
      <c r="GQ102" s="17"/>
      <c r="GR102" s="17"/>
      <c r="GS102" s="56"/>
      <c r="GT102" s="50"/>
      <c r="GU102" s="50"/>
      <c r="GV102" s="50"/>
      <c r="GW102" s="50"/>
      <c r="GX102" s="50"/>
      <c r="GY102" s="50"/>
      <c r="GZ102" s="307"/>
      <c r="HA102" s="57"/>
      <c r="HB102" s="17"/>
      <c r="HC102" s="17"/>
      <c r="HD102" s="56"/>
      <c r="HE102" s="50"/>
      <c r="HF102" s="50"/>
      <c r="HG102" s="50"/>
      <c r="HH102" s="50"/>
      <c r="HI102" s="50"/>
      <c r="HJ102" s="50"/>
      <c r="HK102" s="307"/>
      <c r="HL102" s="57"/>
      <c r="HM102" s="17"/>
      <c r="HN102" s="17"/>
      <c r="HO102" s="56"/>
      <c r="HP102" s="50"/>
      <c r="HQ102" s="50"/>
      <c r="HR102" s="50"/>
      <c r="HS102" s="50"/>
      <c r="HT102" s="50"/>
      <c r="HU102" s="50"/>
      <c r="HV102" s="307"/>
      <c r="HW102" s="57"/>
      <c r="HX102" s="17"/>
      <c r="HY102" s="17"/>
    </row>
    <row r="103" spans="1:233" x14ac:dyDescent="0.3">
      <c r="J103" s="307"/>
      <c r="K103" s="57"/>
      <c r="L103" s="17"/>
      <c r="M103" s="17"/>
      <c r="N103" s="56"/>
      <c r="O103" s="50"/>
      <c r="P103" s="50"/>
      <c r="Q103" s="50"/>
      <c r="R103" s="50"/>
      <c r="S103" s="50"/>
      <c r="T103" s="50"/>
      <c r="U103" s="307"/>
      <c r="V103" s="57"/>
      <c r="W103" s="17"/>
      <c r="X103" s="17"/>
      <c r="Y103" s="56"/>
      <c r="Z103" s="50"/>
      <c r="AA103" s="50"/>
      <c r="AB103" s="50"/>
      <c r="AC103" s="50"/>
      <c r="AD103" s="50"/>
      <c r="AE103" s="50"/>
      <c r="AF103" s="307"/>
      <c r="AG103" s="57"/>
      <c r="AH103" s="17"/>
      <c r="AI103" s="17"/>
      <c r="AJ103" s="56"/>
      <c r="AK103" s="50"/>
      <c r="AL103" s="50"/>
      <c r="AM103" s="50"/>
      <c r="AN103" s="50"/>
      <c r="AO103" s="50"/>
      <c r="AP103" s="50"/>
      <c r="AQ103" s="307"/>
      <c r="AR103" s="57"/>
      <c r="AS103" s="17"/>
      <c r="AT103" s="17"/>
      <c r="AU103" s="56"/>
      <c r="AV103" s="50"/>
      <c r="AW103" s="50"/>
      <c r="AX103" s="50"/>
      <c r="AY103" s="50"/>
      <c r="AZ103" s="50"/>
      <c r="BA103" s="50"/>
      <c r="BB103" s="307"/>
      <c r="BC103" s="57"/>
      <c r="BD103" s="17"/>
      <c r="BE103" s="17"/>
      <c r="BF103" s="56"/>
      <c r="BG103" s="50"/>
      <c r="BH103" s="50"/>
      <c r="BI103" s="50"/>
      <c r="BJ103" s="50"/>
      <c r="BK103" s="50"/>
      <c r="BL103" s="50"/>
      <c r="BM103" s="307"/>
      <c r="BN103" s="57"/>
      <c r="BO103" s="17"/>
      <c r="BP103" s="17"/>
      <c r="BQ103" s="56"/>
      <c r="BR103" s="50"/>
      <c r="BS103" s="50"/>
      <c r="BT103" s="50"/>
      <c r="BU103" s="50"/>
      <c r="BV103" s="50"/>
      <c r="BW103" s="50"/>
      <c r="BX103" s="307"/>
      <c r="BY103" s="57"/>
      <c r="BZ103" s="17"/>
      <c r="CA103" s="17"/>
      <c r="CB103" s="56"/>
      <c r="CC103" s="50"/>
      <c r="CD103" s="50"/>
      <c r="CE103" s="50"/>
      <c r="CF103" s="50"/>
      <c r="CG103" s="50"/>
      <c r="CH103" s="50"/>
      <c r="CI103" s="307"/>
      <c r="CJ103" s="57"/>
      <c r="CK103" s="17"/>
      <c r="CL103" s="17"/>
      <c r="CM103" s="56"/>
      <c r="CN103" s="50"/>
      <c r="CO103" s="50"/>
      <c r="CP103" s="50"/>
      <c r="CQ103" s="50"/>
      <c r="CR103" s="50"/>
      <c r="CS103" s="50"/>
      <c r="CT103" s="307"/>
      <c r="CU103" s="57"/>
      <c r="CV103" s="17"/>
      <c r="CW103" s="17"/>
      <c r="CX103" s="56"/>
      <c r="CY103" s="50"/>
      <c r="CZ103" s="50"/>
      <c r="DA103" s="50"/>
      <c r="DB103" s="50"/>
      <c r="DC103" s="50"/>
      <c r="DD103" s="50"/>
      <c r="DE103" s="307"/>
      <c r="DF103" s="57"/>
      <c r="DG103" s="17"/>
      <c r="DH103" s="17"/>
      <c r="DI103" s="56"/>
      <c r="DJ103" s="50"/>
      <c r="DK103" s="50"/>
      <c r="DL103" s="50"/>
      <c r="DM103" s="50"/>
      <c r="DN103" s="50"/>
      <c r="DO103" s="50"/>
      <c r="DP103" s="307"/>
      <c r="DQ103" s="57"/>
      <c r="DR103" s="17"/>
      <c r="DS103" s="17"/>
      <c r="DT103" s="56"/>
      <c r="DU103" s="50"/>
      <c r="DV103" s="50"/>
      <c r="DW103" s="50"/>
      <c r="DX103" s="50"/>
      <c r="DY103" s="50"/>
      <c r="DZ103" s="50"/>
      <c r="EA103" s="307"/>
      <c r="EB103" s="57"/>
      <c r="EC103" s="17"/>
      <c r="ED103" s="17"/>
      <c r="EE103" s="56"/>
      <c r="EF103" s="50"/>
      <c r="EG103" s="50"/>
      <c r="EH103" s="50"/>
      <c r="EI103" s="50"/>
      <c r="EJ103" s="50"/>
      <c r="EK103" s="50"/>
      <c r="EL103" s="307"/>
      <c r="EM103" s="57"/>
      <c r="EN103" s="17"/>
      <c r="EO103" s="17"/>
      <c r="EP103" s="56"/>
      <c r="EQ103" s="50"/>
      <c r="ER103" s="50"/>
      <c r="ES103" s="50"/>
      <c r="ET103" s="50"/>
      <c r="EU103" s="50"/>
      <c r="EV103" s="50"/>
      <c r="EW103" s="307"/>
      <c r="EX103" s="57"/>
      <c r="EY103" s="17"/>
      <c r="EZ103" s="17"/>
      <c r="FA103" s="56"/>
      <c r="FB103" s="50"/>
      <c r="FC103" s="50"/>
      <c r="FD103" s="50"/>
      <c r="FE103" s="50"/>
      <c r="FF103" s="50"/>
      <c r="FG103" s="50"/>
      <c r="FH103" s="307"/>
      <c r="FI103" s="57"/>
      <c r="FJ103" s="17"/>
      <c r="FK103" s="17"/>
      <c r="FL103" s="56"/>
      <c r="FM103" s="50"/>
      <c r="FN103" s="50"/>
      <c r="FO103" s="50"/>
      <c r="FP103" s="50"/>
      <c r="FQ103" s="50"/>
      <c r="FR103" s="50"/>
      <c r="FS103" s="307"/>
      <c r="FT103" s="57"/>
      <c r="FU103" s="17"/>
      <c r="FV103" s="17"/>
      <c r="FW103" s="56"/>
      <c r="FX103" s="50"/>
      <c r="FY103" s="50"/>
      <c r="FZ103" s="50"/>
      <c r="GA103" s="50"/>
      <c r="GB103" s="50"/>
      <c r="GC103" s="50"/>
      <c r="GD103" s="307"/>
      <c r="GE103" s="57"/>
      <c r="GF103" s="17"/>
      <c r="GG103" s="17"/>
      <c r="GH103" s="56"/>
      <c r="GI103" s="50"/>
      <c r="GJ103" s="50"/>
      <c r="GK103" s="50"/>
      <c r="GL103" s="50"/>
      <c r="GM103" s="50"/>
      <c r="GN103" s="50"/>
      <c r="GO103" s="307"/>
      <c r="GP103" s="57"/>
      <c r="GQ103" s="17"/>
      <c r="GR103" s="17"/>
      <c r="GS103" s="56"/>
      <c r="GT103" s="50"/>
      <c r="GU103" s="50"/>
      <c r="GV103" s="50"/>
      <c r="GW103" s="50"/>
      <c r="GX103" s="50"/>
      <c r="GY103" s="50"/>
      <c r="GZ103" s="307"/>
      <c r="HA103" s="57"/>
      <c r="HB103" s="17"/>
      <c r="HC103" s="17"/>
      <c r="HD103" s="56"/>
      <c r="HE103" s="50"/>
      <c r="HF103" s="50"/>
      <c r="HG103" s="50"/>
      <c r="HH103" s="50"/>
      <c r="HI103" s="50"/>
      <c r="HJ103" s="50"/>
      <c r="HK103" s="307"/>
      <c r="HL103" s="57"/>
      <c r="HM103" s="17"/>
      <c r="HN103" s="17"/>
      <c r="HO103" s="56"/>
      <c r="HP103" s="50"/>
      <c r="HQ103" s="50"/>
      <c r="HR103" s="50"/>
      <c r="HS103" s="50"/>
      <c r="HT103" s="50"/>
      <c r="HU103" s="50"/>
      <c r="HV103" s="307"/>
      <c r="HW103" s="57"/>
      <c r="HX103" s="17"/>
      <c r="HY103" s="17"/>
    </row>
    <row r="104" spans="1:233" x14ac:dyDescent="0.3">
      <c r="J104" s="307"/>
      <c r="K104" s="57"/>
      <c r="L104" s="17"/>
      <c r="M104" s="17"/>
      <c r="N104" s="56"/>
      <c r="O104" s="50"/>
      <c r="P104" s="50"/>
      <c r="Q104" s="50"/>
      <c r="R104" s="50"/>
      <c r="S104" s="50"/>
      <c r="T104" s="50"/>
      <c r="U104" s="307"/>
      <c r="V104" s="57"/>
      <c r="W104" s="17"/>
      <c r="X104" s="17"/>
      <c r="Y104" s="56"/>
      <c r="Z104" s="50"/>
      <c r="AA104" s="50"/>
      <c r="AB104" s="50"/>
      <c r="AC104" s="50"/>
      <c r="AD104" s="50"/>
      <c r="AE104" s="50"/>
      <c r="AF104" s="307"/>
      <c r="AG104" s="57"/>
      <c r="AH104" s="17"/>
      <c r="AI104" s="17"/>
      <c r="AJ104" s="56"/>
      <c r="AK104" s="50"/>
      <c r="AL104" s="50"/>
      <c r="AM104" s="50"/>
      <c r="AN104" s="50"/>
      <c r="AO104" s="50"/>
      <c r="AP104" s="50"/>
      <c r="AQ104" s="307"/>
      <c r="AR104" s="57"/>
      <c r="AS104" s="17"/>
      <c r="AT104" s="17"/>
      <c r="AU104" s="56"/>
      <c r="AV104" s="50"/>
      <c r="AW104" s="50"/>
      <c r="AX104" s="50"/>
      <c r="AY104" s="50"/>
      <c r="AZ104" s="50"/>
      <c r="BA104" s="50"/>
      <c r="BB104" s="307"/>
      <c r="BC104" s="57"/>
      <c r="BD104" s="17"/>
      <c r="BE104" s="17"/>
      <c r="BF104" s="56"/>
      <c r="BG104" s="50"/>
      <c r="BH104" s="50"/>
      <c r="BI104" s="50"/>
      <c r="BJ104" s="50"/>
      <c r="BK104" s="50"/>
      <c r="BL104" s="50"/>
      <c r="BM104" s="307"/>
      <c r="BN104" s="57"/>
      <c r="BO104" s="17"/>
      <c r="BP104" s="17"/>
      <c r="BQ104" s="56"/>
      <c r="BR104" s="50"/>
      <c r="BS104" s="50"/>
      <c r="BT104" s="50"/>
      <c r="BU104" s="50"/>
      <c r="BV104" s="50"/>
      <c r="BW104" s="50"/>
      <c r="BX104" s="307"/>
      <c r="BY104" s="57"/>
      <c r="BZ104" s="17"/>
      <c r="CA104" s="17"/>
      <c r="CB104" s="56"/>
      <c r="CC104" s="50"/>
      <c r="CD104" s="50"/>
      <c r="CE104" s="50"/>
      <c r="CF104" s="50"/>
      <c r="CG104" s="50"/>
      <c r="CH104" s="50"/>
      <c r="CI104" s="307"/>
      <c r="CJ104" s="57"/>
      <c r="CK104" s="17"/>
      <c r="CL104" s="17"/>
      <c r="CM104" s="56"/>
      <c r="CN104" s="50"/>
      <c r="CO104" s="50"/>
      <c r="CP104" s="50"/>
      <c r="CQ104" s="50"/>
      <c r="CR104" s="50"/>
      <c r="CS104" s="50"/>
      <c r="CT104" s="307"/>
      <c r="CU104" s="57"/>
      <c r="CV104" s="17"/>
      <c r="CW104" s="17"/>
      <c r="CX104" s="56"/>
      <c r="CY104" s="50"/>
      <c r="CZ104" s="50"/>
      <c r="DA104" s="50"/>
      <c r="DB104" s="50"/>
      <c r="DC104" s="50"/>
      <c r="DD104" s="50"/>
      <c r="DE104" s="307"/>
      <c r="DF104" s="57"/>
      <c r="DG104" s="17"/>
      <c r="DH104" s="17"/>
      <c r="DI104" s="56"/>
      <c r="DJ104" s="50"/>
      <c r="DK104" s="50"/>
      <c r="DL104" s="50"/>
      <c r="DM104" s="50"/>
      <c r="DN104" s="50"/>
      <c r="DO104" s="50"/>
      <c r="DP104" s="307"/>
      <c r="DQ104" s="57"/>
      <c r="DR104" s="17"/>
      <c r="DS104" s="17"/>
      <c r="DT104" s="56"/>
      <c r="DU104" s="50"/>
      <c r="DV104" s="50"/>
      <c r="DW104" s="50"/>
      <c r="DX104" s="50"/>
      <c r="DY104" s="50"/>
      <c r="DZ104" s="50"/>
      <c r="EA104" s="307"/>
      <c r="EB104" s="57"/>
      <c r="EC104" s="17"/>
      <c r="ED104" s="17"/>
      <c r="EE104" s="56"/>
      <c r="EF104" s="50"/>
      <c r="EG104" s="50"/>
      <c r="EH104" s="50"/>
      <c r="EI104" s="50"/>
      <c r="EJ104" s="50"/>
      <c r="EK104" s="50"/>
      <c r="EL104" s="307"/>
      <c r="EM104" s="57"/>
      <c r="EN104" s="17"/>
      <c r="EO104" s="17"/>
      <c r="EP104" s="56"/>
      <c r="EQ104" s="50"/>
      <c r="ER104" s="50"/>
      <c r="ES104" s="50"/>
      <c r="ET104" s="50"/>
      <c r="EU104" s="50"/>
      <c r="EV104" s="50"/>
      <c r="EW104" s="307"/>
      <c r="EX104" s="57"/>
      <c r="EY104" s="17"/>
      <c r="EZ104" s="17"/>
      <c r="FA104" s="56"/>
      <c r="FB104" s="50"/>
      <c r="FC104" s="50"/>
      <c r="FD104" s="50"/>
      <c r="FE104" s="50"/>
      <c r="FF104" s="50"/>
      <c r="FG104" s="50"/>
      <c r="FH104" s="307"/>
      <c r="FI104" s="57"/>
      <c r="FJ104" s="17"/>
      <c r="FK104" s="17"/>
      <c r="FL104" s="56"/>
      <c r="FM104" s="50"/>
      <c r="FN104" s="50"/>
      <c r="FO104" s="50"/>
      <c r="FP104" s="50"/>
      <c r="FQ104" s="50"/>
      <c r="FR104" s="50"/>
      <c r="FS104" s="307"/>
      <c r="FT104" s="57"/>
      <c r="FU104" s="17"/>
      <c r="FV104" s="17"/>
      <c r="FW104" s="56"/>
      <c r="FX104" s="50"/>
      <c r="FY104" s="50"/>
      <c r="FZ104" s="50"/>
      <c r="GA104" s="50"/>
      <c r="GB104" s="50"/>
      <c r="GC104" s="50"/>
      <c r="GD104" s="307"/>
      <c r="GE104" s="57"/>
      <c r="GF104" s="17"/>
      <c r="GG104" s="17"/>
      <c r="GH104" s="56"/>
      <c r="GI104" s="50"/>
      <c r="GJ104" s="50"/>
      <c r="GK104" s="50"/>
      <c r="GL104" s="50"/>
      <c r="GM104" s="50"/>
      <c r="GN104" s="50"/>
      <c r="GO104" s="307"/>
      <c r="GP104" s="57"/>
      <c r="GQ104" s="17"/>
      <c r="GR104" s="17"/>
      <c r="GS104" s="56"/>
      <c r="GT104" s="50"/>
      <c r="GU104" s="50"/>
      <c r="GV104" s="50"/>
      <c r="GW104" s="50"/>
      <c r="GX104" s="50"/>
      <c r="GY104" s="50"/>
      <c r="GZ104" s="307"/>
      <c r="HA104" s="57"/>
      <c r="HB104" s="17"/>
      <c r="HC104" s="17"/>
      <c r="HD104" s="56"/>
      <c r="HE104" s="50"/>
      <c r="HF104" s="50"/>
      <c r="HG104" s="50"/>
      <c r="HH104" s="50"/>
      <c r="HI104" s="50"/>
      <c r="HJ104" s="50"/>
      <c r="HK104" s="307"/>
      <c r="HL104" s="57"/>
      <c r="HM104" s="17"/>
      <c r="HN104" s="17"/>
      <c r="HO104" s="56"/>
      <c r="HP104" s="50"/>
      <c r="HQ104" s="50"/>
      <c r="HR104" s="50"/>
      <c r="HS104" s="50"/>
      <c r="HT104" s="50"/>
      <c r="HU104" s="50"/>
      <c r="HV104" s="307"/>
      <c r="HW104" s="57"/>
      <c r="HX104" s="17"/>
      <c r="HY104" s="17"/>
    </row>
    <row r="111" spans="1:233" s="69" customFormat="1" x14ac:dyDescent="0.3">
      <c r="A111" s="32"/>
      <c r="C111" s="32"/>
      <c r="D111" s="71"/>
      <c r="E111" s="70"/>
      <c r="F111" s="70"/>
      <c r="G111" s="70"/>
      <c r="H111" s="71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</row>
    <row r="112" spans="1:233" s="69" customFormat="1" x14ac:dyDescent="0.3">
      <c r="A112" s="32"/>
      <c r="C112" s="32"/>
      <c r="D112" s="71"/>
      <c r="E112" s="70"/>
      <c r="F112" s="70"/>
      <c r="G112" s="70"/>
      <c r="H112" s="71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</row>
    <row r="113" spans="1:233" s="69" customFormat="1" x14ac:dyDescent="0.3">
      <c r="A113" s="32"/>
      <c r="C113" s="32"/>
      <c r="D113" s="71"/>
      <c r="E113" s="70"/>
      <c r="F113" s="70"/>
      <c r="G113" s="70"/>
      <c r="H113" s="71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</row>
    <row r="114" spans="1:233" s="69" customFormat="1" x14ac:dyDescent="0.3">
      <c r="A114" s="32"/>
      <c r="C114" s="32"/>
      <c r="D114" s="71"/>
      <c r="E114" s="70"/>
      <c r="F114" s="70"/>
      <c r="G114" s="70"/>
      <c r="H114" s="7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</row>
    <row r="115" spans="1:233" s="69" customFormat="1" x14ac:dyDescent="0.3">
      <c r="A115" s="32"/>
      <c r="C115" s="32"/>
      <c r="D115" s="71"/>
      <c r="E115" s="70"/>
      <c r="F115" s="70"/>
      <c r="G115" s="70"/>
      <c r="H115" s="71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</row>
    <row r="116" spans="1:233" s="69" customFormat="1" x14ac:dyDescent="0.3">
      <c r="A116" s="32"/>
      <c r="C116" s="32"/>
      <c r="D116" s="71"/>
      <c r="E116" s="70"/>
      <c r="F116" s="70"/>
      <c r="G116" s="70"/>
      <c r="H116" s="71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</row>
    <row r="117" spans="1:233" s="69" customFormat="1" x14ac:dyDescent="0.3">
      <c r="A117" s="32"/>
      <c r="C117" s="32"/>
      <c r="D117" s="71"/>
      <c r="E117" s="70"/>
      <c r="F117" s="70"/>
      <c r="G117" s="70"/>
      <c r="H117" s="71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</row>
    <row r="118" spans="1:233" s="69" customFormat="1" x14ac:dyDescent="0.3">
      <c r="A118" s="32"/>
      <c r="C118" s="32"/>
      <c r="D118" s="71"/>
      <c r="E118" s="70"/>
      <c r="F118" s="70"/>
      <c r="G118" s="70"/>
      <c r="H118" s="7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</row>
    <row r="119" spans="1:233" s="69" customFormat="1" x14ac:dyDescent="0.3">
      <c r="A119" s="32"/>
      <c r="C119" s="32"/>
      <c r="D119" s="71"/>
      <c r="E119" s="70"/>
      <c r="F119" s="70"/>
      <c r="G119" s="70"/>
      <c r="H119" s="71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</row>
    <row r="120" spans="1:233" s="69" customFormat="1" x14ac:dyDescent="0.3">
      <c r="A120" s="32"/>
      <c r="C120" s="32"/>
      <c r="D120" s="71"/>
      <c r="E120" s="70"/>
      <c r="F120" s="70"/>
      <c r="G120" s="70"/>
      <c r="H120" s="71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</row>
    <row r="121" spans="1:233" s="69" customFormat="1" x14ac:dyDescent="0.3">
      <c r="A121" s="32"/>
      <c r="C121" s="32"/>
      <c r="D121" s="71"/>
      <c r="E121" s="70"/>
      <c r="F121" s="70"/>
      <c r="G121" s="70"/>
      <c r="H121" s="71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</row>
    <row r="122" spans="1:233" s="69" customFormat="1" x14ac:dyDescent="0.3">
      <c r="A122" s="32"/>
      <c r="C122" s="32"/>
      <c r="D122" s="71"/>
      <c r="E122" s="70"/>
      <c r="F122" s="70"/>
      <c r="G122" s="70"/>
      <c r="H122" s="71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</row>
    <row r="123" spans="1:233" s="69" customFormat="1" x14ac:dyDescent="0.3">
      <c r="A123" s="32"/>
      <c r="C123" s="32"/>
      <c r="D123" s="71"/>
      <c r="E123" s="70"/>
      <c r="F123" s="70"/>
      <c r="G123" s="70"/>
      <c r="H123" s="71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</row>
    <row r="124" spans="1:233" s="69" customFormat="1" x14ac:dyDescent="0.3">
      <c r="A124" s="32"/>
      <c r="C124" s="32"/>
      <c r="D124" s="71"/>
      <c r="E124" s="70"/>
      <c r="F124" s="70"/>
      <c r="G124" s="70"/>
      <c r="H124" s="71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</row>
    <row r="125" spans="1:233" s="69" customFormat="1" x14ac:dyDescent="0.3">
      <c r="A125" s="32"/>
      <c r="C125" s="32"/>
      <c r="D125" s="71"/>
      <c r="E125" s="70"/>
      <c r="F125" s="70"/>
      <c r="G125" s="70"/>
      <c r="H125" s="71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</row>
    <row r="126" spans="1:233" s="69" customFormat="1" x14ac:dyDescent="0.3">
      <c r="A126" s="32"/>
      <c r="C126" s="32"/>
      <c r="D126" s="71"/>
      <c r="E126" s="70"/>
      <c r="F126" s="70"/>
      <c r="G126" s="70"/>
      <c r="H126" s="71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</row>
    <row r="127" spans="1:233" s="70" customFormat="1" x14ac:dyDescent="0.3">
      <c r="A127" s="32"/>
      <c r="B127" s="69"/>
      <c r="C127" s="32"/>
      <c r="D127" s="71"/>
      <c r="H127" s="71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</row>
    <row r="128" spans="1:233" s="70" customFormat="1" x14ac:dyDescent="0.3">
      <c r="A128" s="32"/>
      <c r="B128" s="69"/>
      <c r="C128" s="32"/>
      <c r="D128" s="71"/>
      <c r="H128" s="71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</row>
    <row r="129" spans="1:233" s="70" customFormat="1" x14ac:dyDescent="0.3">
      <c r="A129" s="32"/>
      <c r="B129" s="69"/>
      <c r="C129" s="32"/>
      <c r="D129" s="71"/>
      <c r="H129" s="71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</row>
    <row r="130" spans="1:233" s="70" customFormat="1" x14ac:dyDescent="0.3">
      <c r="A130" s="32"/>
      <c r="B130" s="69"/>
      <c r="C130" s="32"/>
      <c r="D130" s="71"/>
      <c r="H130" s="71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</row>
    <row r="131" spans="1:233" s="70" customFormat="1" x14ac:dyDescent="0.3">
      <c r="A131" s="32"/>
      <c r="B131" s="69"/>
      <c r="C131" s="32"/>
      <c r="D131" s="71"/>
      <c r="H131" s="71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</row>
    <row r="132" spans="1:233" s="70" customFormat="1" x14ac:dyDescent="0.3">
      <c r="A132" s="32"/>
      <c r="B132" s="69"/>
      <c r="C132" s="32"/>
      <c r="D132" s="71"/>
      <c r="H132" s="71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</row>
    <row r="133" spans="1:233" s="70" customFormat="1" x14ac:dyDescent="0.3">
      <c r="A133" s="32"/>
      <c r="B133" s="69"/>
      <c r="C133" s="32"/>
      <c r="D133" s="71"/>
      <c r="H133" s="71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</row>
    <row r="134" spans="1:233" s="70" customFormat="1" x14ac:dyDescent="0.3">
      <c r="A134" s="32"/>
      <c r="B134" s="69"/>
      <c r="C134" s="72"/>
      <c r="D134" s="71"/>
      <c r="H134" s="71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</row>
  </sheetData>
  <mergeCells count="10">
    <mergeCell ref="L11:N11"/>
    <mergeCell ref="A1:I1"/>
    <mergeCell ref="A2:I2"/>
    <mergeCell ref="B43:C43"/>
    <mergeCell ref="B44:C44"/>
    <mergeCell ref="B45:C45"/>
    <mergeCell ref="B41:C41"/>
    <mergeCell ref="B42:C42"/>
    <mergeCell ref="B40:C40"/>
    <mergeCell ref="F4:H4"/>
  </mergeCells>
  <pageMargins left="0.25" right="0.25" top="0.75" bottom="0.75" header="0.3" footer="0.3"/>
  <pageSetup paperSize="5" scale="85" orientation="landscape" useFirstPageNumber="1" r:id="rId1"/>
  <headerFooter alignWithMargins="0">
    <oddFooter>&amp;L&amp;"Century Gothic,Regular"&amp;A
&amp;R&amp;"Century Gothic,Regular"Page &amp;N</oddFooter>
  </headerFooter>
  <ignoredErrors>
    <ignoredError sqref="L21 L29 L16:L2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6F81-5439-45EB-BF2B-BFECFA12A0D6}">
  <dimension ref="A1:AB236"/>
  <sheetViews>
    <sheetView zoomScale="90" zoomScaleNormal="90" zoomScaleSheetLayoutView="100" workbookViewId="0">
      <pane xSplit="3" ySplit="7" topLeftCell="D49" activePane="bottomRight" state="frozen"/>
      <selection pane="topRight" activeCell="E4" sqref="E4:E7"/>
      <selection pane="bottomLeft" activeCell="E4" sqref="E4:E7"/>
      <selection pane="bottomRight" activeCell="S72" sqref="S7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3.7109375" style="113" customWidth="1"/>
    <col min="6" max="17" width="10.28515625" style="108" customWidth="1"/>
    <col min="18" max="18" width="14" style="108" customWidth="1"/>
    <col min="19" max="19" width="16.7109375" style="108" customWidth="1"/>
    <col min="20" max="20" width="4.28515625" style="108" customWidth="1"/>
    <col min="21" max="21" width="10.7109375" style="108" customWidth="1"/>
    <col min="22" max="22" width="4.28515625" style="108" customWidth="1"/>
    <col min="23" max="24" width="10.7109375" style="108" customWidth="1"/>
    <col min="25" max="25" width="4.28515625" style="109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102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667"/>
      <c r="U1" s="667"/>
      <c r="V1" s="667"/>
      <c r="W1" s="667"/>
      <c r="X1" s="667"/>
      <c r="Y1" s="667"/>
    </row>
    <row r="2" spans="1:28" ht="18.75" x14ac:dyDescent="0.3">
      <c r="A2" s="711" t="s">
        <v>103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667"/>
      <c r="U2" s="667"/>
      <c r="V2" s="667"/>
      <c r="W2" s="667"/>
      <c r="X2" s="667"/>
      <c r="Y2" s="667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668"/>
      <c r="U3" s="668"/>
      <c r="V3" s="668"/>
      <c r="W3" s="668"/>
      <c r="X3" s="668"/>
      <c r="Y3" s="668"/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2"/>
      <c r="R4" s="726" t="s">
        <v>107</v>
      </c>
      <c r="S4" s="717" t="s">
        <v>108</v>
      </c>
      <c r="T4" s="107"/>
      <c r="U4" s="708" t="s">
        <v>109</v>
      </c>
      <c r="V4" s="107"/>
      <c r="W4" s="107"/>
      <c r="X4" s="107"/>
      <c r="Y4" s="107"/>
      <c r="Z4" s="106"/>
      <c r="AA4" s="106"/>
      <c r="AB4" s="497"/>
    </row>
    <row r="5" spans="1:28" s="110" customFormat="1" ht="24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27"/>
      <c r="S5" s="718"/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23" t="s">
        <v>117</v>
      </c>
    </row>
    <row r="6" spans="1:28" ht="15" customHeight="1" x14ac:dyDescent="0.3">
      <c r="A6" s="724"/>
      <c r="B6" s="724"/>
      <c r="C6" s="724"/>
      <c r="D6" s="733"/>
      <c r="E6" s="730"/>
      <c r="F6" s="167">
        <v>45505</v>
      </c>
      <c r="G6" s="167">
        <v>45536</v>
      </c>
      <c r="H6" s="167">
        <v>45566</v>
      </c>
      <c r="I6" s="167">
        <v>45597</v>
      </c>
      <c r="J6" s="167">
        <v>45627</v>
      </c>
      <c r="K6" s="167">
        <v>45658</v>
      </c>
      <c r="L6" s="167">
        <v>45689</v>
      </c>
      <c r="M6" s="167">
        <v>45717</v>
      </c>
      <c r="N6" s="167">
        <v>45748</v>
      </c>
      <c r="O6" s="167">
        <v>45778</v>
      </c>
      <c r="P6" s="167">
        <v>45809</v>
      </c>
      <c r="Q6" s="167">
        <v>45839</v>
      </c>
      <c r="R6" s="728"/>
      <c r="S6" s="718"/>
      <c r="T6" s="107"/>
      <c r="U6" s="710"/>
      <c r="V6" s="107"/>
      <c r="W6" s="724"/>
      <c r="X6" s="724"/>
      <c r="Y6" s="107"/>
      <c r="Z6" s="724"/>
      <c r="AA6" s="724"/>
      <c r="AB6" s="724"/>
    </row>
    <row r="7" spans="1:28" ht="15" customHeight="1" x14ac:dyDescent="0.3">
      <c r="A7" s="725"/>
      <c r="B7" s="725"/>
      <c r="C7" s="725"/>
      <c r="D7" s="734"/>
      <c r="E7" s="731"/>
      <c r="F7" s="140">
        <v>176</v>
      </c>
      <c r="G7" s="140">
        <v>160</v>
      </c>
      <c r="H7" s="140">
        <v>176</v>
      </c>
      <c r="I7" s="140">
        <v>144</v>
      </c>
      <c r="J7" s="140">
        <v>168</v>
      </c>
      <c r="K7" s="140">
        <v>168</v>
      </c>
      <c r="L7" s="140">
        <v>152</v>
      </c>
      <c r="M7" s="140">
        <v>168</v>
      </c>
      <c r="N7" s="140">
        <v>176</v>
      </c>
      <c r="O7" s="140">
        <v>168</v>
      </c>
      <c r="P7" s="140">
        <v>160</v>
      </c>
      <c r="Q7" s="140">
        <v>176</v>
      </c>
      <c r="R7" s="184">
        <f>SUM(F7:Q7)</f>
        <v>1992</v>
      </c>
      <c r="S7" s="719"/>
      <c r="T7" s="107"/>
      <c r="U7" s="410">
        <f>AVERAGE(F7:Q7)</f>
        <v>166</v>
      </c>
      <c r="V7" s="107"/>
      <c r="W7" s="725"/>
      <c r="X7" s="725"/>
      <c r="Y7" s="107"/>
      <c r="Z7" s="725"/>
      <c r="AA7" s="725"/>
      <c r="AB7" s="725"/>
    </row>
    <row r="8" spans="1:28" ht="13.5" customHeight="1" x14ac:dyDescent="0.3">
      <c r="A8" s="249">
        <v>1</v>
      </c>
      <c r="B8" s="250" t="s">
        <v>118</v>
      </c>
      <c r="C8" s="251"/>
      <c r="D8" s="251"/>
      <c r="E8" s="251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T8" s="107"/>
      <c r="U8" s="107"/>
      <c r="V8" s="107"/>
      <c r="W8" s="251"/>
      <c r="X8" s="251"/>
      <c r="Y8" s="107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152"/>
      <c r="D9" s="170"/>
      <c r="E9" s="170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T9" s="107"/>
      <c r="U9" s="107"/>
      <c r="V9" s="107"/>
      <c r="W9" s="153">
        <f>X9/$U$7</f>
        <v>0</v>
      </c>
      <c r="X9" s="153">
        <f>R9/12</f>
        <v>0</v>
      </c>
      <c r="Y9" s="107"/>
      <c r="Z9" s="153">
        <f>IF($E9="Y",$R9,0)</f>
        <v>0</v>
      </c>
      <c r="AA9" s="153">
        <f>IF($E9="N",$R9,0)</f>
        <v>0</v>
      </c>
      <c r="AB9" s="494" t="e">
        <f>Z9/(AA9+Z9)</f>
        <v>#DIV/0!</v>
      </c>
    </row>
    <row r="10" spans="1:28" ht="14.25" x14ac:dyDescent="0.3">
      <c r="A10" s="339"/>
      <c r="B10" s="340"/>
      <c r="C10" s="152"/>
      <c r="D10" s="170"/>
      <c r="E10" s="170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25" si="1">D10*R10</f>
        <v>0</v>
      </c>
      <c r="T10" s="107"/>
      <c r="U10" s="107"/>
      <c r="V10" s="107"/>
      <c r="W10" s="153">
        <f t="shared" ref="W10:W13" si="2">X10/$U$7</f>
        <v>0</v>
      </c>
      <c r="X10" s="153">
        <f t="shared" ref="X10:X13" si="3">R10/12</f>
        <v>0</v>
      </c>
      <c r="Y10" s="107"/>
      <c r="Z10" s="153">
        <f t="shared" ref="Z10:Z13" si="4">IF($E10="Y",$R10,0)</f>
        <v>0</v>
      </c>
      <c r="AA10" s="153">
        <f t="shared" ref="AA10:AA13" si="5">IF($E10="N",$R10,0)</f>
        <v>0</v>
      </c>
      <c r="AB10" s="494" t="e">
        <f t="shared" ref="AB10:AB14" si="6">Z10/(AA10+Z10)</f>
        <v>#DIV/0!</v>
      </c>
    </row>
    <row r="11" spans="1:28" ht="14.25" x14ac:dyDescent="0.3">
      <c r="A11" s="339"/>
      <c r="B11" s="340"/>
      <c r="C11" s="152"/>
      <c r="D11" s="170"/>
      <c r="E11" s="170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T11" s="107"/>
      <c r="U11" s="107"/>
      <c r="V11" s="107"/>
      <c r="W11" s="153">
        <f t="shared" si="2"/>
        <v>0</v>
      </c>
      <c r="X11" s="153">
        <f t="shared" si="3"/>
        <v>0</v>
      </c>
      <c r="Y11" s="107"/>
      <c r="Z11" s="153">
        <f t="shared" si="4"/>
        <v>0</v>
      </c>
      <c r="AA11" s="153">
        <f t="shared" si="5"/>
        <v>0</v>
      </c>
      <c r="AB11" s="494" t="e">
        <f t="shared" si="6"/>
        <v>#DIV/0!</v>
      </c>
    </row>
    <row r="12" spans="1:28" ht="12.75" customHeight="1" x14ac:dyDescent="0.3">
      <c r="A12" s="339"/>
      <c r="B12" s="340"/>
      <c r="C12" s="152"/>
      <c r="D12" s="170"/>
      <c r="E12" s="170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T12" s="107"/>
      <c r="U12" s="107"/>
      <c r="V12" s="107"/>
      <c r="W12" s="153">
        <f t="shared" si="2"/>
        <v>0</v>
      </c>
      <c r="X12" s="153">
        <f t="shared" si="3"/>
        <v>0</v>
      </c>
      <c r="Y12" s="107"/>
      <c r="Z12" s="153">
        <f t="shared" si="4"/>
        <v>0</v>
      </c>
      <c r="AA12" s="153">
        <f t="shared" si="5"/>
        <v>0</v>
      </c>
      <c r="AB12" s="494" t="e">
        <f t="shared" si="6"/>
        <v>#DIV/0!</v>
      </c>
    </row>
    <row r="13" spans="1:28" ht="12.75" customHeight="1" x14ac:dyDescent="0.3">
      <c r="A13" s="339"/>
      <c r="B13" s="340"/>
      <c r="C13" s="152"/>
      <c r="D13" s="170"/>
      <c r="E13" s="170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T13" s="107"/>
      <c r="U13" s="107"/>
      <c r="V13" s="107"/>
      <c r="W13" s="153">
        <f t="shared" si="2"/>
        <v>0</v>
      </c>
      <c r="X13" s="153">
        <f t="shared" si="3"/>
        <v>0</v>
      </c>
      <c r="Y13" s="107"/>
      <c r="Z13" s="153">
        <f t="shared" si="4"/>
        <v>0</v>
      </c>
      <c r="AA13" s="153">
        <f t="shared" si="5"/>
        <v>0</v>
      </c>
      <c r="AB13" s="494" t="e">
        <f t="shared" si="6"/>
        <v>#DIV/0!</v>
      </c>
    </row>
    <row r="14" spans="1:28" ht="14.25" customHeight="1" thickBot="1" x14ac:dyDescent="0.35">
      <c r="A14" s="240"/>
      <c r="B14" s="241" t="s">
        <v>119</v>
      </c>
      <c r="C14" s="242"/>
      <c r="D14" s="244"/>
      <c r="E14" s="244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T14" s="107"/>
      <c r="U14" s="107"/>
      <c r="V14" s="107"/>
      <c r="W14" s="243">
        <f>SUM(W9:W13)</f>
        <v>0</v>
      </c>
      <c r="X14" s="243">
        <f>SUM(X9:X13)</f>
        <v>0</v>
      </c>
      <c r="Y14" s="107"/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x14ac:dyDescent="0.3">
      <c r="A15" s="341">
        <v>1.2</v>
      </c>
      <c r="B15" s="342" t="s">
        <v>120</v>
      </c>
      <c r="C15" s="237"/>
      <c r="D15" s="238"/>
      <c r="E15" s="238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7">
        <f t="shared" si="1"/>
        <v>0</v>
      </c>
      <c r="T15" s="107"/>
      <c r="U15" s="107"/>
      <c r="V15" s="107"/>
      <c r="W15" s="153">
        <f>X15/$U$7</f>
        <v>0</v>
      </c>
      <c r="X15" s="153">
        <f>R15/12</f>
        <v>0</v>
      </c>
      <c r="Y15" s="107"/>
      <c r="Z15" s="153">
        <f>IF($E15="Y",$R15,0)</f>
        <v>0</v>
      </c>
      <c r="AA15" s="153">
        <f>IF($E15="N",$R15,0)</f>
        <v>0</v>
      </c>
      <c r="AB15" s="494" t="e">
        <f>Z15/(AA15+Z15)</f>
        <v>#DIV/0!</v>
      </c>
    </row>
    <row r="16" spans="1:28" ht="14.25" x14ac:dyDescent="0.3">
      <c r="A16" s="339"/>
      <c r="B16" s="343"/>
      <c r="C16" s="237"/>
      <c r="D16" s="170"/>
      <c r="E16" s="170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7">
        <f t="shared" si="1"/>
        <v>0</v>
      </c>
      <c r="T16" s="107"/>
      <c r="U16" s="107"/>
      <c r="V16" s="107"/>
      <c r="W16" s="153">
        <f t="shared" ref="W16:W19" si="8">X16/$U$7</f>
        <v>0</v>
      </c>
      <c r="X16" s="153">
        <f t="shared" ref="X16:X19" si="9">R16/12</f>
        <v>0</v>
      </c>
      <c r="Y16" s="107"/>
      <c r="Z16" s="153">
        <f t="shared" ref="Z16:Z19" si="10">IF($E16="Y",$R16,0)</f>
        <v>0</v>
      </c>
      <c r="AA16" s="153">
        <f t="shared" ref="AA16:AA19" si="11">IF($E16="N",$R16,0)</f>
        <v>0</v>
      </c>
      <c r="AB16" s="494" t="e">
        <f t="shared" ref="AB16:AB20" si="12">Z16/(AA16+Z16)</f>
        <v>#DIV/0!</v>
      </c>
    </row>
    <row r="17" spans="1:28" ht="14.25" x14ac:dyDescent="0.3">
      <c r="A17" s="339"/>
      <c r="B17" s="343"/>
      <c r="C17" s="237"/>
      <c r="D17" s="170"/>
      <c r="E17" s="170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7">
        <f t="shared" si="1"/>
        <v>0</v>
      </c>
      <c r="T17" s="107"/>
      <c r="U17" s="107"/>
      <c r="V17" s="107"/>
      <c r="W17" s="153">
        <f t="shared" si="8"/>
        <v>0</v>
      </c>
      <c r="X17" s="153">
        <f t="shared" si="9"/>
        <v>0</v>
      </c>
      <c r="Y17" s="107"/>
      <c r="Z17" s="153">
        <f t="shared" si="10"/>
        <v>0</v>
      </c>
      <c r="AA17" s="153">
        <f t="shared" si="11"/>
        <v>0</v>
      </c>
      <c r="AB17" s="494" t="e">
        <f t="shared" si="12"/>
        <v>#DIV/0!</v>
      </c>
    </row>
    <row r="18" spans="1:28" ht="14.25" x14ac:dyDescent="0.3">
      <c r="A18" s="339"/>
      <c r="B18" s="343"/>
      <c r="C18" s="237"/>
      <c r="D18" s="170"/>
      <c r="E18" s="170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7">
        <f t="shared" si="1"/>
        <v>0</v>
      </c>
      <c r="T18" s="107"/>
      <c r="U18" s="107"/>
      <c r="V18" s="107"/>
      <c r="W18" s="153">
        <f t="shared" si="8"/>
        <v>0</v>
      </c>
      <c r="X18" s="153">
        <f t="shared" si="9"/>
        <v>0</v>
      </c>
      <c r="Y18" s="107"/>
      <c r="Z18" s="153">
        <f t="shared" si="10"/>
        <v>0</v>
      </c>
      <c r="AA18" s="153">
        <f t="shared" si="11"/>
        <v>0</v>
      </c>
      <c r="AB18" s="494" t="e">
        <f t="shared" si="12"/>
        <v>#DIV/0!</v>
      </c>
    </row>
    <row r="19" spans="1:28" s="111" customFormat="1" ht="14.25" x14ac:dyDescent="0.3">
      <c r="A19" s="339"/>
      <c r="B19" s="343"/>
      <c r="C19" s="237"/>
      <c r="D19" s="170"/>
      <c r="E19" s="170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7">
        <f t="shared" si="1"/>
        <v>0</v>
      </c>
      <c r="W19" s="153">
        <f t="shared" si="8"/>
        <v>0</v>
      </c>
      <c r="X19" s="153">
        <f t="shared" si="9"/>
        <v>0</v>
      </c>
      <c r="Z19" s="153">
        <f t="shared" si="10"/>
        <v>0</v>
      </c>
      <c r="AA19" s="153">
        <f t="shared" si="11"/>
        <v>0</v>
      </c>
      <c r="AB19" s="494" t="e">
        <f t="shared" si="12"/>
        <v>#DIV/0!</v>
      </c>
    </row>
    <row r="20" spans="1:28" ht="14.25" customHeight="1" thickBot="1" x14ac:dyDescent="0.35">
      <c r="A20" s="240"/>
      <c r="B20" s="241" t="s">
        <v>121</v>
      </c>
      <c r="C20" s="246"/>
      <c r="D20" s="248"/>
      <c r="E20" s="248"/>
      <c r="F20" s="245">
        <f>SUM(F15:F19)</f>
        <v>0</v>
      </c>
      <c r="G20" s="245">
        <f t="shared" ref="G20:S20" si="13">SUM(G15:G19)</f>
        <v>0</v>
      </c>
      <c r="H20" s="245">
        <f t="shared" si="13"/>
        <v>0</v>
      </c>
      <c r="I20" s="245">
        <f t="shared" si="13"/>
        <v>0</v>
      </c>
      <c r="J20" s="245">
        <f t="shared" si="13"/>
        <v>0</v>
      </c>
      <c r="K20" s="245">
        <f t="shared" si="13"/>
        <v>0</v>
      </c>
      <c r="L20" s="245">
        <f t="shared" si="13"/>
        <v>0</v>
      </c>
      <c r="M20" s="245">
        <f t="shared" si="13"/>
        <v>0</v>
      </c>
      <c r="N20" s="245">
        <f t="shared" si="13"/>
        <v>0</v>
      </c>
      <c r="O20" s="245">
        <f t="shared" si="13"/>
        <v>0</v>
      </c>
      <c r="P20" s="245">
        <f t="shared" si="13"/>
        <v>0</v>
      </c>
      <c r="Q20" s="245">
        <f t="shared" si="13"/>
        <v>0</v>
      </c>
      <c r="R20" s="245">
        <f t="shared" si="13"/>
        <v>0</v>
      </c>
      <c r="S20" s="396">
        <f t="shared" si="13"/>
        <v>0</v>
      </c>
      <c r="T20" s="107"/>
      <c r="U20" s="107"/>
      <c r="V20" s="107"/>
      <c r="W20" s="247">
        <f>SUM(W15:W19)</f>
        <v>0</v>
      </c>
      <c r="X20" s="247">
        <f>SUM(X15:X19)</f>
        <v>0</v>
      </c>
      <c r="Y20" s="107"/>
      <c r="Z20" s="243">
        <f>SUM(Z15:Z19)</f>
        <v>0</v>
      </c>
      <c r="AA20" s="243">
        <f>SUM(AA15:AA19)</f>
        <v>0</v>
      </c>
      <c r="AB20" s="495" t="e">
        <f t="shared" si="12"/>
        <v>#DIV/0!</v>
      </c>
    </row>
    <row r="21" spans="1:28" ht="13.5" customHeight="1" x14ac:dyDescent="0.3">
      <c r="A21" s="341">
        <v>1.3</v>
      </c>
      <c r="B21" s="342" t="s">
        <v>122</v>
      </c>
      <c r="C21" s="237"/>
      <c r="D21" s="238"/>
      <c r="E21" s="238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7">
        <f t="shared" si="1"/>
        <v>0</v>
      </c>
      <c r="T21" s="107"/>
      <c r="U21" s="107"/>
      <c r="V21" s="107"/>
      <c r="W21" s="153">
        <f>X21/$U$7</f>
        <v>0</v>
      </c>
      <c r="X21" s="153">
        <f>R21/12</f>
        <v>0</v>
      </c>
      <c r="Y21" s="107"/>
      <c r="Z21" s="153">
        <f>IF($E21="Y",$R21,0)</f>
        <v>0</v>
      </c>
      <c r="AA21" s="153">
        <f>IF($E21="N",$R21,0)</f>
        <v>0</v>
      </c>
      <c r="AB21" s="494" t="e">
        <f>Z21/(AA21+Z21)</f>
        <v>#DIV/0!</v>
      </c>
    </row>
    <row r="22" spans="1:28" ht="13.5" customHeight="1" x14ac:dyDescent="0.3">
      <c r="A22" s="339"/>
      <c r="B22" s="343"/>
      <c r="C22" s="237"/>
      <c r="D22" s="170"/>
      <c r="E22" s="170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7">
        <f t="shared" si="1"/>
        <v>0</v>
      </c>
      <c r="T22" s="107"/>
      <c r="U22" s="107"/>
      <c r="V22" s="107"/>
      <c r="W22" s="153">
        <f t="shared" ref="W22:W25" si="14">X22/$U$7</f>
        <v>0</v>
      </c>
      <c r="X22" s="153">
        <f t="shared" ref="X22:X25" si="15">R22/12</f>
        <v>0</v>
      </c>
      <c r="Y22" s="107"/>
      <c r="Z22" s="153">
        <f t="shared" ref="Z22:Z25" si="16">IF($E22="Y",$R22,0)</f>
        <v>0</v>
      </c>
      <c r="AA22" s="153">
        <f t="shared" ref="AA22:AA25" si="17">IF($E22="N",$R22,0)</f>
        <v>0</v>
      </c>
      <c r="AB22" s="494" t="e">
        <f t="shared" ref="AB22:AB27" si="18">Z22/(AA22+Z22)</f>
        <v>#DIV/0!</v>
      </c>
    </row>
    <row r="23" spans="1:28" ht="13.5" customHeight="1" x14ac:dyDescent="0.3">
      <c r="A23" s="339"/>
      <c r="B23" s="343"/>
      <c r="C23" s="237"/>
      <c r="D23" s="170"/>
      <c r="E23" s="170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7">
        <f t="shared" si="1"/>
        <v>0</v>
      </c>
      <c r="T23" s="107"/>
      <c r="U23" s="107"/>
      <c r="V23" s="107"/>
      <c r="W23" s="153">
        <f t="shared" si="14"/>
        <v>0</v>
      </c>
      <c r="X23" s="153">
        <f t="shared" si="15"/>
        <v>0</v>
      </c>
      <c r="Y23" s="107"/>
      <c r="Z23" s="153">
        <f t="shared" si="16"/>
        <v>0</v>
      </c>
      <c r="AA23" s="153">
        <f t="shared" si="17"/>
        <v>0</v>
      </c>
      <c r="AB23" s="494" t="e">
        <f t="shared" si="18"/>
        <v>#DIV/0!</v>
      </c>
    </row>
    <row r="24" spans="1:28" ht="13.5" customHeight="1" x14ac:dyDescent="0.3">
      <c r="A24" s="339"/>
      <c r="B24" s="343"/>
      <c r="C24" s="237"/>
      <c r="D24" s="170"/>
      <c r="E24" s="170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7">
        <f t="shared" si="1"/>
        <v>0</v>
      </c>
      <c r="T24" s="107"/>
      <c r="U24" s="107"/>
      <c r="V24" s="107"/>
      <c r="W24" s="153">
        <f t="shared" si="14"/>
        <v>0</v>
      </c>
      <c r="X24" s="153">
        <f t="shared" si="15"/>
        <v>0</v>
      </c>
      <c r="Y24" s="107"/>
      <c r="Z24" s="153">
        <f t="shared" si="16"/>
        <v>0</v>
      </c>
      <c r="AA24" s="153">
        <f t="shared" si="17"/>
        <v>0</v>
      </c>
      <c r="AB24" s="494" t="e">
        <f t="shared" si="18"/>
        <v>#DIV/0!</v>
      </c>
    </row>
    <row r="25" spans="1:28" s="111" customFormat="1" ht="14.25" x14ac:dyDescent="0.3">
      <c r="A25" s="339"/>
      <c r="B25" s="343"/>
      <c r="C25" s="237"/>
      <c r="D25" s="170"/>
      <c r="E25" s="170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7">
        <f t="shared" si="1"/>
        <v>0</v>
      </c>
      <c r="W25" s="153">
        <f t="shared" si="14"/>
        <v>0</v>
      </c>
      <c r="X25" s="153">
        <f t="shared" si="15"/>
        <v>0</v>
      </c>
      <c r="Z25" s="153">
        <f t="shared" si="16"/>
        <v>0</v>
      </c>
      <c r="AA25" s="153">
        <f t="shared" si="17"/>
        <v>0</v>
      </c>
      <c r="AB25" s="494" t="e">
        <f t="shared" si="18"/>
        <v>#DIV/0!</v>
      </c>
    </row>
    <row r="26" spans="1:28" s="111" customFormat="1" ht="15" thickBot="1" x14ac:dyDescent="0.35">
      <c r="A26" s="240"/>
      <c r="B26" s="241" t="s">
        <v>123</v>
      </c>
      <c r="C26" s="246"/>
      <c r="D26" s="248"/>
      <c r="E26" s="248"/>
      <c r="F26" s="245">
        <f>SUM(F21:F25)</f>
        <v>0</v>
      </c>
      <c r="G26" s="245">
        <f t="shared" ref="G26:S26" si="19">SUM(G21:G25)</f>
        <v>0</v>
      </c>
      <c r="H26" s="245">
        <f t="shared" si="19"/>
        <v>0</v>
      </c>
      <c r="I26" s="245">
        <f t="shared" si="19"/>
        <v>0</v>
      </c>
      <c r="J26" s="245">
        <f t="shared" si="19"/>
        <v>0</v>
      </c>
      <c r="K26" s="245">
        <f t="shared" si="19"/>
        <v>0</v>
      </c>
      <c r="L26" s="245">
        <f t="shared" si="19"/>
        <v>0</v>
      </c>
      <c r="M26" s="245">
        <f t="shared" si="19"/>
        <v>0</v>
      </c>
      <c r="N26" s="245">
        <f t="shared" si="19"/>
        <v>0</v>
      </c>
      <c r="O26" s="245">
        <f t="shared" si="19"/>
        <v>0</v>
      </c>
      <c r="P26" s="245">
        <f t="shared" si="19"/>
        <v>0</v>
      </c>
      <c r="Q26" s="245">
        <f t="shared" si="19"/>
        <v>0</v>
      </c>
      <c r="R26" s="245">
        <f t="shared" si="19"/>
        <v>0</v>
      </c>
      <c r="S26" s="396">
        <f t="shared" si="19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 t="shared" si="18"/>
        <v>#DIV/0!</v>
      </c>
    </row>
    <row r="27" spans="1:28" s="111" customFormat="1" ht="14.25" thickBot="1" x14ac:dyDescent="0.3">
      <c r="A27" s="263"/>
      <c r="B27" s="264" t="s">
        <v>119</v>
      </c>
      <c r="C27" s="265"/>
      <c r="D27" s="266"/>
      <c r="E27" s="266"/>
      <c r="F27" s="266">
        <f t="shared" ref="F27:S27" si="20">SUM(F14,F20,F26)</f>
        <v>0</v>
      </c>
      <c r="G27" s="266">
        <f t="shared" si="20"/>
        <v>0</v>
      </c>
      <c r="H27" s="266">
        <f t="shared" si="20"/>
        <v>0</v>
      </c>
      <c r="I27" s="266">
        <f t="shared" si="20"/>
        <v>0</v>
      </c>
      <c r="J27" s="266">
        <f t="shared" si="20"/>
        <v>0</v>
      </c>
      <c r="K27" s="266">
        <f t="shared" si="20"/>
        <v>0</v>
      </c>
      <c r="L27" s="266">
        <f t="shared" si="20"/>
        <v>0</v>
      </c>
      <c r="M27" s="266">
        <f t="shared" si="20"/>
        <v>0</v>
      </c>
      <c r="N27" s="266">
        <f t="shared" si="20"/>
        <v>0</v>
      </c>
      <c r="O27" s="266">
        <f t="shared" si="20"/>
        <v>0</v>
      </c>
      <c r="P27" s="266">
        <f t="shared" si="20"/>
        <v>0</v>
      </c>
      <c r="Q27" s="266">
        <f t="shared" si="20"/>
        <v>0</v>
      </c>
      <c r="R27" s="266">
        <f t="shared" si="20"/>
        <v>0</v>
      </c>
      <c r="S27" s="398">
        <f t="shared" si="20"/>
        <v>0</v>
      </c>
      <c r="W27" s="266">
        <f>SUM(W14,W20,W26)</f>
        <v>0</v>
      </c>
      <c r="X27" s="266">
        <f>SUM(X14,X20,X26)</f>
        <v>0</v>
      </c>
      <c r="Z27" s="266">
        <f>SUM(Z14,Z20,Z26)</f>
        <v>0</v>
      </c>
      <c r="AA27" s="266">
        <f>SUM(AA14,AA20,AA26)</f>
        <v>0</v>
      </c>
      <c r="AB27" s="500" t="e">
        <f t="shared" si="18"/>
        <v>#DIV/0!</v>
      </c>
    </row>
    <row r="28" spans="1:28" ht="14.25" x14ac:dyDescent="0.3">
      <c r="A28" s="235"/>
      <c r="B28" s="236"/>
      <c r="C28" s="237"/>
      <c r="D28" s="237"/>
      <c r="E28" s="237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399"/>
      <c r="T28" s="107"/>
      <c r="U28" s="107"/>
      <c r="V28" s="107"/>
      <c r="W28" s="237"/>
      <c r="X28" s="237"/>
      <c r="Y28" s="107"/>
      <c r="Z28" s="237"/>
      <c r="AA28" s="237"/>
      <c r="AB28" s="501"/>
    </row>
    <row r="29" spans="1:28" ht="14.25" x14ac:dyDescent="0.3">
      <c r="A29" s="253">
        <v>2</v>
      </c>
      <c r="B29" s="254" t="s">
        <v>124</v>
      </c>
      <c r="C29" s="255"/>
      <c r="D29" s="251"/>
      <c r="E29" s="251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2"/>
      <c r="S29" s="400"/>
      <c r="T29" s="107"/>
      <c r="U29" s="107"/>
      <c r="V29" s="107"/>
      <c r="W29" s="255"/>
      <c r="X29" s="255"/>
      <c r="Y29" s="107"/>
      <c r="Z29" s="255"/>
      <c r="AA29" s="255"/>
      <c r="AB29" s="502"/>
    </row>
    <row r="30" spans="1:28" ht="14.25" x14ac:dyDescent="0.3">
      <c r="A30" s="339">
        <v>2.1</v>
      </c>
      <c r="B30" s="340" t="s">
        <v>125</v>
      </c>
      <c r="C30" s="152"/>
      <c r="D30" s="170"/>
      <c r="E30" s="170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346">
        <f t="shared" ref="R30:R70" si="21">SUM(F30:Q30)</f>
        <v>0</v>
      </c>
      <c r="S30" s="395">
        <f>D30*R30</f>
        <v>0</v>
      </c>
      <c r="T30" s="107"/>
      <c r="U30" s="107"/>
      <c r="V30" s="107"/>
      <c r="W30" s="153">
        <f>X30/$U$7</f>
        <v>0</v>
      </c>
      <c r="X30" s="153">
        <f>R30/12</f>
        <v>0</v>
      </c>
      <c r="Y30" s="107"/>
      <c r="Z30" s="153">
        <f>IF($E30="Y",$R30,0)</f>
        <v>0</v>
      </c>
      <c r="AA30" s="153">
        <f>IF($E30="N",$R30,0)</f>
        <v>0</v>
      </c>
      <c r="AB30" s="494" t="e">
        <f>Z30/(AA30+Z30)</f>
        <v>#DIV/0!</v>
      </c>
    </row>
    <row r="31" spans="1:28" ht="14.25" x14ac:dyDescent="0.3">
      <c r="A31" s="339"/>
      <c r="B31" s="340"/>
      <c r="C31" s="152"/>
      <c r="D31" s="170"/>
      <c r="E31" s="170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si="21"/>
        <v>0</v>
      </c>
      <c r="S31" s="395">
        <f t="shared" ref="S31:S34" si="22">D31*R31</f>
        <v>0</v>
      </c>
      <c r="T31" s="107"/>
      <c r="U31" s="107"/>
      <c r="V31" s="107"/>
      <c r="W31" s="153">
        <f t="shared" ref="W31:W34" si="23">X31/$U$7</f>
        <v>0</v>
      </c>
      <c r="X31" s="153">
        <f t="shared" ref="X31:X34" si="24">R31/12</f>
        <v>0</v>
      </c>
      <c r="Y31" s="107"/>
      <c r="Z31" s="153">
        <f t="shared" ref="Z31:Z34" si="25">IF($E31="Y",$R31,0)</f>
        <v>0</v>
      </c>
      <c r="AA31" s="153">
        <f t="shared" ref="AA31:AA34" si="26">IF($E31="N",$R31,0)</f>
        <v>0</v>
      </c>
      <c r="AB31" s="494" t="e">
        <f t="shared" ref="AB31:AB35" si="27">Z31/(AA31+Z31)</f>
        <v>#DIV/0!</v>
      </c>
    </row>
    <row r="32" spans="1:28" ht="14.25" x14ac:dyDescent="0.3">
      <c r="A32" s="339"/>
      <c r="B32" s="340"/>
      <c r="C32" s="152"/>
      <c r="D32" s="170"/>
      <c r="E32" s="170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1"/>
        <v>0</v>
      </c>
      <c r="S32" s="395">
        <f t="shared" si="22"/>
        <v>0</v>
      </c>
      <c r="T32" s="107"/>
      <c r="U32" s="107"/>
      <c r="V32" s="107"/>
      <c r="W32" s="153">
        <f t="shared" si="23"/>
        <v>0</v>
      </c>
      <c r="X32" s="153">
        <f t="shared" si="24"/>
        <v>0</v>
      </c>
      <c r="Y32" s="107"/>
      <c r="Z32" s="153">
        <f t="shared" si="25"/>
        <v>0</v>
      </c>
      <c r="AA32" s="153">
        <f t="shared" si="26"/>
        <v>0</v>
      </c>
      <c r="AB32" s="494" t="e">
        <f t="shared" si="27"/>
        <v>#DIV/0!</v>
      </c>
    </row>
    <row r="33" spans="1:28" ht="14.25" x14ac:dyDescent="0.3">
      <c r="A33" s="339"/>
      <c r="B33" s="340"/>
      <c r="C33" s="152"/>
      <c r="D33" s="170"/>
      <c r="E33" s="170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1"/>
        <v>0</v>
      </c>
      <c r="S33" s="395">
        <f t="shared" si="22"/>
        <v>0</v>
      </c>
      <c r="T33" s="107"/>
      <c r="U33" s="107"/>
      <c r="V33" s="107"/>
      <c r="W33" s="153">
        <f t="shared" si="23"/>
        <v>0</v>
      </c>
      <c r="X33" s="153">
        <f t="shared" si="24"/>
        <v>0</v>
      </c>
      <c r="Y33" s="107"/>
      <c r="Z33" s="153">
        <f t="shared" si="25"/>
        <v>0</v>
      </c>
      <c r="AA33" s="153">
        <f t="shared" si="26"/>
        <v>0</v>
      </c>
      <c r="AB33" s="494" t="e">
        <f t="shared" si="27"/>
        <v>#DIV/0!</v>
      </c>
    </row>
    <row r="34" spans="1:28" s="111" customFormat="1" ht="14.25" x14ac:dyDescent="0.3">
      <c r="A34" s="339"/>
      <c r="B34" s="340"/>
      <c r="C34" s="152"/>
      <c r="D34" s="170"/>
      <c r="E34" s="170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1"/>
        <v>0</v>
      </c>
      <c r="S34" s="395">
        <f t="shared" si="22"/>
        <v>0</v>
      </c>
      <c r="W34" s="153">
        <f t="shared" si="23"/>
        <v>0</v>
      </c>
      <c r="X34" s="153">
        <f t="shared" si="24"/>
        <v>0</v>
      </c>
      <c r="Z34" s="153">
        <f t="shared" si="25"/>
        <v>0</v>
      </c>
      <c r="AA34" s="153">
        <f t="shared" si="26"/>
        <v>0</v>
      </c>
      <c r="AB34" s="494" t="e">
        <f t="shared" si="27"/>
        <v>#DIV/0!</v>
      </c>
    </row>
    <row r="35" spans="1:28" s="111" customFormat="1" ht="15" thickBot="1" x14ac:dyDescent="0.35">
      <c r="A35" s="240"/>
      <c r="B35" s="241" t="s">
        <v>126</v>
      </c>
      <c r="C35" s="242"/>
      <c r="D35" s="244"/>
      <c r="E35" s="244"/>
      <c r="F35" s="245">
        <f>SUM(F30:F34)</f>
        <v>0</v>
      </c>
      <c r="G35" s="245">
        <f t="shared" ref="G35:R35" si="28">SUM(G30:G34)</f>
        <v>0</v>
      </c>
      <c r="H35" s="245">
        <f t="shared" si="28"/>
        <v>0</v>
      </c>
      <c r="I35" s="245">
        <f t="shared" si="28"/>
        <v>0</v>
      </c>
      <c r="J35" s="245">
        <f t="shared" si="28"/>
        <v>0</v>
      </c>
      <c r="K35" s="245">
        <f t="shared" si="28"/>
        <v>0</v>
      </c>
      <c r="L35" s="245">
        <f t="shared" si="28"/>
        <v>0</v>
      </c>
      <c r="M35" s="245">
        <f t="shared" si="28"/>
        <v>0</v>
      </c>
      <c r="N35" s="245">
        <f t="shared" si="28"/>
        <v>0</v>
      </c>
      <c r="O35" s="245">
        <f t="shared" si="28"/>
        <v>0</v>
      </c>
      <c r="P35" s="245">
        <f t="shared" si="28"/>
        <v>0</v>
      </c>
      <c r="Q35" s="245">
        <f t="shared" si="28"/>
        <v>0</v>
      </c>
      <c r="R35" s="245">
        <f t="shared" si="28"/>
        <v>0</v>
      </c>
      <c r="S35" s="396">
        <f>SUM(S30:S34)</f>
        <v>0</v>
      </c>
      <c r="W35" s="247">
        <f>SUM(W30:W34)</f>
        <v>0</v>
      </c>
      <c r="X35" s="247">
        <f>SUM(X30:X34)</f>
        <v>0</v>
      </c>
      <c r="Z35" s="243">
        <f>SUM(Z30:Z34)</f>
        <v>0</v>
      </c>
      <c r="AA35" s="243">
        <f>SUM(AA30:AA34)</f>
        <v>0</v>
      </c>
      <c r="AB35" s="495" t="e">
        <f t="shared" si="27"/>
        <v>#DIV/0!</v>
      </c>
    </row>
    <row r="36" spans="1:28" s="111" customFormat="1" ht="14.25" x14ac:dyDescent="0.3">
      <c r="A36" s="339">
        <v>2.2000000000000002</v>
      </c>
      <c r="B36" s="344" t="s">
        <v>127</v>
      </c>
      <c r="C36" s="152"/>
      <c r="D36" s="170"/>
      <c r="E36" s="170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346">
        <f t="shared" si="21"/>
        <v>0</v>
      </c>
      <c r="S36" s="395">
        <f t="shared" ref="S36:S70" si="29">D36*R36</f>
        <v>0</v>
      </c>
      <c r="W36" s="153">
        <f>X36/$U$7</f>
        <v>0</v>
      </c>
      <c r="X36" s="153">
        <f>R36/12</f>
        <v>0</v>
      </c>
      <c r="Z36" s="153">
        <f>IF($E36="Y",$R36,0)</f>
        <v>0</v>
      </c>
      <c r="AA36" s="153">
        <f>IF($E36="N",$R36,0)</f>
        <v>0</v>
      </c>
      <c r="AB36" s="494" t="e">
        <f>Z36/(AA36+Z36)</f>
        <v>#DIV/0!</v>
      </c>
    </row>
    <row r="37" spans="1:28" s="111" customFormat="1" ht="14.25" x14ac:dyDescent="0.3">
      <c r="A37" s="339"/>
      <c r="B37" s="340"/>
      <c r="C37" s="152"/>
      <c r="D37" s="170"/>
      <c r="E37" s="170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1"/>
        <v>0</v>
      </c>
      <c r="S37" s="395">
        <f t="shared" si="29"/>
        <v>0</v>
      </c>
      <c r="W37" s="153">
        <f t="shared" ref="W37:W40" si="30">X37/$U$7</f>
        <v>0</v>
      </c>
      <c r="X37" s="153">
        <f t="shared" ref="X37:X40" si="31">R37/12</f>
        <v>0</v>
      </c>
      <c r="Z37" s="153">
        <f t="shared" ref="Z37:Z40" si="32">IF($E37="Y",$R37,0)</f>
        <v>0</v>
      </c>
      <c r="AA37" s="153">
        <f t="shared" ref="AA37:AA40" si="33">IF($E37="N",$R37,0)</f>
        <v>0</v>
      </c>
      <c r="AB37" s="494" t="e">
        <f t="shared" ref="AB37:AB41" si="34">Z37/(AA37+Z37)</f>
        <v>#DIV/0!</v>
      </c>
    </row>
    <row r="38" spans="1:28" s="111" customFormat="1" ht="14.25" x14ac:dyDescent="0.3">
      <c r="A38" s="339"/>
      <c r="B38" s="340"/>
      <c r="C38" s="152"/>
      <c r="D38" s="170"/>
      <c r="E38" s="170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1"/>
        <v>0</v>
      </c>
      <c r="S38" s="395">
        <f t="shared" si="29"/>
        <v>0</v>
      </c>
      <c r="W38" s="153">
        <f t="shared" si="30"/>
        <v>0</v>
      </c>
      <c r="X38" s="153">
        <f t="shared" si="31"/>
        <v>0</v>
      </c>
      <c r="Z38" s="153">
        <f t="shared" si="32"/>
        <v>0</v>
      </c>
      <c r="AA38" s="153">
        <f t="shared" si="33"/>
        <v>0</v>
      </c>
      <c r="AB38" s="494" t="e">
        <f t="shared" si="34"/>
        <v>#DIV/0!</v>
      </c>
    </row>
    <row r="39" spans="1:28" s="111" customFormat="1" ht="14.25" x14ac:dyDescent="0.3">
      <c r="A39" s="339"/>
      <c r="B39" s="340"/>
      <c r="C39" s="152"/>
      <c r="D39" s="170"/>
      <c r="E39" s="170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1"/>
        <v>0</v>
      </c>
      <c r="S39" s="395">
        <f t="shared" si="29"/>
        <v>0</v>
      </c>
      <c r="W39" s="153">
        <f t="shared" si="30"/>
        <v>0</v>
      </c>
      <c r="X39" s="153">
        <f t="shared" si="31"/>
        <v>0</v>
      </c>
      <c r="Z39" s="153">
        <f t="shared" si="32"/>
        <v>0</v>
      </c>
      <c r="AA39" s="153">
        <f t="shared" si="33"/>
        <v>0</v>
      </c>
      <c r="AB39" s="494" t="e">
        <f t="shared" si="34"/>
        <v>#DIV/0!</v>
      </c>
    </row>
    <row r="40" spans="1:28" s="111" customFormat="1" ht="14.25" x14ac:dyDescent="0.3">
      <c r="A40" s="339"/>
      <c r="B40" s="340"/>
      <c r="C40" s="152"/>
      <c r="D40" s="170"/>
      <c r="E40" s="170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1"/>
        <v>0</v>
      </c>
      <c r="S40" s="395">
        <f t="shared" si="29"/>
        <v>0</v>
      </c>
      <c r="T40" s="168"/>
      <c r="W40" s="153">
        <f t="shared" si="30"/>
        <v>0</v>
      </c>
      <c r="X40" s="153">
        <f t="shared" si="31"/>
        <v>0</v>
      </c>
      <c r="Z40" s="153">
        <f t="shared" si="32"/>
        <v>0</v>
      </c>
      <c r="AA40" s="153">
        <f t="shared" si="33"/>
        <v>0</v>
      </c>
      <c r="AB40" s="494" t="e">
        <f t="shared" si="34"/>
        <v>#DIV/0!</v>
      </c>
    </row>
    <row r="41" spans="1:28" ht="14.25" customHeight="1" thickBot="1" x14ac:dyDescent="0.35">
      <c r="A41" s="240"/>
      <c r="B41" s="241" t="s">
        <v>128</v>
      </c>
      <c r="C41" s="242"/>
      <c r="D41" s="244"/>
      <c r="E41" s="244"/>
      <c r="F41" s="245">
        <f>SUM(F36:F40)</f>
        <v>0</v>
      </c>
      <c r="G41" s="245">
        <f t="shared" ref="G41:R41" si="35">SUM(G36:G40)</f>
        <v>0</v>
      </c>
      <c r="H41" s="245">
        <f t="shared" si="35"/>
        <v>0</v>
      </c>
      <c r="I41" s="245">
        <f t="shared" si="35"/>
        <v>0</v>
      </c>
      <c r="J41" s="245">
        <f t="shared" si="35"/>
        <v>0</v>
      </c>
      <c r="K41" s="245">
        <f t="shared" si="35"/>
        <v>0</v>
      </c>
      <c r="L41" s="245">
        <f t="shared" si="35"/>
        <v>0</v>
      </c>
      <c r="M41" s="245">
        <f t="shared" si="35"/>
        <v>0</v>
      </c>
      <c r="N41" s="245">
        <f t="shared" si="35"/>
        <v>0</v>
      </c>
      <c r="O41" s="245">
        <f t="shared" si="35"/>
        <v>0</v>
      </c>
      <c r="P41" s="245">
        <f t="shared" si="35"/>
        <v>0</v>
      </c>
      <c r="Q41" s="245">
        <f t="shared" si="35"/>
        <v>0</v>
      </c>
      <c r="R41" s="245">
        <f t="shared" si="35"/>
        <v>0</v>
      </c>
      <c r="S41" s="396">
        <f>SUM(S36:S40)</f>
        <v>0</v>
      </c>
      <c r="T41" s="107"/>
      <c r="U41" s="107"/>
      <c r="V41" s="107"/>
      <c r="W41" s="247">
        <f>SUM(W36:W40)</f>
        <v>0</v>
      </c>
      <c r="X41" s="247">
        <f>SUM(X36:X40)</f>
        <v>0</v>
      </c>
      <c r="Y41" s="107"/>
      <c r="Z41" s="243">
        <f>SUM(Z36:Z40)</f>
        <v>0</v>
      </c>
      <c r="AA41" s="243">
        <f>SUM(AA36:AA40)</f>
        <v>0</v>
      </c>
      <c r="AB41" s="495" t="e">
        <f t="shared" si="34"/>
        <v>#DIV/0!</v>
      </c>
    </row>
    <row r="42" spans="1:28" ht="14.25" x14ac:dyDescent="0.3">
      <c r="A42" s="339">
        <v>2.2999999999999998</v>
      </c>
      <c r="B42" s="344" t="s">
        <v>129</v>
      </c>
      <c r="C42" s="152"/>
      <c r="D42" s="170"/>
      <c r="E42" s="170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346">
        <f t="shared" si="21"/>
        <v>0</v>
      </c>
      <c r="S42" s="395">
        <f t="shared" si="29"/>
        <v>0</v>
      </c>
      <c r="T42" s="107"/>
      <c r="U42" s="107"/>
      <c r="V42" s="107"/>
      <c r="W42" s="153">
        <f>X42/$U$7</f>
        <v>0</v>
      </c>
      <c r="X42" s="153">
        <f>R42/12</f>
        <v>0</v>
      </c>
      <c r="Y42" s="107"/>
      <c r="Z42" s="153">
        <f>IF($E42="Y",$R42,0)</f>
        <v>0</v>
      </c>
      <c r="AA42" s="153">
        <f>IF($E42="N",$R42,0)</f>
        <v>0</v>
      </c>
      <c r="AB42" s="494" t="e">
        <f>Z42/(AA42+Z42)</f>
        <v>#DIV/0!</v>
      </c>
    </row>
    <row r="43" spans="1:28" ht="14.25" x14ac:dyDescent="0.3">
      <c r="A43" s="339"/>
      <c r="B43" s="340"/>
      <c r="C43" s="152"/>
      <c r="D43" s="170"/>
      <c r="E43" s="170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1"/>
        <v>0</v>
      </c>
      <c r="S43" s="395">
        <f t="shared" si="29"/>
        <v>0</v>
      </c>
      <c r="T43" s="107"/>
      <c r="U43" s="107"/>
      <c r="V43" s="107"/>
      <c r="W43" s="153">
        <f t="shared" ref="W43:W46" si="36">X43/$U$7</f>
        <v>0</v>
      </c>
      <c r="X43" s="153">
        <f t="shared" ref="X43:X46" si="37">R43/12</f>
        <v>0</v>
      </c>
      <c r="Y43" s="107"/>
      <c r="Z43" s="153">
        <f t="shared" ref="Z43:Z46" si="38">IF($E43="Y",$R43,0)</f>
        <v>0</v>
      </c>
      <c r="AA43" s="153">
        <f t="shared" ref="AA43:AA46" si="39">IF($E43="N",$R43,0)</f>
        <v>0</v>
      </c>
      <c r="AB43" s="494" t="e">
        <f t="shared" ref="AB43:AB47" si="40">Z43/(AA43+Z43)</f>
        <v>#DIV/0!</v>
      </c>
    </row>
    <row r="44" spans="1:28" s="111" customFormat="1" ht="14.25" x14ac:dyDescent="0.3">
      <c r="A44" s="339"/>
      <c r="B44" s="340"/>
      <c r="C44" s="152"/>
      <c r="D44" s="170"/>
      <c r="E44" s="170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1"/>
        <v>0</v>
      </c>
      <c r="S44" s="395">
        <f t="shared" si="29"/>
        <v>0</v>
      </c>
      <c r="W44" s="153">
        <f t="shared" si="36"/>
        <v>0</v>
      </c>
      <c r="X44" s="153">
        <f t="shared" si="37"/>
        <v>0</v>
      </c>
      <c r="Z44" s="153">
        <f t="shared" si="38"/>
        <v>0</v>
      </c>
      <c r="AA44" s="153">
        <f t="shared" si="39"/>
        <v>0</v>
      </c>
      <c r="AB44" s="494" t="e">
        <f t="shared" si="40"/>
        <v>#DIV/0!</v>
      </c>
    </row>
    <row r="45" spans="1:28" s="111" customFormat="1" ht="14.25" x14ac:dyDescent="0.3">
      <c r="A45" s="339"/>
      <c r="B45" s="340"/>
      <c r="C45" s="152"/>
      <c r="D45" s="170"/>
      <c r="E45" s="170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1"/>
        <v>0</v>
      </c>
      <c r="S45" s="395">
        <f t="shared" si="29"/>
        <v>0</v>
      </c>
      <c r="W45" s="153">
        <f t="shared" si="36"/>
        <v>0</v>
      </c>
      <c r="X45" s="153">
        <f t="shared" si="37"/>
        <v>0</v>
      </c>
      <c r="Z45" s="153">
        <f t="shared" si="38"/>
        <v>0</v>
      </c>
      <c r="AA45" s="153">
        <f t="shared" si="39"/>
        <v>0</v>
      </c>
      <c r="AB45" s="494" t="e">
        <f t="shared" si="40"/>
        <v>#DIV/0!</v>
      </c>
    </row>
    <row r="46" spans="1:28" s="111" customFormat="1" ht="14.25" x14ac:dyDescent="0.3">
      <c r="A46" s="339"/>
      <c r="B46" s="340"/>
      <c r="C46" s="152"/>
      <c r="D46" s="170"/>
      <c r="E46" s="170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1"/>
        <v>0</v>
      </c>
      <c r="S46" s="395">
        <f t="shared" si="29"/>
        <v>0</v>
      </c>
      <c r="W46" s="153">
        <f t="shared" si="36"/>
        <v>0</v>
      </c>
      <c r="X46" s="153">
        <f t="shared" si="37"/>
        <v>0</v>
      </c>
      <c r="Z46" s="153">
        <f t="shared" si="38"/>
        <v>0</v>
      </c>
      <c r="AA46" s="153">
        <f t="shared" si="39"/>
        <v>0</v>
      </c>
      <c r="AB46" s="494" t="e">
        <f t="shared" si="40"/>
        <v>#DIV/0!</v>
      </c>
    </row>
    <row r="47" spans="1:28" ht="15" thickBot="1" x14ac:dyDescent="0.35">
      <c r="A47" s="240"/>
      <c r="B47" s="241" t="s">
        <v>130</v>
      </c>
      <c r="C47" s="242"/>
      <c r="D47" s="244"/>
      <c r="E47" s="244"/>
      <c r="F47" s="245">
        <f>SUM(F42:F46)</f>
        <v>0</v>
      </c>
      <c r="G47" s="245">
        <f t="shared" ref="G47:R47" si="41">SUM(G42:G46)</f>
        <v>0</v>
      </c>
      <c r="H47" s="245">
        <f t="shared" si="41"/>
        <v>0</v>
      </c>
      <c r="I47" s="245">
        <f t="shared" si="41"/>
        <v>0</v>
      </c>
      <c r="J47" s="245">
        <f t="shared" si="41"/>
        <v>0</v>
      </c>
      <c r="K47" s="245">
        <f t="shared" si="41"/>
        <v>0</v>
      </c>
      <c r="L47" s="245">
        <f t="shared" si="41"/>
        <v>0</v>
      </c>
      <c r="M47" s="245">
        <f t="shared" si="41"/>
        <v>0</v>
      </c>
      <c r="N47" s="245">
        <f t="shared" si="41"/>
        <v>0</v>
      </c>
      <c r="O47" s="245">
        <f t="shared" si="41"/>
        <v>0</v>
      </c>
      <c r="P47" s="245">
        <f t="shared" si="41"/>
        <v>0</v>
      </c>
      <c r="Q47" s="245">
        <f t="shared" si="41"/>
        <v>0</v>
      </c>
      <c r="R47" s="245">
        <f t="shared" si="41"/>
        <v>0</v>
      </c>
      <c r="S47" s="396">
        <f>SUM(S42:S46)</f>
        <v>0</v>
      </c>
      <c r="T47" s="107"/>
      <c r="U47" s="107"/>
      <c r="V47" s="107"/>
      <c r="W47" s="247">
        <f>SUM(W42:W46)</f>
        <v>0</v>
      </c>
      <c r="X47" s="247">
        <f>SUM(X42:X46)</f>
        <v>0</v>
      </c>
      <c r="Y47" s="107"/>
      <c r="Z47" s="243">
        <f>SUM(Z42:Z46)</f>
        <v>0</v>
      </c>
      <c r="AA47" s="243">
        <f>SUM(AA42:AA46)</f>
        <v>0</v>
      </c>
      <c r="AB47" s="495" t="e">
        <f t="shared" si="40"/>
        <v>#DIV/0!</v>
      </c>
    </row>
    <row r="48" spans="1:28" ht="14.25" x14ac:dyDescent="0.3">
      <c r="A48" s="339">
        <v>2.4</v>
      </c>
      <c r="B48" s="344" t="s">
        <v>131</v>
      </c>
      <c r="C48" s="152"/>
      <c r="D48" s="170"/>
      <c r="E48" s="170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346">
        <f t="shared" ref="R48:R52" si="42">SUM(F48:Q48)</f>
        <v>0</v>
      </c>
      <c r="S48" s="395">
        <f t="shared" ref="S48:S52" si="43">D48*R48</f>
        <v>0</v>
      </c>
      <c r="T48" s="107"/>
      <c r="U48" s="107"/>
      <c r="V48" s="107"/>
      <c r="W48" s="153">
        <f>X48/$U$7</f>
        <v>0</v>
      </c>
      <c r="X48" s="153">
        <f>R48/12</f>
        <v>0</v>
      </c>
      <c r="Y48" s="107"/>
      <c r="Z48" s="153">
        <f>IF($E48="Y",$R48,0)</f>
        <v>0</v>
      </c>
      <c r="AA48" s="153">
        <f>IF($E48="N",$R48,0)</f>
        <v>0</v>
      </c>
      <c r="AB48" s="494" t="e">
        <f>Z48/(AA48+Z48)</f>
        <v>#DIV/0!</v>
      </c>
    </row>
    <row r="49" spans="1:28" ht="14.25" x14ac:dyDescent="0.3">
      <c r="A49" s="339"/>
      <c r="B49" s="340"/>
      <c r="C49" s="152"/>
      <c r="D49" s="170"/>
      <c r="E49" s="170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si="42"/>
        <v>0</v>
      </c>
      <c r="S49" s="395">
        <f t="shared" si="43"/>
        <v>0</v>
      </c>
      <c r="T49" s="107"/>
      <c r="U49" s="107"/>
      <c r="V49" s="107"/>
      <c r="W49" s="153">
        <f t="shared" ref="W49:W52" si="44">X49/$U$7</f>
        <v>0</v>
      </c>
      <c r="X49" s="153">
        <f t="shared" ref="X49:X52" si="45">R49/12</f>
        <v>0</v>
      </c>
      <c r="Y49" s="107"/>
      <c r="Z49" s="153">
        <f t="shared" ref="Z49:Z52" si="46">IF($E49="Y",$R49,0)</f>
        <v>0</v>
      </c>
      <c r="AA49" s="153">
        <f t="shared" ref="AA49:AA52" si="47">IF($E49="N",$R49,0)</f>
        <v>0</v>
      </c>
      <c r="AB49" s="494" t="e">
        <f t="shared" ref="AB49:AB53" si="48">Z49/(AA49+Z49)</f>
        <v>#DIV/0!</v>
      </c>
    </row>
    <row r="50" spans="1:28" ht="14.25" x14ac:dyDescent="0.3">
      <c r="A50" s="339"/>
      <c r="B50" s="340"/>
      <c r="C50" s="152"/>
      <c r="D50" s="170"/>
      <c r="E50" s="170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2"/>
        <v>0</v>
      </c>
      <c r="S50" s="395">
        <f t="shared" si="43"/>
        <v>0</v>
      </c>
      <c r="T50" s="111"/>
      <c r="U50" s="111"/>
      <c r="V50" s="111"/>
      <c r="W50" s="153">
        <f t="shared" si="44"/>
        <v>0</v>
      </c>
      <c r="X50" s="153">
        <f t="shared" si="45"/>
        <v>0</v>
      </c>
      <c r="Y50" s="111"/>
      <c r="Z50" s="153">
        <f t="shared" si="46"/>
        <v>0</v>
      </c>
      <c r="AA50" s="153">
        <f t="shared" si="47"/>
        <v>0</v>
      </c>
      <c r="AB50" s="494" t="e">
        <f t="shared" si="48"/>
        <v>#DIV/0!</v>
      </c>
    </row>
    <row r="51" spans="1:28" ht="14.25" x14ac:dyDescent="0.3">
      <c r="A51" s="339"/>
      <c r="B51" s="340"/>
      <c r="C51" s="152"/>
      <c r="D51" s="170"/>
      <c r="E51" s="170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2"/>
        <v>0</v>
      </c>
      <c r="S51" s="395">
        <f t="shared" si="43"/>
        <v>0</v>
      </c>
      <c r="T51" s="111"/>
      <c r="U51" s="111"/>
      <c r="V51" s="111"/>
      <c r="W51" s="153">
        <f t="shared" si="44"/>
        <v>0</v>
      </c>
      <c r="X51" s="153">
        <f t="shared" si="45"/>
        <v>0</v>
      </c>
      <c r="Y51" s="111"/>
      <c r="Z51" s="153">
        <f t="shared" si="46"/>
        <v>0</v>
      </c>
      <c r="AA51" s="153">
        <f t="shared" si="47"/>
        <v>0</v>
      </c>
      <c r="AB51" s="494" t="e">
        <f t="shared" si="48"/>
        <v>#DIV/0!</v>
      </c>
    </row>
    <row r="52" spans="1:28" ht="14.25" x14ac:dyDescent="0.3">
      <c r="A52" s="339"/>
      <c r="B52" s="340"/>
      <c r="C52" s="152"/>
      <c r="D52" s="170"/>
      <c r="E52" s="170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2"/>
        <v>0</v>
      </c>
      <c r="S52" s="395">
        <f t="shared" si="43"/>
        <v>0</v>
      </c>
      <c r="T52" s="111"/>
      <c r="U52" s="111"/>
      <c r="V52" s="111"/>
      <c r="W52" s="153">
        <f t="shared" si="44"/>
        <v>0</v>
      </c>
      <c r="X52" s="153">
        <f t="shared" si="45"/>
        <v>0</v>
      </c>
      <c r="Y52" s="111"/>
      <c r="Z52" s="153">
        <f t="shared" si="46"/>
        <v>0</v>
      </c>
      <c r="AA52" s="153">
        <f t="shared" si="47"/>
        <v>0</v>
      </c>
      <c r="AB52" s="494" t="e">
        <f t="shared" si="48"/>
        <v>#DIV/0!</v>
      </c>
    </row>
    <row r="53" spans="1:28" ht="15" thickBot="1" x14ac:dyDescent="0.35">
      <c r="A53" s="240"/>
      <c r="B53" s="241" t="s">
        <v>132</v>
      </c>
      <c r="C53" s="242"/>
      <c r="D53" s="244"/>
      <c r="E53" s="244"/>
      <c r="F53" s="245">
        <f>SUM(F48:F52)</f>
        <v>0</v>
      </c>
      <c r="G53" s="245">
        <f t="shared" ref="G53:R53" si="49">SUM(G48:G52)</f>
        <v>0</v>
      </c>
      <c r="H53" s="245">
        <f t="shared" si="49"/>
        <v>0</v>
      </c>
      <c r="I53" s="245">
        <f t="shared" si="49"/>
        <v>0</v>
      </c>
      <c r="J53" s="245">
        <f t="shared" si="49"/>
        <v>0</v>
      </c>
      <c r="K53" s="245">
        <f t="shared" si="49"/>
        <v>0</v>
      </c>
      <c r="L53" s="245">
        <f t="shared" si="49"/>
        <v>0</v>
      </c>
      <c r="M53" s="245">
        <f t="shared" si="49"/>
        <v>0</v>
      </c>
      <c r="N53" s="245">
        <f t="shared" si="49"/>
        <v>0</v>
      </c>
      <c r="O53" s="245">
        <f t="shared" si="49"/>
        <v>0</v>
      </c>
      <c r="P53" s="245">
        <f t="shared" si="49"/>
        <v>0</v>
      </c>
      <c r="Q53" s="245">
        <f t="shared" si="49"/>
        <v>0</v>
      </c>
      <c r="R53" s="245">
        <f t="shared" si="49"/>
        <v>0</v>
      </c>
      <c r="S53" s="396">
        <f>SUM(S48:S52)</f>
        <v>0</v>
      </c>
      <c r="T53" s="107"/>
      <c r="U53" s="107"/>
      <c r="V53" s="107"/>
      <c r="W53" s="247">
        <f>SUM(W48:W52)</f>
        <v>0</v>
      </c>
      <c r="X53" s="247">
        <f>SUM(X48:X52)</f>
        <v>0</v>
      </c>
      <c r="Y53" s="107"/>
      <c r="Z53" s="243">
        <f>SUM(Z48:Z52)</f>
        <v>0</v>
      </c>
      <c r="AA53" s="243">
        <f>SUM(AA48:AA52)</f>
        <v>0</v>
      </c>
      <c r="AB53" s="495" t="e">
        <f t="shared" si="48"/>
        <v>#DIV/0!</v>
      </c>
    </row>
    <row r="54" spans="1:28" ht="14.25" x14ac:dyDescent="0.3">
      <c r="A54" s="339">
        <v>2.5</v>
      </c>
      <c r="B54" s="344" t="s">
        <v>133</v>
      </c>
      <c r="C54" s="152"/>
      <c r="D54" s="170"/>
      <c r="E54" s="170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346">
        <f t="shared" ref="R54:R58" si="50">SUM(F54:Q54)</f>
        <v>0</v>
      </c>
      <c r="S54" s="395">
        <f t="shared" ref="S54:S58" si="51">D54*R54</f>
        <v>0</v>
      </c>
      <c r="T54" s="107"/>
      <c r="U54" s="107"/>
      <c r="V54" s="107"/>
      <c r="W54" s="153">
        <f>X54/$U$7</f>
        <v>0</v>
      </c>
      <c r="X54" s="153">
        <f>R54/12</f>
        <v>0</v>
      </c>
      <c r="Y54" s="107"/>
      <c r="Z54" s="153">
        <f>IF($E54="Y",$R54,0)</f>
        <v>0</v>
      </c>
      <c r="AA54" s="153">
        <f>IF($E54="N",$R54,0)</f>
        <v>0</v>
      </c>
      <c r="AB54" s="494" t="e">
        <f>Z54/(AA54+Z54)</f>
        <v>#DIV/0!</v>
      </c>
    </row>
    <row r="55" spans="1:28" ht="14.25" x14ac:dyDescent="0.3">
      <c r="A55" s="339"/>
      <c r="B55" s="340"/>
      <c r="C55" s="152"/>
      <c r="D55" s="170"/>
      <c r="E55" s="170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si="50"/>
        <v>0</v>
      </c>
      <c r="S55" s="395">
        <f t="shared" si="51"/>
        <v>0</v>
      </c>
      <c r="T55" s="107"/>
      <c r="U55" s="107"/>
      <c r="V55" s="107"/>
      <c r="W55" s="153">
        <f t="shared" ref="W55:W58" si="52">X55/$U$7</f>
        <v>0</v>
      </c>
      <c r="X55" s="153">
        <f t="shared" ref="X55:X58" si="53">R55/12</f>
        <v>0</v>
      </c>
      <c r="Y55" s="107"/>
      <c r="Z55" s="153">
        <f t="shared" ref="Z55:Z58" si="54">IF($E55="Y",$R55,0)</f>
        <v>0</v>
      </c>
      <c r="AA55" s="153">
        <f t="shared" ref="AA55:AA58" si="55">IF($E55="N",$R55,0)</f>
        <v>0</v>
      </c>
      <c r="AB55" s="494" t="e">
        <f t="shared" ref="AB55:AB59" si="56">Z55/(AA55+Z55)</f>
        <v>#DIV/0!</v>
      </c>
    </row>
    <row r="56" spans="1:28" ht="14.25" x14ac:dyDescent="0.3">
      <c r="A56" s="339"/>
      <c r="B56" s="340"/>
      <c r="C56" s="152"/>
      <c r="D56" s="170"/>
      <c r="E56" s="170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0"/>
        <v>0</v>
      </c>
      <c r="S56" s="395">
        <f t="shared" si="51"/>
        <v>0</v>
      </c>
      <c r="T56" s="111"/>
      <c r="U56" s="111"/>
      <c r="V56" s="111"/>
      <c r="W56" s="153">
        <f t="shared" si="52"/>
        <v>0</v>
      </c>
      <c r="X56" s="153">
        <f t="shared" si="53"/>
        <v>0</v>
      </c>
      <c r="Y56" s="111"/>
      <c r="Z56" s="153">
        <f t="shared" si="54"/>
        <v>0</v>
      </c>
      <c r="AA56" s="153">
        <f t="shared" si="55"/>
        <v>0</v>
      </c>
      <c r="AB56" s="494" t="e">
        <f t="shared" si="56"/>
        <v>#DIV/0!</v>
      </c>
    </row>
    <row r="57" spans="1:28" ht="14.25" x14ac:dyDescent="0.3">
      <c r="A57" s="339"/>
      <c r="B57" s="340"/>
      <c r="C57" s="152"/>
      <c r="D57" s="170"/>
      <c r="E57" s="170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0"/>
        <v>0</v>
      </c>
      <c r="S57" s="395">
        <f t="shared" si="51"/>
        <v>0</v>
      </c>
      <c r="T57" s="111"/>
      <c r="U57" s="111"/>
      <c r="V57" s="111"/>
      <c r="W57" s="153">
        <f t="shared" si="52"/>
        <v>0</v>
      </c>
      <c r="X57" s="153">
        <f t="shared" si="53"/>
        <v>0</v>
      </c>
      <c r="Y57" s="111"/>
      <c r="Z57" s="153">
        <f t="shared" si="54"/>
        <v>0</v>
      </c>
      <c r="AA57" s="153">
        <f t="shared" si="55"/>
        <v>0</v>
      </c>
      <c r="AB57" s="494" t="e">
        <f t="shared" si="56"/>
        <v>#DIV/0!</v>
      </c>
    </row>
    <row r="58" spans="1:28" ht="14.25" x14ac:dyDescent="0.3">
      <c r="A58" s="339"/>
      <c r="B58" s="340"/>
      <c r="C58" s="152"/>
      <c r="D58" s="170"/>
      <c r="E58" s="170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0"/>
        <v>0</v>
      </c>
      <c r="S58" s="395">
        <f t="shared" si="51"/>
        <v>0</v>
      </c>
      <c r="T58" s="111"/>
      <c r="U58" s="111"/>
      <c r="V58" s="111"/>
      <c r="W58" s="153">
        <f t="shared" si="52"/>
        <v>0</v>
      </c>
      <c r="X58" s="153">
        <f t="shared" si="53"/>
        <v>0</v>
      </c>
      <c r="Y58" s="111"/>
      <c r="Z58" s="153">
        <f t="shared" si="54"/>
        <v>0</v>
      </c>
      <c r="AA58" s="153">
        <f t="shared" si="55"/>
        <v>0</v>
      </c>
      <c r="AB58" s="494" t="e">
        <f t="shared" si="56"/>
        <v>#DIV/0!</v>
      </c>
    </row>
    <row r="59" spans="1:28" ht="15" thickBot="1" x14ac:dyDescent="0.35">
      <c r="A59" s="240"/>
      <c r="B59" s="241" t="s">
        <v>134</v>
      </c>
      <c r="C59" s="242"/>
      <c r="D59" s="244"/>
      <c r="E59" s="244"/>
      <c r="F59" s="245">
        <f>SUM(F54:F58)</f>
        <v>0</v>
      </c>
      <c r="G59" s="245">
        <f t="shared" ref="G59:R59" si="57">SUM(G54:G58)</f>
        <v>0</v>
      </c>
      <c r="H59" s="245">
        <f t="shared" si="57"/>
        <v>0</v>
      </c>
      <c r="I59" s="245">
        <f t="shared" si="57"/>
        <v>0</v>
      </c>
      <c r="J59" s="245">
        <f t="shared" si="57"/>
        <v>0</v>
      </c>
      <c r="K59" s="245">
        <f t="shared" si="57"/>
        <v>0</v>
      </c>
      <c r="L59" s="245">
        <f t="shared" si="57"/>
        <v>0</v>
      </c>
      <c r="M59" s="245">
        <f t="shared" si="57"/>
        <v>0</v>
      </c>
      <c r="N59" s="245">
        <f t="shared" si="57"/>
        <v>0</v>
      </c>
      <c r="O59" s="245">
        <f t="shared" si="57"/>
        <v>0</v>
      </c>
      <c r="P59" s="245">
        <f t="shared" si="57"/>
        <v>0</v>
      </c>
      <c r="Q59" s="245">
        <f t="shared" si="57"/>
        <v>0</v>
      </c>
      <c r="R59" s="245">
        <f t="shared" si="57"/>
        <v>0</v>
      </c>
      <c r="S59" s="396">
        <f>SUM(S54:S58)</f>
        <v>0</v>
      </c>
      <c r="T59" s="107"/>
      <c r="U59" s="107"/>
      <c r="V59" s="107"/>
      <c r="W59" s="247">
        <f>SUM(W54:W58)</f>
        <v>0</v>
      </c>
      <c r="X59" s="247">
        <f>SUM(X54:X58)</f>
        <v>0</v>
      </c>
      <c r="Y59" s="107"/>
      <c r="Z59" s="243">
        <f>SUM(Z54:Z58)</f>
        <v>0</v>
      </c>
      <c r="AA59" s="243">
        <f>SUM(AA54:AA58)</f>
        <v>0</v>
      </c>
      <c r="AB59" s="495" t="e">
        <f t="shared" si="56"/>
        <v>#DIV/0!</v>
      </c>
    </row>
    <row r="60" spans="1:28" ht="14.25" x14ac:dyDescent="0.3">
      <c r="A60" s="339">
        <v>2.6</v>
      </c>
      <c r="B60" s="344" t="s">
        <v>135</v>
      </c>
      <c r="C60" s="159"/>
      <c r="D60" s="170"/>
      <c r="E60" s="170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346">
        <f t="shared" si="21"/>
        <v>0</v>
      </c>
      <c r="S60" s="395">
        <f t="shared" si="29"/>
        <v>0</v>
      </c>
      <c r="T60" s="107"/>
      <c r="U60" s="107"/>
      <c r="V60" s="107"/>
      <c r="W60" s="153">
        <f>X60/$U$7</f>
        <v>0</v>
      </c>
      <c r="X60" s="153">
        <f>R60/12</f>
        <v>0</v>
      </c>
      <c r="Y60" s="107"/>
      <c r="Z60" s="153">
        <f>IF($E60="Y",$R60,0)</f>
        <v>0</v>
      </c>
      <c r="AA60" s="153">
        <f>IF($E60="N",$R60,0)</f>
        <v>0</v>
      </c>
      <c r="AB60" s="494" t="e">
        <f>Z60/(AA60+Z60)</f>
        <v>#DIV/0!</v>
      </c>
    </row>
    <row r="61" spans="1:28" ht="14.25" x14ac:dyDescent="0.3">
      <c r="A61" s="339"/>
      <c r="B61" s="340"/>
      <c r="C61" s="159"/>
      <c r="D61" s="170"/>
      <c r="E61" s="170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1"/>
        <v>0</v>
      </c>
      <c r="S61" s="395">
        <f t="shared" si="29"/>
        <v>0</v>
      </c>
      <c r="T61" s="107"/>
      <c r="U61" s="107"/>
      <c r="V61" s="107"/>
      <c r="W61" s="153">
        <f t="shared" ref="W61:W64" si="58">X61/$U$7</f>
        <v>0</v>
      </c>
      <c r="X61" s="153">
        <f t="shared" ref="X61:X64" si="59">R61/12</f>
        <v>0</v>
      </c>
      <c r="Y61" s="107"/>
      <c r="Z61" s="153">
        <f t="shared" ref="Z61:Z64" si="60">IF($E61="Y",$R61,0)</f>
        <v>0</v>
      </c>
      <c r="AA61" s="153">
        <f t="shared" ref="AA61:AA64" si="61">IF($E61="N",$R61,0)</f>
        <v>0</v>
      </c>
      <c r="AB61" s="494" t="e">
        <f t="shared" ref="AB61:AB65" si="62">Z61/(AA61+Z61)</f>
        <v>#DIV/0!</v>
      </c>
    </row>
    <row r="62" spans="1:28" ht="14.25" x14ac:dyDescent="0.3">
      <c r="A62" s="339"/>
      <c r="B62" s="340"/>
      <c r="C62" s="159"/>
      <c r="D62" s="170"/>
      <c r="E62" s="170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1"/>
        <v>0</v>
      </c>
      <c r="S62" s="395">
        <f t="shared" si="29"/>
        <v>0</v>
      </c>
      <c r="T62" s="107"/>
      <c r="U62" s="107"/>
      <c r="V62" s="107"/>
      <c r="W62" s="153">
        <f t="shared" si="58"/>
        <v>0</v>
      </c>
      <c r="X62" s="153">
        <f t="shared" si="59"/>
        <v>0</v>
      </c>
      <c r="Y62" s="107"/>
      <c r="Z62" s="153">
        <f t="shared" si="60"/>
        <v>0</v>
      </c>
      <c r="AA62" s="153">
        <f t="shared" si="61"/>
        <v>0</v>
      </c>
      <c r="AB62" s="494" t="e">
        <f t="shared" si="62"/>
        <v>#DIV/0!</v>
      </c>
    </row>
    <row r="63" spans="1:28" s="111" customFormat="1" ht="14.25" x14ac:dyDescent="0.3">
      <c r="A63" s="339"/>
      <c r="B63" s="340"/>
      <c r="C63" s="159"/>
      <c r="D63" s="170"/>
      <c r="E63" s="170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1"/>
        <v>0</v>
      </c>
      <c r="S63" s="395">
        <f t="shared" si="29"/>
        <v>0</v>
      </c>
      <c r="W63" s="153">
        <f t="shared" si="58"/>
        <v>0</v>
      </c>
      <c r="X63" s="153">
        <f t="shared" si="59"/>
        <v>0</v>
      </c>
      <c r="Z63" s="153">
        <f t="shared" si="60"/>
        <v>0</v>
      </c>
      <c r="AA63" s="153">
        <f t="shared" si="61"/>
        <v>0</v>
      </c>
      <c r="AB63" s="494" t="e">
        <f t="shared" si="62"/>
        <v>#DIV/0!</v>
      </c>
    </row>
    <row r="64" spans="1:28" s="111" customFormat="1" ht="14.25" x14ac:dyDescent="0.3">
      <c r="A64" s="339"/>
      <c r="B64" s="340"/>
      <c r="C64" s="159"/>
      <c r="D64" s="170"/>
      <c r="E64" s="170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1"/>
        <v>0</v>
      </c>
      <c r="S64" s="395">
        <f t="shared" si="29"/>
        <v>0</v>
      </c>
      <c r="W64" s="153">
        <f t="shared" si="58"/>
        <v>0</v>
      </c>
      <c r="X64" s="153">
        <f t="shared" si="59"/>
        <v>0</v>
      </c>
      <c r="Z64" s="153">
        <f t="shared" si="60"/>
        <v>0</v>
      </c>
      <c r="AA64" s="153">
        <f t="shared" si="61"/>
        <v>0</v>
      </c>
      <c r="AB64" s="494" t="e">
        <f t="shared" si="62"/>
        <v>#DIV/0!</v>
      </c>
    </row>
    <row r="65" spans="1:28" s="111" customFormat="1" ht="15" thickBot="1" x14ac:dyDescent="0.35">
      <c r="A65" s="240"/>
      <c r="B65" s="241" t="s">
        <v>136</v>
      </c>
      <c r="C65" s="242"/>
      <c r="D65" s="244"/>
      <c r="E65" s="244"/>
      <c r="F65" s="245">
        <f>SUM(F60:F64)</f>
        <v>0</v>
      </c>
      <c r="G65" s="245">
        <f t="shared" ref="G65:R65" si="63">SUM(G60:G64)</f>
        <v>0</v>
      </c>
      <c r="H65" s="245">
        <f t="shared" si="63"/>
        <v>0</v>
      </c>
      <c r="I65" s="245">
        <f t="shared" si="63"/>
        <v>0</v>
      </c>
      <c r="J65" s="245">
        <f t="shared" si="63"/>
        <v>0</v>
      </c>
      <c r="K65" s="245">
        <f t="shared" si="63"/>
        <v>0</v>
      </c>
      <c r="L65" s="245">
        <f t="shared" si="63"/>
        <v>0</v>
      </c>
      <c r="M65" s="245">
        <f t="shared" si="63"/>
        <v>0</v>
      </c>
      <c r="N65" s="245">
        <f t="shared" si="63"/>
        <v>0</v>
      </c>
      <c r="O65" s="245">
        <f t="shared" si="63"/>
        <v>0</v>
      </c>
      <c r="P65" s="245">
        <f t="shared" si="63"/>
        <v>0</v>
      </c>
      <c r="Q65" s="245">
        <f t="shared" si="63"/>
        <v>0</v>
      </c>
      <c r="R65" s="245">
        <f t="shared" si="63"/>
        <v>0</v>
      </c>
      <c r="S65" s="396">
        <f>SUM(S60:S64)</f>
        <v>0</v>
      </c>
      <c r="W65" s="247">
        <f>SUM(W60:W64)</f>
        <v>0</v>
      </c>
      <c r="X65" s="247">
        <f>SUM(X60:X64)</f>
        <v>0</v>
      </c>
      <c r="Z65" s="243">
        <f>SUM(Z60:Z64)</f>
        <v>0</v>
      </c>
      <c r="AA65" s="243">
        <f>SUM(AA60:AA64)</f>
        <v>0</v>
      </c>
      <c r="AB65" s="495" t="e">
        <f t="shared" si="62"/>
        <v>#DIV/0!</v>
      </c>
    </row>
    <row r="66" spans="1:28" ht="14.25" x14ac:dyDescent="0.3">
      <c r="A66" s="339">
        <v>2.7</v>
      </c>
      <c r="B66" s="344" t="s">
        <v>137</v>
      </c>
      <c r="C66" s="152"/>
      <c r="D66" s="170"/>
      <c r="E66" s="170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346">
        <f t="shared" si="21"/>
        <v>0</v>
      </c>
      <c r="S66" s="395">
        <f t="shared" si="29"/>
        <v>0</v>
      </c>
      <c r="T66" s="107"/>
      <c r="U66" s="107"/>
      <c r="V66" s="107"/>
      <c r="W66" s="153">
        <f>X66/$U$7</f>
        <v>0</v>
      </c>
      <c r="X66" s="153">
        <f>R66/12</f>
        <v>0</v>
      </c>
      <c r="Y66" s="107"/>
      <c r="Z66" s="153">
        <f>IF($E66="Y",$R66,0)</f>
        <v>0</v>
      </c>
      <c r="AA66" s="153">
        <f>IF($E66="N",$R66,0)</f>
        <v>0</v>
      </c>
      <c r="AB66" s="494" t="e">
        <f>Z66/(AA66+Z66)</f>
        <v>#DIV/0!</v>
      </c>
    </row>
    <row r="67" spans="1:28" ht="14.25" x14ac:dyDescent="0.3">
      <c r="A67" s="339"/>
      <c r="B67" s="340"/>
      <c r="C67" s="152"/>
      <c r="D67" s="170"/>
      <c r="E67" s="170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1"/>
        <v>0</v>
      </c>
      <c r="S67" s="395">
        <f t="shared" si="29"/>
        <v>0</v>
      </c>
      <c r="T67" s="107"/>
      <c r="U67" s="107"/>
      <c r="V67" s="107"/>
      <c r="W67" s="153">
        <f t="shared" ref="W67:W70" si="64">X67/$U$7</f>
        <v>0</v>
      </c>
      <c r="X67" s="153">
        <f t="shared" ref="X67:X70" si="65">R67/12</f>
        <v>0</v>
      </c>
      <c r="Y67" s="107"/>
      <c r="Z67" s="153">
        <f t="shared" ref="Z67:Z70" si="66">IF($E67="Y",$R67,0)</f>
        <v>0</v>
      </c>
      <c r="AA67" s="153">
        <f t="shared" ref="AA67:AA70" si="67">IF($E67="N",$R67,0)</f>
        <v>0</v>
      </c>
      <c r="AB67" s="494" t="e">
        <f t="shared" ref="AB67:AB72" si="68">Z67/(AA67+Z67)</f>
        <v>#DIV/0!</v>
      </c>
    </row>
    <row r="68" spans="1:28" ht="14.25" x14ac:dyDescent="0.3">
      <c r="A68" s="339"/>
      <c r="B68" s="340"/>
      <c r="C68" s="152"/>
      <c r="D68" s="170"/>
      <c r="E68" s="170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1"/>
        <v>0</v>
      </c>
      <c r="S68" s="395">
        <f t="shared" si="29"/>
        <v>0</v>
      </c>
      <c r="T68" s="107"/>
      <c r="U68" s="107"/>
      <c r="V68" s="107"/>
      <c r="W68" s="153">
        <f t="shared" si="64"/>
        <v>0</v>
      </c>
      <c r="X68" s="153">
        <f t="shared" si="65"/>
        <v>0</v>
      </c>
      <c r="Y68" s="107"/>
      <c r="Z68" s="153">
        <f t="shared" si="66"/>
        <v>0</v>
      </c>
      <c r="AA68" s="153">
        <f t="shared" si="67"/>
        <v>0</v>
      </c>
      <c r="AB68" s="494" t="e">
        <f t="shared" si="68"/>
        <v>#DIV/0!</v>
      </c>
    </row>
    <row r="69" spans="1:28" ht="14.25" x14ac:dyDescent="0.3">
      <c r="A69" s="339"/>
      <c r="B69" s="340"/>
      <c r="C69" s="152"/>
      <c r="D69" s="170"/>
      <c r="E69" s="170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1"/>
        <v>0</v>
      </c>
      <c r="S69" s="395">
        <f t="shared" si="29"/>
        <v>0</v>
      </c>
      <c r="T69" s="107"/>
      <c r="U69" s="107"/>
      <c r="V69" s="107"/>
      <c r="W69" s="153">
        <f t="shared" si="64"/>
        <v>0</v>
      </c>
      <c r="X69" s="153">
        <f t="shared" si="65"/>
        <v>0</v>
      </c>
      <c r="Y69" s="107"/>
      <c r="Z69" s="153">
        <f t="shared" si="66"/>
        <v>0</v>
      </c>
      <c r="AA69" s="153">
        <f t="shared" si="67"/>
        <v>0</v>
      </c>
      <c r="AB69" s="494" t="e">
        <f t="shared" si="68"/>
        <v>#DIV/0!</v>
      </c>
    </row>
    <row r="70" spans="1:28" ht="14.25" x14ac:dyDescent="0.3">
      <c r="A70" s="339"/>
      <c r="B70" s="340"/>
      <c r="C70" s="152"/>
      <c r="D70" s="170"/>
      <c r="E70" s="170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1"/>
        <v>0</v>
      </c>
      <c r="S70" s="395">
        <f t="shared" si="29"/>
        <v>0</v>
      </c>
      <c r="T70" s="107"/>
      <c r="U70" s="107"/>
      <c r="V70" s="107"/>
      <c r="W70" s="153">
        <f t="shared" si="64"/>
        <v>0</v>
      </c>
      <c r="X70" s="153">
        <f t="shared" si="65"/>
        <v>0</v>
      </c>
      <c r="Y70" s="107"/>
      <c r="Z70" s="153">
        <f t="shared" si="66"/>
        <v>0</v>
      </c>
      <c r="AA70" s="153">
        <f t="shared" si="67"/>
        <v>0</v>
      </c>
      <c r="AB70" s="494" t="e">
        <f t="shared" si="68"/>
        <v>#DIV/0!</v>
      </c>
    </row>
    <row r="71" spans="1:28" ht="15" thickBot="1" x14ac:dyDescent="0.35">
      <c r="A71" s="240"/>
      <c r="B71" s="241" t="s">
        <v>138</v>
      </c>
      <c r="C71" s="242"/>
      <c r="D71" s="244"/>
      <c r="E71" s="244"/>
      <c r="F71" s="245">
        <f>SUM(F66:F70)</f>
        <v>0</v>
      </c>
      <c r="G71" s="245">
        <f t="shared" ref="G71:R71" si="69">SUM(G66:G70)</f>
        <v>0</v>
      </c>
      <c r="H71" s="245">
        <f t="shared" si="69"/>
        <v>0</v>
      </c>
      <c r="I71" s="245">
        <f t="shared" si="69"/>
        <v>0</v>
      </c>
      <c r="J71" s="245">
        <f t="shared" si="69"/>
        <v>0</v>
      </c>
      <c r="K71" s="245">
        <f t="shared" si="69"/>
        <v>0</v>
      </c>
      <c r="L71" s="245">
        <f t="shared" si="69"/>
        <v>0</v>
      </c>
      <c r="M71" s="245">
        <f t="shared" si="69"/>
        <v>0</v>
      </c>
      <c r="N71" s="245">
        <f t="shared" si="69"/>
        <v>0</v>
      </c>
      <c r="O71" s="245">
        <f t="shared" si="69"/>
        <v>0</v>
      </c>
      <c r="P71" s="245">
        <f t="shared" si="69"/>
        <v>0</v>
      </c>
      <c r="Q71" s="245">
        <f t="shared" si="69"/>
        <v>0</v>
      </c>
      <c r="R71" s="245">
        <f t="shared" si="69"/>
        <v>0</v>
      </c>
      <c r="S71" s="396">
        <f>SUM(S66:S70)</f>
        <v>0</v>
      </c>
      <c r="T71" s="107"/>
      <c r="U71" s="107"/>
      <c r="V71" s="107"/>
      <c r="W71" s="247">
        <f>SUM(W66:W70)</f>
        <v>0</v>
      </c>
      <c r="X71" s="247">
        <f>SUM(X66:X70)</f>
        <v>0</v>
      </c>
      <c r="Y71" s="107"/>
      <c r="Z71" s="243">
        <f>SUM(Z66:Z70)</f>
        <v>0</v>
      </c>
      <c r="AA71" s="243">
        <f>SUM(AA66:AA70)</f>
        <v>0</v>
      </c>
      <c r="AB71" s="495" t="e">
        <f t="shared" si="68"/>
        <v>#DIV/0!</v>
      </c>
    </row>
    <row r="72" spans="1:28" s="111" customFormat="1" ht="14.25" thickBot="1" x14ac:dyDescent="0.3">
      <c r="A72" s="263"/>
      <c r="B72" s="264" t="s">
        <v>139</v>
      </c>
      <c r="C72" s="265"/>
      <c r="D72" s="266"/>
      <c r="E72" s="266"/>
      <c r="F72" s="266">
        <f>SUM(F35,F41,F47,F53,F59,F65,F71)</f>
        <v>0</v>
      </c>
      <c r="G72" s="266">
        <f t="shared" ref="G72:S72" si="70">SUM(G35,G41,G47,G53,G59,G65,G71)</f>
        <v>0</v>
      </c>
      <c r="H72" s="266">
        <f t="shared" si="70"/>
        <v>0</v>
      </c>
      <c r="I72" s="266">
        <f t="shared" si="70"/>
        <v>0</v>
      </c>
      <c r="J72" s="266">
        <f t="shared" si="70"/>
        <v>0</v>
      </c>
      <c r="K72" s="266">
        <f t="shared" si="70"/>
        <v>0</v>
      </c>
      <c r="L72" s="266">
        <f t="shared" si="70"/>
        <v>0</v>
      </c>
      <c r="M72" s="266">
        <f t="shared" si="70"/>
        <v>0</v>
      </c>
      <c r="N72" s="266">
        <f t="shared" si="70"/>
        <v>0</v>
      </c>
      <c r="O72" s="266">
        <f t="shared" si="70"/>
        <v>0</v>
      </c>
      <c r="P72" s="266">
        <f t="shared" si="70"/>
        <v>0</v>
      </c>
      <c r="Q72" s="266">
        <f t="shared" si="70"/>
        <v>0</v>
      </c>
      <c r="R72" s="266">
        <f t="shared" si="70"/>
        <v>0</v>
      </c>
      <c r="S72" s="398">
        <f t="shared" si="70"/>
        <v>0</v>
      </c>
      <c r="W72" s="266">
        <f t="shared" ref="W72:X72" si="71">SUM(W35,W41,W47,W65,W71)</f>
        <v>0</v>
      </c>
      <c r="X72" s="266">
        <f t="shared" si="71"/>
        <v>0</v>
      </c>
      <c r="Z72" s="266">
        <f>SUM(Z35,Z41,Z47,Z65,Z71)</f>
        <v>0</v>
      </c>
      <c r="AA72" s="266">
        <f>SUM(AA35,AA41,AA47,AA65,AA71)</f>
        <v>0</v>
      </c>
      <c r="AB72" s="500" t="e">
        <f t="shared" si="68"/>
        <v>#DIV/0!</v>
      </c>
    </row>
    <row r="73" spans="1:28" s="111" customFormat="1" ht="14.25" x14ac:dyDescent="0.3">
      <c r="A73" s="150"/>
      <c r="B73" s="156"/>
      <c r="C73" s="157"/>
      <c r="D73" s="160"/>
      <c r="E73" s="160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W73" s="158"/>
      <c r="X73" s="158"/>
      <c r="Z73" s="158"/>
      <c r="AA73" s="158"/>
      <c r="AB73" s="503"/>
    </row>
    <row r="74" spans="1:28" s="111" customFormat="1" x14ac:dyDescent="0.25">
      <c r="A74" s="249">
        <v>3</v>
      </c>
      <c r="B74" s="257" t="s">
        <v>140</v>
      </c>
      <c r="C74" s="251"/>
      <c r="D74" s="251"/>
      <c r="E74" s="251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2"/>
      <c r="S74" s="402"/>
      <c r="W74" s="251"/>
      <c r="X74" s="251"/>
      <c r="Z74" s="251"/>
      <c r="AA74" s="251"/>
      <c r="AB74" s="498"/>
    </row>
    <row r="75" spans="1:28" s="111" customFormat="1" ht="14.25" x14ac:dyDescent="0.3">
      <c r="A75" s="339">
        <v>3.1</v>
      </c>
      <c r="B75" s="344" t="s">
        <v>140</v>
      </c>
      <c r="C75" s="152"/>
      <c r="D75" s="170"/>
      <c r="E75" s="170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346">
        <f t="shared" ref="R75:R79" si="72">SUM(F75:Q75)</f>
        <v>0</v>
      </c>
      <c r="S75" s="395">
        <f>D75*R75</f>
        <v>0</v>
      </c>
      <c r="T75" s="107"/>
      <c r="U75" s="107"/>
      <c r="V75" s="107"/>
      <c r="W75" s="153">
        <f>X75/$U$7</f>
        <v>0</v>
      </c>
      <c r="X75" s="153">
        <f>R75/12</f>
        <v>0</v>
      </c>
      <c r="Z75" s="153">
        <f>IF($E75="Y",$R75,0)</f>
        <v>0</v>
      </c>
      <c r="AA75" s="153">
        <f>IF($E75="N",$R75,0)</f>
        <v>0</v>
      </c>
      <c r="AB75" s="494" t="e">
        <f>Z75/(AA75+Z75)</f>
        <v>#DIV/0!</v>
      </c>
    </row>
    <row r="76" spans="1:28" s="111" customFormat="1" ht="14.25" x14ac:dyDescent="0.3">
      <c r="A76" s="339"/>
      <c r="B76" s="340"/>
      <c r="C76" s="152"/>
      <c r="D76" s="170"/>
      <c r="E76" s="170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346">
        <f t="shared" si="72"/>
        <v>0</v>
      </c>
      <c r="S76" s="395">
        <f t="shared" ref="S76:S79" si="73">D76*R76</f>
        <v>0</v>
      </c>
      <c r="T76" s="107"/>
      <c r="U76" s="107"/>
      <c r="V76" s="107"/>
      <c r="W76" s="153">
        <f t="shared" ref="W76:W79" si="74">X76/$U$7</f>
        <v>0</v>
      </c>
      <c r="X76" s="153">
        <f t="shared" ref="X76:X79" si="75">R76/12</f>
        <v>0</v>
      </c>
      <c r="Z76" s="153">
        <f t="shared" ref="Z76:Z79" si="76">IF($E76="Y",$R76,0)</f>
        <v>0</v>
      </c>
      <c r="AA76" s="153">
        <f t="shared" ref="AA76:AA79" si="77">IF($E76="N",$R76,0)</f>
        <v>0</v>
      </c>
      <c r="AB76" s="494" t="e">
        <f t="shared" ref="AB76:AB82" si="78">Z76/(AA76+Z76)</f>
        <v>#DIV/0!</v>
      </c>
    </row>
    <row r="77" spans="1:28" s="111" customFormat="1" ht="14.25" x14ac:dyDescent="0.3">
      <c r="A77" s="339"/>
      <c r="B77" s="340"/>
      <c r="C77" s="152"/>
      <c r="D77" s="170"/>
      <c r="E77" s="170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si="72"/>
        <v>0</v>
      </c>
      <c r="S77" s="395">
        <f t="shared" si="73"/>
        <v>0</v>
      </c>
      <c r="T77" s="107"/>
      <c r="U77" s="107"/>
      <c r="V77" s="107"/>
      <c r="W77" s="153">
        <f t="shared" si="74"/>
        <v>0</v>
      </c>
      <c r="X77" s="153">
        <f t="shared" si="75"/>
        <v>0</v>
      </c>
      <c r="Z77" s="153">
        <f t="shared" si="76"/>
        <v>0</v>
      </c>
      <c r="AA77" s="153">
        <f t="shared" si="77"/>
        <v>0</v>
      </c>
      <c r="AB77" s="494" t="e">
        <f t="shared" si="78"/>
        <v>#DIV/0!</v>
      </c>
    </row>
    <row r="78" spans="1:28" s="111" customFormat="1" ht="14.25" x14ac:dyDescent="0.3">
      <c r="A78" s="339"/>
      <c r="B78" s="340"/>
      <c r="C78" s="152"/>
      <c r="D78" s="170"/>
      <c r="E78" s="170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2"/>
        <v>0</v>
      </c>
      <c r="S78" s="395">
        <f t="shared" si="73"/>
        <v>0</v>
      </c>
      <c r="T78" s="107"/>
      <c r="U78" s="107"/>
      <c r="V78" s="107"/>
      <c r="W78" s="153">
        <f t="shared" si="74"/>
        <v>0</v>
      </c>
      <c r="X78" s="153">
        <f t="shared" si="75"/>
        <v>0</v>
      </c>
      <c r="Z78" s="153">
        <f t="shared" si="76"/>
        <v>0</v>
      </c>
      <c r="AA78" s="153">
        <f t="shared" si="77"/>
        <v>0</v>
      </c>
      <c r="AB78" s="494" t="e">
        <f t="shared" si="78"/>
        <v>#DIV/0!</v>
      </c>
    </row>
    <row r="79" spans="1:28" s="111" customFormat="1" ht="14.25" x14ac:dyDescent="0.3">
      <c r="A79" s="339"/>
      <c r="B79" s="340"/>
      <c r="C79" s="152"/>
      <c r="D79" s="170"/>
      <c r="E79" s="170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2"/>
        <v>0</v>
      </c>
      <c r="S79" s="395">
        <f t="shared" si="73"/>
        <v>0</v>
      </c>
      <c r="T79" s="107"/>
      <c r="U79" s="107"/>
      <c r="V79" s="107"/>
      <c r="W79" s="153">
        <f t="shared" si="74"/>
        <v>0</v>
      </c>
      <c r="X79" s="153">
        <f t="shared" si="75"/>
        <v>0</v>
      </c>
      <c r="Z79" s="153">
        <f t="shared" si="76"/>
        <v>0</v>
      </c>
      <c r="AA79" s="153">
        <f t="shared" si="77"/>
        <v>0</v>
      </c>
      <c r="AB79" s="494" t="e">
        <f t="shared" si="78"/>
        <v>#DIV/0!</v>
      </c>
    </row>
    <row r="80" spans="1:28" s="111" customFormat="1" ht="15" thickBot="1" x14ac:dyDescent="0.35">
      <c r="A80" s="240"/>
      <c r="B80" s="241" t="s">
        <v>141</v>
      </c>
      <c r="C80" s="242"/>
      <c r="D80" s="244"/>
      <c r="E80" s="244"/>
      <c r="F80" s="245">
        <f>SUM(F75:F79)</f>
        <v>0</v>
      </c>
      <c r="G80" s="245">
        <f t="shared" ref="G80:R80" si="79">SUM(G75:G79)</f>
        <v>0</v>
      </c>
      <c r="H80" s="245">
        <f t="shared" si="79"/>
        <v>0</v>
      </c>
      <c r="I80" s="245">
        <f t="shared" si="79"/>
        <v>0</v>
      </c>
      <c r="J80" s="245">
        <f t="shared" si="79"/>
        <v>0</v>
      </c>
      <c r="K80" s="245">
        <f t="shared" si="79"/>
        <v>0</v>
      </c>
      <c r="L80" s="245">
        <f t="shared" si="79"/>
        <v>0</v>
      </c>
      <c r="M80" s="245">
        <f t="shared" si="79"/>
        <v>0</v>
      </c>
      <c r="N80" s="245">
        <f t="shared" si="79"/>
        <v>0</v>
      </c>
      <c r="O80" s="245">
        <f t="shared" si="79"/>
        <v>0</v>
      </c>
      <c r="P80" s="245">
        <f t="shared" si="79"/>
        <v>0</v>
      </c>
      <c r="Q80" s="245">
        <f t="shared" si="79"/>
        <v>0</v>
      </c>
      <c r="R80" s="245">
        <f t="shared" si="79"/>
        <v>0</v>
      </c>
      <c r="S80" s="396">
        <f>SUM(S75:S79)</f>
        <v>0</v>
      </c>
      <c r="T80" s="107"/>
      <c r="U80" s="107"/>
      <c r="V80" s="107"/>
      <c r="W80" s="247">
        <f>SUM(W75:W79)</f>
        <v>0</v>
      </c>
      <c r="X80" s="247">
        <f>SUM(X75:X79)</f>
        <v>0</v>
      </c>
      <c r="Z80" s="243">
        <f>SUM(Z75:Z79)</f>
        <v>0</v>
      </c>
      <c r="AA80" s="243">
        <f>SUM(AA75:AA79)</f>
        <v>0</v>
      </c>
      <c r="AB80" s="495" t="e">
        <f t="shared" si="78"/>
        <v>#DIV/0!</v>
      </c>
    </row>
    <row r="81" spans="1:28" s="111" customFormat="1" ht="14.25" x14ac:dyDescent="0.3">
      <c r="A81" s="150"/>
      <c r="B81" s="151"/>
      <c r="C81" s="152"/>
      <c r="D81" s="170"/>
      <c r="E81" s="170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401"/>
      <c r="W81" s="153"/>
      <c r="X81" s="153"/>
      <c r="Z81" s="153"/>
      <c r="AA81" s="153"/>
      <c r="AB81" s="494"/>
    </row>
    <row r="82" spans="1:28" s="111" customFormat="1" ht="15" thickBot="1" x14ac:dyDescent="0.35">
      <c r="A82" s="263"/>
      <c r="B82" s="264" t="s">
        <v>142</v>
      </c>
      <c r="C82" s="265"/>
      <c r="D82" s="266"/>
      <c r="E82" s="266"/>
      <c r="F82" s="266">
        <f t="shared" ref="F82:S82" si="80">SUM(F80,)</f>
        <v>0</v>
      </c>
      <c r="G82" s="266">
        <f t="shared" si="80"/>
        <v>0</v>
      </c>
      <c r="H82" s="266">
        <f t="shared" si="80"/>
        <v>0</v>
      </c>
      <c r="I82" s="266">
        <f t="shared" si="80"/>
        <v>0</v>
      </c>
      <c r="J82" s="266">
        <f t="shared" si="80"/>
        <v>0</v>
      </c>
      <c r="K82" s="266">
        <f t="shared" si="80"/>
        <v>0</v>
      </c>
      <c r="L82" s="266">
        <f t="shared" si="80"/>
        <v>0</v>
      </c>
      <c r="M82" s="266">
        <f t="shared" si="80"/>
        <v>0</v>
      </c>
      <c r="N82" s="266">
        <f t="shared" si="80"/>
        <v>0</v>
      </c>
      <c r="O82" s="266">
        <f t="shared" si="80"/>
        <v>0</v>
      </c>
      <c r="P82" s="266">
        <f t="shared" si="80"/>
        <v>0</v>
      </c>
      <c r="Q82" s="266">
        <f t="shared" si="80"/>
        <v>0</v>
      </c>
      <c r="R82" s="266">
        <f t="shared" si="80"/>
        <v>0</v>
      </c>
      <c r="S82" s="398">
        <f t="shared" si="80"/>
        <v>0</v>
      </c>
      <c r="T82" s="107"/>
      <c r="U82" s="107"/>
      <c r="V82" s="107"/>
      <c r="W82" s="266">
        <f>SUM(W80,)</f>
        <v>0</v>
      </c>
      <c r="X82" s="266">
        <f>SUM(X80,)</f>
        <v>0</v>
      </c>
      <c r="Z82" s="266">
        <f>SUM(Z80,)</f>
        <v>0</v>
      </c>
      <c r="AA82" s="266">
        <f>SUM(AA80,)</f>
        <v>0</v>
      </c>
      <c r="AB82" s="500" t="e">
        <f t="shared" si="78"/>
        <v>#DIV/0!</v>
      </c>
    </row>
    <row r="83" spans="1:28" s="111" customFormat="1" ht="14.25" x14ac:dyDescent="0.3">
      <c r="A83" s="150"/>
      <c r="B83" s="156"/>
      <c r="C83" s="157"/>
      <c r="D83" s="160"/>
      <c r="E83" s="160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W83" s="158"/>
      <c r="X83" s="158"/>
      <c r="Z83" s="158"/>
      <c r="AA83" s="158"/>
      <c r="AB83" s="503"/>
    </row>
    <row r="84" spans="1:28" s="111" customFormat="1" x14ac:dyDescent="0.25">
      <c r="A84" s="249">
        <v>4</v>
      </c>
      <c r="B84" s="257" t="s">
        <v>143</v>
      </c>
      <c r="C84" s="251"/>
      <c r="D84" s="251"/>
      <c r="E84" s="251"/>
      <c r="F84" s="256"/>
      <c r="G84" s="256"/>
      <c r="H84" s="256"/>
      <c r="I84" s="256"/>
      <c r="J84" s="256"/>
      <c r="K84" s="256"/>
      <c r="L84" s="256"/>
      <c r="M84" s="256"/>
      <c r="N84" s="256"/>
      <c r="O84" s="256"/>
      <c r="P84" s="256"/>
      <c r="Q84" s="256"/>
      <c r="R84" s="252"/>
      <c r="S84" s="402"/>
      <c r="W84" s="251"/>
      <c r="X84" s="251"/>
      <c r="Z84" s="251"/>
      <c r="AA84" s="251"/>
      <c r="AB84" s="498"/>
    </row>
    <row r="85" spans="1:28" ht="14.25" x14ac:dyDescent="0.3">
      <c r="A85" s="339">
        <v>4.0999999999999996</v>
      </c>
      <c r="B85" s="340" t="s">
        <v>143</v>
      </c>
      <c r="C85" s="152"/>
      <c r="D85" s="170"/>
      <c r="E85" s="170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346">
        <f t="shared" ref="R85:R89" si="81">SUM(F85:Q85)</f>
        <v>0</v>
      </c>
      <c r="S85" s="395">
        <f>D85*R85</f>
        <v>0</v>
      </c>
      <c r="T85" s="107"/>
      <c r="U85" s="107"/>
      <c r="V85" s="107"/>
      <c r="W85" s="153">
        <f>X85/$U$7</f>
        <v>0</v>
      </c>
      <c r="X85" s="153">
        <f>R85/12</f>
        <v>0</v>
      </c>
      <c r="Y85" s="107"/>
      <c r="Z85" s="153">
        <f>IF($E85="Y",$R85,0)</f>
        <v>0</v>
      </c>
      <c r="AA85" s="153">
        <f>IF($E85="N",$R85,0)</f>
        <v>0</v>
      </c>
      <c r="AB85" s="494" t="e">
        <f>Z85/(AA85+Z85)</f>
        <v>#DIV/0!</v>
      </c>
    </row>
    <row r="86" spans="1:28" ht="9.9499999999999993" customHeight="1" x14ac:dyDescent="0.3">
      <c r="A86" s="339"/>
      <c r="B86" s="340"/>
      <c r="C86" s="152"/>
      <c r="D86" s="170"/>
      <c r="E86" s="170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346">
        <f t="shared" si="81"/>
        <v>0</v>
      </c>
      <c r="S86" s="395">
        <f t="shared" ref="S86:S89" si="82">D86*R86</f>
        <v>0</v>
      </c>
      <c r="T86" s="107"/>
      <c r="U86" s="107"/>
      <c r="V86" s="107"/>
      <c r="W86" s="153">
        <f t="shared" ref="W86:W89" si="83">X86/$U$7</f>
        <v>0</v>
      </c>
      <c r="X86" s="153">
        <f t="shared" ref="X86:X89" si="84">R86/12</f>
        <v>0</v>
      </c>
      <c r="Y86" s="107"/>
      <c r="Z86" s="153">
        <f t="shared" ref="Z86:Z89" si="85">IF($E86="Y",$R86,0)</f>
        <v>0</v>
      </c>
      <c r="AA86" s="153">
        <f t="shared" ref="AA86:AA89" si="86">IF($E86="N",$R86,0)</f>
        <v>0</v>
      </c>
      <c r="AB86" s="494" t="e">
        <f t="shared" ref="AB86:AB92" si="87">Z86/(AA86+Z86)</f>
        <v>#DIV/0!</v>
      </c>
    </row>
    <row r="87" spans="1:28" ht="14.25" x14ac:dyDescent="0.3">
      <c r="A87" s="339"/>
      <c r="B87" s="340"/>
      <c r="C87" s="152"/>
      <c r="D87" s="170"/>
      <c r="E87" s="170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si="81"/>
        <v>0</v>
      </c>
      <c r="S87" s="395">
        <f t="shared" si="82"/>
        <v>0</v>
      </c>
      <c r="T87" s="107"/>
      <c r="U87" s="107"/>
      <c r="V87" s="107"/>
      <c r="W87" s="153">
        <f t="shared" si="83"/>
        <v>0</v>
      </c>
      <c r="X87" s="153">
        <f t="shared" si="84"/>
        <v>0</v>
      </c>
      <c r="Y87" s="107"/>
      <c r="Z87" s="153">
        <f t="shared" si="85"/>
        <v>0</v>
      </c>
      <c r="AA87" s="153">
        <f t="shared" si="86"/>
        <v>0</v>
      </c>
      <c r="AB87" s="494" t="e">
        <f t="shared" si="87"/>
        <v>#DIV/0!</v>
      </c>
    </row>
    <row r="88" spans="1:28" ht="14.25" x14ac:dyDescent="0.3">
      <c r="A88" s="339"/>
      <c r="B88" s="340"/>
      <c r="C88" s="152"/>
      <c r="D88" s="170"/>
      <c r="E88" s="170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1"/>
        <v>0</v>
      </c>
      <c r="S88" s="395">
        <f t="shared" si="82"/>
        <v>0</v>
      </c>
      <c r="T88" s="107"/>
      <c r="U88" s="107"/>
      <c r="V88" s="107"/>
      <c r="W88" s="153">
        <f t="shared" si="83"/>
        <v>0</v>
      </c>
      <c r="X88" s="153">
        <f t="shared" si="84"/>
        <v>0</v>
      </c>
      <c r="Y88" s="107"/>
      <c r="Z88" s="153">
        <f t="shared" si="85"/>
        <v>0</v>
      </c>
      <c r="AA88" s="153">
        <f t="shared" si="86"/>
        <v>0</v>
      </c>
      <c r="AB88" s="494" t="e">
        <f t="shared" si="87"/>
        <v>#DIV/0!</v>
      </c>
    </row>
    <row r="89" spans="1:28" ht="14.25" x14ac:dyDescent="0.3">
      <c r="A89" s="339"/>
      <c r="B89" s="340"/>
      <c r="C89" s="152"/>
      <c r="D89" s="170"/>
      <c r="E89" s="170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1"/>
        <v>0</v>
      </c>
      <c r="S89" s="395">
        <f t="shared" si="82"/>
        <v>0</v>
      </c>
      <c r="T89" s="107"/>
      <c r="U89" s="107"/>
      <c r="V89" s="107"/>
      <c r="W89" s="153">
        <f t="shared" si="83"/>
        <v>0</v>
      </c>
      <c r="X89" s="153">
        <f t="shared" si="84"/>
        <v>0</v>
      </c>
      <c r="Y89" s="107"/>
      <c r="Z89" s="153">
        <f t="shared" si="85"/>
        <v>0</v>
      </c>
      <c r="AA89" s="153">
        <f t="shared" si="86"/>
        <v>0</v>
      </c>
      <c r="AB89" s="494" t="e">
        <f t="shared" si="87"/>
        <v>#DIV/0!</v>
      </c>
    </row>
    <row r="90" spans="1:28" ht="15" thickBot="1" x14ac:dyDescent="0.35">
      <c r="A90" s="240"/>
      <c r="B90" s="241" t="s">
        <v>144</v>
      </c>
      <c r="C90" s="242"/>
      <c r="D90" s="244"/>
      <c r="E90" s="244"/>
      <c r="F90" s="245">
        <f>SUM(F85:F89)</f>
        <v>0</v>
      </c>
      <c r="G90" s="245">
        <f t="shared" ref="G90:R90" si="88">SUM(G85:G89)</f>
        <v>0</v>
      </c>
      <c r="H90" s="245">
        <f t="shared" si="88"/>
        <v>0</v>
      </c>
      <c r="I90" s="245">
        <f t="shared" si="88"/>
        <v>0</v>
      </c>
      <c r="J90" s="245">
        <f t="shared" si="88"/>
        <v>0</v>
      </c>
      <c r="K90" s="245">
        <f t="shared" si="88"/>
        <v>0</v>
      </c>
      <c r="L90" s="245">
        <f t="shared" si="88"/>
        <v>0</v>
      </c>
      <c r="M90" s="245">
        <f t="shared" si="88"/>
        <v>0</v>
      </c>
      <c r="N90" s="245">
        <f t="shared" si="88"/>
        <v>0</v>
      </c>
      <c r="O90" s="245">
        <f t="shared" si="88"/>
        <v>0</v>
      </c>
      <c r="P90" s="245">
        <f t="shared" si="88"/>
        <v>0</v>
      </c>
      <c r="Q90" s="245">
        <f t="shared" si="88"/>
        <v>0</v>
      </c>
      <c r="R90" s="245">
        <f t="shared" si="88"/>
        <v>0</v>
      </c>
      <c r="S90" s="396">
        <f>SUM(S85:S89)</f>
        <v>0</v>
      </c>
      <c r="T90" s="107"/>
      <c r="U90" s="107"/>
      <c r="V90" s="107"/>
      <c r="W90" s="247">
        <f>SUM(W85:W89)</f>
        <v>0</v>
      </c>
      <c r="X90" s="247">
        <f>SUM(X85:X89)</f>
        <v>0</v>
      </c>
      <c r="Y90" s="107"/>
      <c r="Z90" s="243">
        <f>SUM(Z85:Z89)</f>
        <v>0</v>
      </c>
      <c r="AA90" s="243">
        <f>SUM(AA85:AA89)</f>
        <v>0</v>
      </c>
      <c r="AB90" s="495" t="e">
        <f t="shared" si="87"/>
        <v>#DIV/0!</v>
      </c>
    </row>
    <row r="91" spans="1:28" s="111" customFormat="1" ht="14.25" x14ac:dyDescent="0.3">
      <c r="A91" s="150"/>
      <c r="B91" s="151"/>
      <c r="C91" s="152"/>
      <c r="D91" s="170"/>
      <c r="E91" s="170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401"/>
      <c r="W91" s="153"/>
      <c r="X91" s="153"/>
      <c r="Z91" s="153"/>
      <c r="AA91" s="153"/>
      <c r="AB91" s="494"/>
    </row>
    <row r="92" spans="1:28" ht="15" thickBot="1" x14ac:dyDescent="0.35">
      <c r="A92" s="263"/>
      <c r="B92" s="264" t="s">
        <v>144</v>
      </c>
      <c r="C92" s="265"/>
      <c r="D92" s="266"/>
      <c r="E92" s="266"/>
      <c r="F92" s="266">
        <f t="shared" ref="F92:S92" si="89">SUM(F90,)</f>
        <v>0</v>
      </c>
      <c r="G92" s="266">
        <f t="shared" si="89"/>
        <v>0</v>
      </c>
      <c r="H92" s="266">
        <f t="shared" si="89"/>
        <v>0</v>
      </c>
      <c r="I92" s="266">
        <f t="shared" si="89"/>
        <v>0</v>
      </c>
      <c r="J92" s="266">
        <f t="shared" si="89"/>
        <v>0</v>
      </c>
      <c r="K92" s="266">
        <f t="shared" si="89"/>
        <v>0</v>
      </c>
      <c r="L92" s="266">
        <f t="shared" si="89"/>
        <v>0</v>
      </c>
      <c r="M92" s="266">
        <f t="shared" si="89"/>
        <v>0</v>
      </c>
      <c r="N92" s="266">
        <f t="shared" si="89"/>
        <v>0</v>
      </c>
      <c r="O92" s="266">
        <f t="shared" si="89"/>
        <v>0</v>
      </c>
      <c r="P92" s="266">
        <f t="shared" si="89"/>
        <v>0</v>
      </c>
      <c r="Q92" s="266">
        <f t="shared" si="89"/>
        <v>0</v>
      </c>
      <c r="R92" s="266">
        <f t="shared" si="89"/>
        <v>0</v>
      </c>
      <c r="S92" s="398">
        <f t="shared" si="89"/>
        <v>0</v>
      </c>
      <c r="T92" s="107"/>
      <c r="U92" s="107"/>
      <c r="V92" s="107"/>
      <c r="W92" s="266">
        <f>SUM(W90,)</f>
        <v>0</v>
      </c>
      <c r="X92" s="266">
        <f>SUM(X90,)</f>
        <v>0</v>
      </c>
      <c r="Y92" s="107"/>
      <c r="Z92" s="266">
        <f>SUM(Z90,)</f>
        <v>0</v>
      </c>
      <c r="AA92" s="266">
        <f>SUM(AA90,)</f>
        <v>0</v>
      </c>
      <c r="AB92" s="500" t="e">
        <f t="shared" si="87"/>
        <v>#DIV/0!</v>
      </c>
    </row>
    <row r="93" spans="1:28" ht="14.25" x14ac:dyDescent="0.3">
      <c r="A93" s="161"/>
      <c r="B93" s="151"/>
      <c r="C93" s="152"/>
      <c r="D93" s="154"/>
      <c r="E93" s="154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07"/>
      <c r="U93" s="107"/>
      <c r="V93" s="107"/>
      <c r="W93" s="152"/>
      <c r="X93" s="152"/>
      <c r="Y93" s="107"/>
      <c r="Z93" s="152"/>
      <c r="AA93" s="152"/>
      <c r="AB93" s="494"/>
    </row>
    <row r="94" spans="1:28" s="111" customFormat="1" x14ac:dyDescent="0.25">
      <c r="A94" s="249">
        <v>5</v>
      </c>
      <c r="B94" s="257" t="s">
        <v>145</v>
      </c>
      <c r="C94" s="251"/>
      <c r="D94" s="251"/>
      <c r="E94" s="251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2"/>
      <c r="S94" s="402"/>
      <c r="W94" s="251"/>
      <c r="X94" s="251"/>
      <c r="Z94" s="251"/>
      <c r="AA94" s="251"/>
      <c r="AB94" s="498"/>
    </row>
    <row r="95" spans="1:28" s="111" customFormat="1" ht="14.25" x14ac:dyDescent="0.3">
      <c r="A95" s="339">
        <v>5.0999999999999996</v>
      </c>
      <c r="B95" s="340" t="s">
        <v>145</v>
      </c>
      <c r="C95" s="152"/>
      <c r="D95" s="170"/>
      <c r="E95" s="170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346">
        <f t="shared" ref="R95:R99" si="90">SUM(F95:Q95)</f>
        <v>0</v>
      </c>
      <c r="S95" s="395">
        <f>D95*R95</f>
        <v>0</v>
      </c>
      <c r="W95" s="153">
        <f>X95/$U$7</f>
        <v>0</v>
      </c>
      <c r="X95" s="153">
        <f>R95/12</f>
        <v>0</v>
      </c>
      <c r="Z95" s="153">
        <f>IF($E95="Y",$R95,0)</f>
        <v>0</v>
      </c>
      <c r="AA95" s="153">
        <f>IF($E95="N",$R95,0)</f>
        <v>0</v>
      </c>
      <c r="AB95" s="494" t="e">
        <f>Z95/(AA95+Z95)</f>
        <v>#DIV/0!</v>
      </c>
    </row>
    <row r="96" spans="1:28" s="111" customFormat="1" ht="14.25" x14ac:dyDescent="0.3">
      <c r="A96" s="339"/>
      <c r="B96" s="340"/>
      <c r="C96" s="152"/>
      <c r="D96" s="170"/>
      <c r="E96" s="170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346">
        <f t="shared" si="90"/>
        <v>0</v>
      </c>
      <c r="S96" s="395">
        <f t="shared" ref="S96:S99" si="91">D96*R96</f>
        <v>0</v>
      </c>
      <c r="W96" s="153">
        <f t="shared" ref="W96:W99" si="92">X96/$U$7</f>
        <v>0</v>
      </c>
      <c r="X96" s="153">
        <f t="shared" ref="X96:X99" si="93">R96/12</f>
        <v>0</v>
      </c>
      <c r="Z96" s="153">
        <f t="shared" ref="Z96:Z99" si="94">IF($E96="Y",$R96,0)</f>
        <v>0</v>
      </c>
      <c r="AA96" s="153">
        <f t="shared" ref="AA96:AA99" si="95">IF($E96="N",$R96,0)</f>
        <v>0</v>
      </c>
      <c r="AB96" s="494" t="e">
        <f t="shared" ref="AB96:AB102" si="96">Z96/(AA96+Z96)</f>
        <v>#DIV/0!</v>
      </c>
    </row>
    <row r="97" spans="1:28" s="111" customFormat="1" ht="14.25" x14ac:dyDescent="0.3">
      <c r="A97" s="339"/>
      <c r="B97" s="340"/>
      <c r="C97" s="152"/>
      <c r="D97" s="170"/>
      <c r="E97" s="170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si="90"/>
        <v>0</v>
      </c>
      <c r="S97" s="395">
        <f t="shared" si="91"/>
        <v>0</v>
      </c>
      <c r="W97" s="153">
        <f t="shared" si="92"/>
        <v>0</v>
      </c>
      <c r="X97" s="153">
        <f t="shared" si="93"/>
        <v>0</v>
      </c>
      <c r="Z97" s="153">
        <f t="shared" si="94"/>
        <v>0</v>
      </c>
      <c r="AA97" s="153">
        <f t="shared" si="95"/>
        <v>0</v>
      </c>
      <c r="AB97" s="494" t="e">
        <f t="shared" si="96"/>
        <v>#DIV/0!</v>
      </c>
    </row>
    <row r="98" spans="1:28" s="111" customFormat="1" ht="14.25" x14ac:dyDescent="0.3">
      <c r="A98" s="339"/>
      <c r="B98" s="340"/>
      <c r="C98" s="152"/>
      <c r="D98" s="170"/>
      <c r="E98" s="170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0"/>
        <v>0</v>
      </c>
      <c r="S98" s="395">
        <f t="shared" si="91"/>
        <v>0</v>
      </c>
      <c r="W98" s="153">
        <f t="shared" si="92"/>
        <v>0</v>
      </c>
      <c r="X98" s="153">
        <f t="shared" si="93"/>
        <v>0</v>
      </c>
      <c r="Z98" s="153">
        <f t="shared" si="94"/>
        <v>0</v>
      </c>
      <c r="AA98" s="153">
        <f t="shared" si="95"/>
        <v>0</v>
      </c>
      <c r="AB98" s="494" t="e">
        <f t="shared" si="96"/>
        <v>#DIV/0!</v>
      </c>
    </row>
    <row r="99" spans="1:28" s="111" customFormat="1" ht="14.25" x14ac:dyDescent="0.3">
      <c r="A99" s="339"/>
      <c r="B99" s="340"/>
      <c r="C99" s="152"/>
      <c r="D99" s="170"/>
      <c r="E99" s="170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0"/>
        <v>0</v>
      </c>
      <c r="S99" s="395">
        <f t="shared" si="91"/>
        <v>0</v>
      </c>
      <c r="W99" s="153">
        <f t="shared" si="92"/>
        <v>0</v>
      </c>
      <c r="X99" s="153">
        <f t="shared" si="93"/>
        <v>0</v>
      </c>
      <c r="Z99" s="153">
        <f t="shared" si="94"/>
        <v>0</v>
      </c>
      <c r="AA99" s="153">
        <f t="shared" si="95"/>
        <v>0</v>
      </c>
      <c r="AB99" s="494" t="e">
        <f t="shared" si="96"/>
        <v>#DIV/0!</v>
      </c>
    </row>
    <row r="100" spans="1:28" ht="15" thickBot="1" x14ac:dyDescent="0.35">
      <c r="A100" s="240"/>
      <c r="B100" s="241" t="s">
        <v>146</v>
      </c>
      <c r="C100" s="242"/>
      <c r="D100" s="244"/>
      <c r="E100" s="244"/>
      <c r="F100" s="245">
        <f>SUM(F95:F99)</f>
        <v>0</v>
      </c>
      <c r="G100" s="245">
        <f t="shared" ref="G100:R100" si="97">SUM(G95:G99)</f>
        <v>0</v>
      </c>
      <c r="H100" s="245">
        <f t="shared" si="97"/>
        <v>0</v>
      </c>
      <c r="I100" s="245">
        <f t="shared" si="97"/>
        <v>0</v>
      </c>
      <c r="J100" s="245">
        <f t="shared" si="97"/>
        <v>0</v>
      </c>
      <c r="K100" s="245">
        <f t="shared" si="97"/>
        <v>0</v>
      </c>
      <c r="L100" s="245">
        <f t="shared" si="97"/>
        <v>0</v>
      </c>
      <c r="M100" s="245">
        <f t="shared" si="97"/>
        <v>0</v>
      </c>
      <c r="N100" s="245">
        <f t="shared" si="97"/>
        <v>0</v>
      </c>
      <c r="O100" s="245">
        <f t="shared" si="97"/>
        <v>0</v>
      </c>
      <c r="P100" s="245">
        <f t="shared" si="97"/>
        <v>0</v>
      </c>
      <c r="Q100" s="245">
        <f t="shared" si="97"/>
        <v>0</v>
      </c>
      <c r="R100" s="245">
        <f t="shared" si="97"/>
        <v>0</v>
      </c>
      <c r="S100" s="396">
        <f>SUM(S95:S99)</f>
        <v>0</v>
      </c>
      <c r="T100" s="107"/>
      <c r="U100" s="107"/>
      <c r="V100" s="107"/>
      <c r="W100" s="247">
        <f>SUM(W95:W99)</f>
        <v>0</v>
      </c>
      <c r="X100" s="247">
        <f>SUM(X95:X99)</f>
        <v>0</v>
      </c>
      <c r="Y100" s="107"/>
      <c r="Z100" s="243">
        <f>SUM(Z95:Z99)</f>
        <v>0</v>
      </c>
      <c r="AA100" s="243">
        <f>SUM(AA95:AA99)</f>
        <v>0</v>
      </c>
      <c r="AB100" s="495" t="e">
        <f t="shared" si="96"/>
        <v>#DIV/0!</v>
      </c>
    </row>
    <row r="101" spans="1:28" ht="9.9499999999999993" customHeight="1" x14ac:dyDescent="0.3">
      <c r="A101" s="150"/>
      <c r="B101" s="151"/>
      <c r="C101" s="152"/>
      <c r="D101" s="170"/>
      <c r="E101" s="170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401"/>
      <c r="T101" s="107"/>
      <c r="U101" s="107"/>
      <c r="V101" s="107"/>
      <c r="W101" s="153"/>
      <c r="X101" s="153"/>
      <c r="Y101" s="107"/>
      <c r="Z101" s="153"/>
      <c r="AA101" s="153"/>
      <c r="AB101" s="494"/>
    </row>
    <row r="102" spans="1:28" ht="13.5" customHeight="1" thickBot="1" x14ac:dyDescent="0.35">
      <c r="A102" s="263"/>
      <c r="B102" s="264" t="s">
        <v>146</v>
      </c>
      <c r="C102" s="265"/>
      <c r="D102" s="266"/>
      <c r="E102" s="266"/>
      <c r="F102" s="266">
        <f t="shared" ref="F102:S102" si="98">SUM(F100,)</f>
        <v>0</v>
      </c>
      <c r="G102" s="266">
        <f t="shared" si="98"/>
        <v>0</v>
      </c>
      <c r="H102" s="266">
        <f t="shared" si="98"/>
        <v>0</v>
      </c>
      <c r="I102" s="266">
        <f t="shared" si="98"/>
        <v>0</v>
      </c>
      <c r="J102" s="266">
        <f t="shared" si="98"/>
        <v>0</v>
      </c>
      <c r="K102" s="266">
        <f t="shared" si="98"/>
        <v>0</v>
      </c>
      <c r="L102" s="266">
        <f t="shared" si="98"/>
        <v>0</v>
      </c>
      <c r="M102" s="266">
        <f t="shared" si="98"/>
        <v>0</v>
      </c>
      <c r="N102" s="266">
        <f t="shared" si="98"/>
        <v>0</v>
      </c>
      <c r="O102" s="266">
        <f t="shared" si="98"/>
        <v>0</v>
      </c>
      <c r="P102" s="266">
        <f t="shared" si="98"/>
        <v>0</v>
      </c>
      <c r="Q102" s="266">
        <f t="shared" si="98"/>
        <v>0</v>
      </c>
      <c r="R102" s="266">
        <f t="shared" si="98"/>
        <v>0</v>
      </c>
      <c r="S102" s="398">
        <f t="shared" si="98"/>
        <v>0</v>
      </c>
      <c r="T102" s="107"/>
      <c r="U102" s="107"/>
      <c r="V102" s="107"/>
      <c r="W102" s="266">
        <f>SUM(W100,)</f>
        <v>0</v>
      </c>
      <c r="X102" s="266">
        <f>SUM(X100,)</f>
        <v>0</v>
      </c>
      <c r="Y102" s="107"/>
      <c r="Z102" s="266">
        <f>SUM(Z100,)</f>
        <v>0</v>
      </c>
      <c r="AA102" s="266">
        <f>SUM(AA100,)</f>
        <v>0</v>
      </c>
      <c r="AB102" s="500" t="e">
        <f t="shared" si="96"/>
        <v>#DIV/0!</v>
      </c>
    </row>
    <row r="103" spans="1:28" ht="13.5" customHeight="1" x14ac:dyDescent="0.3">
      <c r="A103" s="161"/>
      <c r="B103" s="151"/>
      <c r="C103" s="152"/>
      <c r="D103" s="154"/>
      <c r="E103" s="154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T103" s="107"/>
      <c r="U103" s="107"/>
      <c r="V103" s="107"/>
      <c r="W103" s="152"/>
      <c r="X103" s="152"/>
      <c r="Y103" s="107"/>
      <c r="Z103" s="152"/>
      <c r="AA103" s="152"/>
      <c r="AB103" s="494"/>
    </row>
    <row r="104" spans="1:28" ht="13.5" customHeight="1" x14ac:dyDescent="0.3">
      <c r="A104" s="249">
        <v>6</v>
      </c>
      <c r="B104" s="257" t="s">
        <v>147</v>
      </c>
      <c r="C104" s="251"/>
      <c r="D104" s="251"/>
      <c r="E104" s="251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2"/>
      <c r="S104" s="402"/>
      <c r="T104" s="107"/>
      <c r="U104" s="107"/>
      <c r="V104" s="107"/>
      <c r="W104" s="251"/>
      <c r="X104" s="251"/>
      <c r="Y104" s="107"/>
      <c r="Z104" s="251"/>
      <c r="AA104" s="251"/>
      <c r="AB104" s="498"/>
    </row>
    <row r="105" spans="1:28" ht="13.5" customHeight="1" x14ac:dyDescent="0.3">
      <c r="A105" s="339">
        <v>6.1</v>
      </c>
      <c r="B105" s="340" t="s">
        <v>148</v>
      </c>
      <c r="C105" s="152"/>
      <c r="D105" s="170"/>
      <c r="E105" s="170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346">
        <f t="shared" ref="R105:R109" si="99">SUM(F105:Q105)</f>
        <v>0</v>
      </c>
      <c r="S105" s="395">
        <f>D105*R105</f>
        <v>0</v>
      </c>
      <c r="T105" s="107"/>
      <c r="U105" s="107"/>
      <c r="V105" s="107"/>
      <c r="W105" s="153">
        <f>X105/$U$7</f>
        <v>0</v>
      </c>
      <c r="X105" s="153">
        <f>R105/12</f>
        <v>0</v>
      </c>
      <c r="Y105" s="107"/>
      <c r="Z105" s="153">
        <f>IF($E105="Y",$R105,0)</f>
        <v>0</v>
      </c>
      <c r="AA105" s="153">
        <f>IF($E105="N",$R105,0)</f>
        <v>0</v>
      </c>
      <c r="AB105" s="494" t="e">
        <f>Z105/(AA105+Z105)</f>
        <v>#DIV/0!</v>
      </c>
    </row>
    <row r="106" spans="1:28" ht="13.5" customHeight="1" x14ac:dyDescent="0.3">
      <c r="A106" s="339"/>
      <c r="B106" s="340"/>
      <c r="C106" s="152"/>
      <c r="D106" s="170"/>
      <c r="E106" s="170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346">
        <f t="shared" si="99"/>
        <v>0</v>
      </c>
      <c r="S106" s="395">
        <f t="shared" ref="S106:S109" si="100">D106*R106</f>
        <v>0</v>
      </c>
      <c r="T106" s="107"/>
      <c r="U106" s="107"/>
      <c r="V106" s="107"/>
      <c r="W106" s="153">
        <f t="shared" ref="W106:W109" si="101">X106/$U$7</f>
        <v>0</v>
      </c>
      <c r="X106" s="153">
        <f t="shared" ref="X106:X109" si="102">R106/12</f>
        <v>0</v>
      </c>
      <c r="Y106" s="107"/>
      <c r="Z106" s="153">
        <f t="shared" ref="Z106:Z109" si="103">IF($E106="Y",$R106,0)</f>
        <v>0</v>
      </c>
      <c r="AA106" s="153">
        <f t="shared" ref="AA106:AA109" si="104">IF($E106="N",$R106,0)</f>
        <v>0</v>
      </c>
      <c r="AB106" s="494" t="e">
        <f t="shared" ref="AB106:AB110" si="105">Z106/(AA106+Z106)</f>
        <v>#DIV/0!</v>
      </c>
    </row>
    <row r="107" spans="1:28" ht="13.5" customHeight="1" x14ac:dyDescent="0.3">
      <c r="A107" s="339"/>
      <c r="B107" s="340"/>
      <c r="C107" s="152"/>
      <c r="D107" s="170"/>
      <c r="E107" s="170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si="99"/>
        <v>0</v>
      </c>
      <c r="S107" s="395">
        <f t="shared" si="100"/>
        <v>0</v>
      </c>
      <c r="T107" s="107"/>
      <c r="U107" s="107"/>
      <c r="V107" s="107"/>
      <c r="W107" s="153">
        <f t="shared" si="101"/>
        <v>0</v>
      </c>
      <c r="X107" s="153">
        <f t="shared" si="102"/>
        <v>0</v>
      </c>
      <c r="Y107" s="107"/>
      <c r="Z107" s="153">
        <f t="shared" si="103"/>
        <v>0</v>
      </c>
      <c r="AA107" s="153">
        <f t="shared" si="104"/>
        <v>0</v>
      </c>
      <c r="AB107" s="494" t="e">
        <f t="shared" si="105"/>
        <v>#DIV/0!</v>
      </c>
    </row>
    <row r="108" spans="1:28" ht="13.5" customHeight="1" x14ac:dyDescent="0.3">
      <c r="A108" s="339"/>
      <c r="B108" s="340"/>
      <c r="C108" s="152"/>
      <c r="D108" s="170"/>
      <c r="E108" s="170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99"/>
        <v>0</v>
      </c>
      <c r="S108" s="395">
        <f t="shared" si="100"/>
        <v>0</v>
      </c>
      <c r="T108" s="107"/>
      <c r="U108" s="107"/>
      <c r="V108" s="107"/>
      <c r="W108" s="153">
        <f t="shared" si="101"/>
        <v>0</v>
      </c>
      <c r="X108" s="153">
        <f t="shared" si="102"/>
        <v>0</v>
      </c>
      <c r="Y108" s="107"/>
      <c r="Z108" s="153">
        <f t="shared" si="103"/>
        <v>0</v>
      </c>
      <c r="AA108" s="153">
        <f t="shared" si="104"/>
        <v>0</v>
      </c>
      <c r="AB108" s="494" t="e">
        <f t="shared" si="105"/>
        <v>#DIV/0!</v>
      </c>
    </row>
    <row r="109" spans="1:28" ht="13.5" customHeight="1" x14ac:dyDescent="0.3">
      <c r="A109" s="339"/>
      <c r="B109" s="340"/>
      <c r="C109" s="152"/>
      <c r="D109" s="170"/>
      <c r="E109" s="170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99"/>
        <v>0</v>
      </c>
      <c r="S109" s="395">
        <f t="shared" si="100"/>
        <v>0</v>
      </c>
      <c r="T109" s="107"/>
      <c r="U109" s="107"/>
      <c r="V109" s="107"/>
      <c r="W109" s="153">
        <f t="shared" si="101"/>
        <v>0</v>
      </c>
      <c r="X109" s="153">
        <f t="shared" si="102"/>
        <v>0</v>
      </c>
      <c r="Y109" s="107"/>
      <c r="Z109" s="153">
        <f t="shared" si="103"/>
        <v>0</v>
      </c>
      <c r="AA109" s="153">
        <f t="shared" si="104"/>
        <v>0</v>
      </c>
      <c r="AB109" s="494" t="e">
        <f t="shared" si="105"/>
        <v>#DIV/0!</v>
      </c>
    </row>
    <row r="110" spans="1:28" ht="13.5" customHeight="1" thickBot="1" x14ac:dyDescent="0.35">
      <c r="A110" s="240"/>
      <c r="B110" s="241" t="s">
        <v>149</v>
      </c>
      <c r="C110" s="242"/>
      <c r="D110" s="244"/>
      <c r="E110" s="244"/>
      <c r="F110" s="245">
        <f>SUM(F105:F109)</f>
        <v>0</v>
      </c>
      <c r="G110" s="245">
        <f t="shared" ref="G110:R110" si="106">SUM(G105:G109)</f>
        <v>0</v>
      </c>
      <c r="H110" s="245">
        <f t="shared" si="106"/>
        <v>0</v>
      </c>
      <c r="I110" s="245">
        <f t="shared" si="106"/>
        <v>0</v>
      </c>
      <c r="J110" s="245">
        <f t="shared" si="106"/>
        <v>0</v>
      </c>
      <c r="K110" s="245">
        <f t="shared" si="106"/>
        <v>0</v>
      </c>
      <c r="L110" s="245">
        <f t="shared" si="106"/>
        <v>0</v>
      </c>
      <c r="M110" s="245">
        <f t="shared" si="106"/>
        <v>0</v>
      </c>
      <c r="N110" s="245">
        <f t="shared" si="106"/>
        <v>0</v>
      </c>
      <c r="O110" s="245">
        <f t="shared" si="106"/>
        <v>0</v>
      </c>
      <c r="P110" s="245">
        <f t="shared" si="106"/>
        <v>0</v>
      </c>
      <c r="Q110" s="245">
        <f t="shared" si="106"/>
        <v>0</v>
      </c>
      <c r="R110" s="245">
        <f t="shared" si="106"/>
        <v>0</v>
      </c>
      <c r="S110" s="396">
        <f>SUM(S105:S109)</f>
        <v>0</v>
      </c>
      <c r="T110" s="107"/>
      <c r="U110" s="107"/>
      <c r="V110" s="107"/>
      <c r="W110" s="247">
        <f>SUM(W105:W109)</f>
        <v>0</v>
      </c>
      <c r="X110" s="247">
        <f>SUM(X105:X109)</f>
        <v>0</v>
      </c>
      <c r="Y110" s="107"/>
      <c r="Z110" s="243">
        <f>SUM(Z105:Z109)</f>
        <v>0</v>
      </c>
      <c r="AA110" s="243">
        <f>SUM(AA105:AA109)</f>
        <v>0</v>
      </c>
      <c r="AB110" s="495" t="e">
        <f t="shared" si="105"/>
        <v>#DIV/0!</v>
      </c>
    </row>
    <row r="111" spans="1:28" ht="13.5" customHeight="1" x14ac:dyDescent="0.3">
      <c r="A111" s="339">
        <v>6.2</v>
      </c>
      <c r="B111" s="340" t="s">
        <v>150</v>
      </c>
      <c r="C111" s="152"/>
      <c r="D111" s="170"/>
      <c r="E111" s="170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ref="R111:R115" si="107">SUM(F111:Q111)</f>
        <v>0</v>
      </c>
      <c r="S111" s="395">
        <f>D111*R111</f>
        <v>0</v>
      </c>
      <c r="T111" s="111"/>
      <c r="U111" s="111"/>
      <c r="V111" s="111"/>
      <c r="W111" s="153">
        <f>X111/$U$7</f>
        <v>0</v>
      </c>
      <c r="X111" s="153">
        <f>R111/12</f>
        <v>0</v>
      </c>
      <c r="Y111" s="111"/>
      <c r="Z111" s="153">
        <f>IF($E111="Y",$R111,0)</f>
        <v>0</v>
      </c>
      <c r="AA111" s="153">
        <f>IF($E111="N",$R111,0)</f>
        <v>0</v>
      </c>
      <c r="AB111" s="494" t="e">
        <f>Z111/(AA111+Z111)</f>
        <v>#DIV/0!</v>
      </c>
    </row>
    <row r="112" spans="1:28" s="111" customFormat="1" ht="14.25" x14ac:dyDescent="0.3">
      <c r="A112" s="339"/>
      <c r="B112" s="340"/>
      <c r="C112" s="152"/>
      <c r="D112" s="170"/>
      <c r="E112" s="170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346">
        <f t="shared" si="107"/>
        <v>0</v>
      </c>
      <c r="S112" s="395">
        <f t="shared" ref="S112:S115" si="108">D112*R112</f>
        <v>0</v>
      </c>
      <c r="W112" s="153">
        <f t="shared" ref="W112:W115" si="109">X112/$U$7</f>
        <v>0</v>
      </c>
      <c r="X112" s="153">
        <f t="shared" ref="X112:X115" si="110">R112/12</f>
        <v>0</v>
      </c>
      <c r="Z112" s="153">
        <f t="shared" ref="Z112:Z115" si="111">IF($E112="Y",$R112,0)</f>
        <v>0</v>
      </c>
      <c r="AA112" s="153">
        <f t="shared" ref="AA112:AA115" si="112">IF($E112="N",$R112,0)</f>
        <v>0</v>
      </c>
      <c r="AB112" s="494" t="e">
        <f t="shared" ref="AB112:AB116" si="113">Z112/(AA112+Z112)</f>
        <v>#DIV/0!</v>
      </c>
    </row>
    <row r="113" spans="1:28" s="111" customFormat="1" ht="12.95" customHeight="1" x14ac:dyDescent="0.3">
      <c r="A113" s="339"/>
      <c r="B113" s="340"/>
      <c r="C113" s="152"/>
      <c r="D113" s="170"/>
      <c r="E113" s="170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si="107"/>
        <v>0</v>
      </c>
      <c r="S113" s="395">
        <f t="shared" si="108"/>
        <v>0</v>
      </c>
      <c r="W113" s="153">
        <f t="shared" si="109"/>
        <v>0</v>
      </c>
      <c r="X113" s="153">
        <f t="shared" si="110"/>
        <v>0</v>
      </c>
      <c r="Z113" s="153">
        <f t="shared" si="111"/>
        <v>0</v>
      </c>
      <c r="AA113" s="153">
        <f t="shared" si="112"/>
        <v>0</v>
      </c>
      <c r="AB113" s="494" t="e">
        <f t="shared" si="113"/>
        <v>#DIV/0!</v>
      </c>
    </row>
    <row r="114" spans="1:28" s="111" customFormat="1" ht="12.95" customHeight="1" x14ac:dyDescent="0.3">
      <c r="A114" s="339"/>
      <c r="B114" s="340"/>
      <c r="C114" s="152"/>
      <c r="D114" s="170"/>
      <c r="E114" s="170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07"/>
        <v>0</v>
      </c>
      <c r="S114" s="395">
        <f t="shared" si="108"/>
        <v>0</v>
      </c>
      <c r="T114" s="107"/>
      <c r="U114" s="107"/>
      <c r="V114" s="107"/>
      <c r="W114" s="153">
        <f t="shared" si="109"/>
        <v>0</v>
      </c>
      <c r="X114" s="153">
        <f t="shared" si="110"/>
        <v>0</v>
      </c>
      <c r="Y114" s="107"/>
      <c r="Z114" s="153">
        <f t="shared" si="111"/>
        <v>0</v>
      </c>
      <c r="AA114" s="153">
        <f t="shared" si="112"/>
        <v>0</v>
      </c>
      <c r="AB114" s="494" t="e">
        <f t="shared" si="113"/>
        <v>#DIV/0!</v>
      </c>
    </row>
    <row r="115" spans="1:28" ht="12.95" customHeight="1" x14ac:dyDescent="0.3">
      <c r="A115" s="339"/>
      <c r="B115" s="340"/>
      <c r="C115" s="152"/>
      <c r="D115" s="170"/>
      <c r="E115" s="170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07"/>
        <v>0</v>
      </c>
      <c r="S115" s="395">
        <f t="shared" si="108"/>
        <v>0</v>
      </c>
      <c r="T115" s="107"/>
      <c r="U115" s="107"/>
      <c r="V115" s="107"/>
      <c r="W115" s="153">
        <f t="shared" si="109"/>
        <v>0</v>
      </c>
      <c r="X115" s="153">
        <f t="shared" si="110"/>
        <v>0</v>
      </c>
      <c r="Y115" s="107"/>
      <c r="Z115" s="153">
        <f t="shared" si="111"/>
        <v>0</v>
      </c>
      <c r="AA115" s="153">
        <f t="shared" si="112"/>
        <v>0</v>
      </c>
      <c r="AB115" s="494" t="e">
        <f t="shared" si="113"/>
        <v>#DIV/0!</v>
      </c>
    </row>
    <row r="116" spans="1:28" ht="12.95" customHeight="1" thickBot="1" x14ac:dyDescent="0.35">
      <c r="A116" s="240"/>
      <c r="B116" s="241" t="s">
        <v>151</v>
      </c>
      <c r="C116" s="242"/>
      <c r="D116" s="244"/>
      <c r="E116" s="244"/>
      <c r="F116" s="245">
        <f>SUM(F111:F115)</f>
        <v>0</v>
      </c>
      <c r="G116" s="245">
        <f t="shared" ref="G116:R116" si="114">SUM(G111:G115)</f>
        <v>0</v>
      </c>
      <c r="H116" s="245">
        <f t="shared" si="114"/>
        <v>0</v>
      </c>
      <c r="I116" s="245">
        <f t="shared" si="114"/>
        <v>0</v>
      </c>
      <c r="J116" s="245">
        <f t="shared" si="114"/>
        <v>0</v>
      </c>
      <c r="K116" s="245">
        <f t="shared" si="114"/>
        <v>0</v>
      </c>
      <c r="L116" s="245">
        <f t="shared" si="114"/>
        <v>0</v>
      </c>
      <c r="M116" s="245">
        <f t="shared" si="114"/>
        <v>0</v>
      </c>
      <c r="N116" s="245">
        <f t="shared" si="114"/>
        <v>0</v>
      </c>
      <c r="O116" s="245">
        <f t="shared" si="114"/>
        <v>0</v>
      </c>
      <c r="P116" s="245">
        <f t="shared" si="114"/>
        <v>0</v>
      </c>
      <c r="Q116" s="245">
        <f t="shared" si="114"/>
        <v>0</v>
      </c>
      <c r="R116" s="245">
        <f t="shared" si="114"/>
        <v>0</v>
      </c>
      <c r="S116" s="396">
        <f>SUM(S111:S115)</f>
        <v>0</v>
      </c>
      <c r="T116" s="107"/>
      <c r="U116" s="107"/>
      <c r="V116" s="107"/>
      <c r="W116" s="247">
        <f>SUM(W111:W115)</f>
        <v>0</v>
      </c>
      <c r="X116" s="247">
        <f>SUM(X111:X115)</f>
        <v>0</v>
      </c>
      <c r="Y116" s="107"/>
      <c r="Z116" s="243">
        <f>SUM(Z111:Z115)</f>
        <v>0</v>
      </c>
      <c r="AA116" s="243">
        <f>SUM(AA111:AA115)</f>
        <v>0</v>
      </c>
      <c r="AB116" s="495" t="e">
        <f t="shared" si="113"/>
        <v>#DIV/0!</v>
      </c>
    </row>
    <row r="117" spans="1:28" ht="12.95" customHeight="1" x14ac:dyDescent="0.3">
      <c r="A117" s="339">
        <v>6.3</v>
      </c>
      <c r="B117" s="340" t="s">
        <v>152</v>
      </c>
      <c r="C117" s="152"/>
      <c r="D117" s="170"/>
      <c r="E117" s="170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ref="R117:R121" si="115">SUM(F117:Q117)</f>
        <v>0</v>
      </c>
      <c r="S117" s="395">
        <f t="shared" ref="S117:S121" si="116">D117*R117</f>
        <v>0</v>
      </c>
      <c r="T117" s="107"/>
      <c r="U117" s="107"/>
      <c r="V117" s="107"/>
      <c r="W117" s="153">
        <f>X117/$U$7</f>
        <v>0</v>
      </c>
      <c r="X117" s="153">
        <f>R117/12</f>
        <v>0</v>
      </c>
      <c r="Y117" s="107"/>
      <c r="Z117" s="153">
        <f>IF($E117="Y",$R117,0)</f>
        <v>0</v>
      </c>
      <c r="AA117" s="153">
        <f>IF($E117="N",$R117,0)</f>
        <v>0</v>
      </c>
      <c r="AB117" s="494" t="e">
        <f>Z117/(AA117+Z117)</f>
        <v>#DIV/0!</v>
      </c>
    </row>
    <row r="118" spans="1:28" s="111" customFormat="1" ht="12.95" customHeight="1" x14ac:dyDescent="0.3">
      <c r="A118" s="339"/>
      <c r="B118" s="340"/>
      <c r="C118" s="152"/>
      <c r="D118" s="170"/>
      <c r="E118" s="170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346">
        <f t="shared" si="115"/>
        <v>0</v>
      </c>
      <c r="S118" s="395">
        <f t="shared" si="116"/>
        <v>0</v>
      </c>
      <c r="T118" s="112"/>
      <c r="U118" s="112"/>
      <c r="V118" s="112"/>
      <c r="W118" s="153">
        <f t="shared" ref="W118:W121" si="117">X118/$U$7</f>
        <v>0</v>
      </c>
      <c r="X118" s="153">
        <f t="shared" ref="X118:X121" si="118">R118/12</f>
        <v>0</v>
      </c>
      <c r="Y118" s="112"/>
      <c r="Z118" s="153">
        <f t="shared" ref="Z118:Z121" si="119">IF($E118="Y",$R118,0)</f>
        <v>0</v>
      </c>
      <c r="AA118" s="153">
        <f t="shared" ref="AA118:AA121" si="120">IF($E118="N",$R118,0)</f>
        <v>0</v>
      </c>
      <c r="AB118" s="494" t="e">
        <f t="shared" ref="AB118:AB122" si="121">Z118/(AA118+Z118)</f>
        <v>#DIV/0!</v>
      </c>
    </row>
    <row r="119" spans="1:28" ht="12.95" customHeight="1" x14ac:dyDescent="0.3">
      <c r="A119" s="339"/>
      <c r="B119" s="340"/>
      <c r="C119" s="152"/>
      <c r="D119" s="170"/>
      <c r="E119" s="170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si="115"/>
        <v>0</v>
      </c>
      <c r="S119" s="395">
        <f t="shared" si="116"/>
        <v>0</v>
      </c>
      <c r="T119" s="107"/>
      <c r="U119" s="107"/>
      <c r="V119" s="107"/>
      <c r="W119" s="153">
        <f t="shared" si="117"/>
        <v>0</v>
      </c>
      <c r="X119" s="153">
        <f t="shared" si="118"/>
        <v>0</v>
      </c>
      <c r="Y119" s="107"/>
      <c r="Z119" s="153">
        <f t="shared" si="119"/>
        <v>0</v>
      </c>
      <c r="AA119" s="153">
        <f t="shared" si="120"/>
        <v>0</v>
      </c>
      <c r="AB119" s="494" t="e">
        <f t="shared" si="121"/>
        <v>#DIV/0!</v>
      </c>
    </row>
    <row r="120" spans="1:28" s="112" customFormat="1" ht="12.95" customHeight="1" x14ac:dyDescent="0.3">
      <c r="A120" s="339"/>
      <c r="B120" s="340"/>
      <c r="C120" s="152"/>
      <c r="D120" s="170"/>
      <c r="E120" s="170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15"/>
        <v>0</v>
      </c>
      <c r="S120" s="395">
        <f t="shared" si="116"/>
        <v>0</v>
      </c>
      <c r="T120" s="107"/>
      <c r="U120" s="107"/>
      <c r="V120" s="107"/>
      <c r="W120" s="153">
        <f t="shared" si="117"/>
        <v>0</v>
      </c>
      <c r="X120" s="153">
        <f t="shared" si="118"/>
        <v>0</v>
      </c>
      <c r="Y120" s="107"/>
      <c r="Z120" s="153">
        <f t="shared" si="119"/>
        <v>0</v>
      </c>
      <c r="AA120" s="153">
        <f t="shared" si="120"/>
        <v>0</v>
      </c>
      <c r="AB120" s="494" t="e">
        <f t="shared" si="121"/>
        <v>#DIV/0!</v>
      </c>
    </row>
    <row r="121" spans="1:28" ht="12.95" customHeight="1" x14ac:dyDescent="0.3">
      <c r="A121" s="339"/>
      <c r="B121" s="340"/>
      <c r="C121" s="152"/>
      <c r="D121" s="170"/>
      <c r="E121" s="170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15"/>
        <v>0</v>
      </c>
      <c r="S121" s="395">
        <f t="shared" si="116"/>
        <v>0</v>
      </c>
      <c r="T121" s="107"/>
      <c r="U121" s="107"/>
      <c r="V121" s="107"/>
      <c r="W121" s="153">
        <f t="shared" si="117"/>
        <v>0</v>
      </c>
      <c r="X121" s="153">
        <f t="shared" si="118"/>
        <v>0</v>
      </c>
      <c r="Y121" s="107"/>
      <c r="Z121" s="153">
        <f t="shared" si="119"/>
        <v>0</v>
      </c>
      <c r="AA121" s="153">
        <f t="shared" si="120"/>
        <v>0</v>
      </c>
      <c r="AB121" s="494" t="e">
        <f t="shared" si="121"/>
        <v>#DIV/0!</v>
      </c>
    </row>
    <row r="122" spans="1:28" ht="12.95" customHeight="1" thickBot="1" x14ac:dyDescent="0.35">
      <c r="A122" s="240"/>
      <c r="B122" s="241" t="s">
        <v>153</v>
      </c>
      <c r="C122" s="242"/>
      <c r="D122" s="244"/>
      <c r="E122" s="244"/>
      <c r="F122" s="245">
        <f>SUM(F117:F121)</f>
        <v>0</v>
      </c>
      <c r="G122" s="245">
        <f t="shared" ref="G122:R122" si="122">SUM(G117:G121)</f>
        <v>0</v>
      </c>
      <c r="H122" s="245">
        <f t="shared" si="122"/>
        <v>0</v>
      </c>
      <c r="I122" s="245">
        <f t="shared" si="122"/>
        <v>0</v>
      </c>
      <c r="J122" s="245">
        <f t="shared" si="122"/>
        <v>0</v>
      </c>
      <c r="K122" s="245">
        <f t="shared" si="122"/>
        <v>0</v>
      </c>
      <c r="L122" s="245">
        <f t="shared" si="122"/>
        <v>0</v>
      </c>
      <c r="M122" s="245">
        <f t="shared" si="122"/>
        <v>0</v>
      </c>
      <c r="N122" s="245">
        <f t="shared" si="122"/>
        <v>0</v>
      </c>
      <c r="O122" s="245">
        <f t="shared" si="122"/>
        <v>0</v>
      </c>
      <c r="P122" s="245">
        <f t="shared" si="122"/>
        <v>0</v>
      </c>
      <c r="Q122" s="245">
        <f t="shared" si="122"/>
        <v>0</v>
      </c>
      <c r="R122" s="245">
        <f t="shared" si="122"/>
        <v>0</v>
      </c>
      <c r="S122" s="396">
        <f>SUM(S117:S121)</f>
        <v>0</v>
      </c>
      <c r="T122" s="107"/>
      <c r="U122" s="107"/>
      <c r="V122" s="107"/>
      <c r="W122" s="247">
        <f>SUM(W117:W121)</f>
        <v>0</v>
      </c>
      <c r="X122" s="247">
        <f>SUM(X117:X121)</f>
        <v>0</v>
      </c>
      <c r="Y122" s="107"/>
      <c r="Z122" s="243">
        <f>SUM(Z117:Z121)</f>
        <v>0</v>
      </c>
      <c r="AA122" s="243">
        <f>SUM(AA117:AA121)</f>
        <v>0</v>
      </c>
      <c r="AB122" s="495" t="e">
        <f t="shared" si="121"/>
        <v>#DIV/0!</v>
      </c>
    </row>
    <row r="123" spans="1:28" ht="14.25" x14ac:dyDescent="0.3">
      <c r="A123" s="339">
        <v>6.4</v>
      </c>
      <c r="B123" s="340" t="s">
        <v>154</v>
      </c>
      <c r="C123" s="159"/>
      <c r="D123" s="170"/>
      <c r="E123" s="170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ref="R123:R127" si="123">SUM(F123:Q123)</f>
        <v>0</v>
      </c>
      <c r="S123" s="395">
        <f t="shared" ref="S123:S127" si="124">D123*R123</f>
        <v>0</v>
      </c>
      <c r="T123" s="107"/>
      <c r="U123" s="107"/>
      <c r="V123" s="107"/>
      <c r="W123" s="153">
        <f>X123/$U$7</f>
        <v>0</v>
      </c>
      <c r="X123" s="153">
        <f>R123/12</f>
        <v>0</v>
      </c>
      <c r="Y123" s="107"/>
      <c r="Z123" s="153">
        <f>IF($E123="Y",$R123,0)</f>
        <v>0</v>
      </c>
      <c r="AA123" s="153">
        <f>IF($E123="N",$R123,0)</f>
        <v>0</v>
      </c>
      <c r="AB123" s="494" t="e">
        <f>Z123/(AA123+Z123)</f>
        <v>#DIV/0!</v>
      </c>
    </row>
    <row r="124" spans="1:28" ht="14.25" x14ac:dyDescent="0.3">
      <c r="A124" s="339"/>
      <c r="B124" s="340"/>
      <c r="C124" s="159"/>
      <c r="D124" s="170"/>
      <c r="E124" s="170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346">
        <f t="shared" si="123"/>
        <v>0</v>
      </c>
      <c r="S124" s="395">
        <f t="shared" si="124"/>
        <v>0</v>
      </c>
      <c r="T124" s="107"/>
      <c r="U124" s="107"/>
      <c r="V124" s="107"/>
      <c r="W124" s="153">
        <f t="shared" ref="W124:W127" si="125">X124/$U$7</f>
        <v>0</v>
      </c>
      <c r="X124" s="153">
        <f t="shared" ref="X124:X127" si="126">R124/12</f>
        <v>0</v>
      </c>
      <c r="Y124" s="107"/>
      <c r="Z124" s="153">
        <f t="shared" ref="Z124:Z127" si="127">IF($E124="Y",$R124,0)</f>
        <v>0</v>
      </c>
      <c r="AA124" s="153">
        <f t="shared" ref="AA124:AA127" si="128">IF($E124="N",$R124,0)</f>
        <v>0</v>
      </c>
      <c r="AB124" s="494" t="e">
        <f t="shared" ref="AB124:AB128" si="129">Z124/(AA124+Z124)</f>
        <v>#DIV/0!</v>
      </c>
    </row>
    <row r="125" spans="1:28" ht="14.25" x14ac:dyDescent="0.3">
      <c r="A125" s="339"/>
      <c r="B125" s="340"/>
      <c r="C125" s="159"/>
      <c r="D125" s="170"/>
      <c r="E125" s="170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si="123"/>
        <v>0</v>
      </c>
      <c r="S125" s="395">
        <f t="shared" si="124"/>
        <v>0</v>
      </c>
      <c r="T125" s="107"/>
      <c r="U125" s="107"/>
      <c r="V125" s="107"/>
      <c r="W125" s="153">
        <f t="shared" si="125"/>
        <v>0</v>
      </c>
      <c r="X125" s="153">
        <f t="shared" si="126"/>
        <v>0</v>
      </c>
      <c r="Y125" s="107"/>
      <c r="Z125" s="153">
        <f t="shared" si="127"/>
        <v>0</v>
      </c>
      <c r="AA125" s="153">
        <f t="shared" si="128"/>
        <v>0</v>
      </c>
      <c r="AB125" s="494" t="e">
        <f t="shared" si="129"/>
        <v>#DIV/0!</v>
      </c>
    </row>
    <row r="126" spans="1:28" ht="14.25" x14ac:dyDescent="0.3">
      <c r="A126" s="339"/>
      <c r="B126" s="340"/>
      <c r="C126" s="159"/>
      <c r="D126" s="170"/>
      <c r="E126" s="170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3"/>
        <v>0</v>
      </c>
      <c r="S126" s="395">
        <f t="shared" si="124"/>
        <v>0</v>
      </c>
      <c r="T126" s="107"/>
      <c r="U126" s="107"/>
      <c r="V126" s="107"/>
      <c r="W126" s="153">
        <f t="shared" si="125"/>
        <v>0</v>
      </c>
      <c r="X126" s="153">
        <f t="shared" si="126"/>
        <v>0</v>
      </c>
      <c r="Y126" s="107"/>
      <c r="Z126" s="153">
        <f t="shared" si="127"/>
        <v>0</v>
      </c>
      <c r="AA126" s="153">
        <f t="shared" si="128"/>
        <v>0</v>
      </c>
      <c r="AB126" s="494" t="e">
        <f t="shared" si="129"/>
        <v>#DIV/0!</v>
      </c>
    </row>
    <row r="127" spans="1:28" ht="14.25" x14ac:dyDescent="0.3">
      <c r="A127" s="339"/>
      <c r="B127" s="340"/>
      <c r="C127" s="159"/>
      <c r="D127" s="170"/>
      <c r="E127" s="170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3"/>
        <v>0</v>
      </c>
      <c r="S127" s="395">
        <f t="shared" si="124"/>
        <v>0</v>
      </c>
      <c r="T127" s="107"/>
      <c r="U127" s="107"/>
      <c r="V127" s="107"/>
      <c r="W127" s="153">
        <f t="shared" si="125"/>
        <v>0</v>
      </c>
      <c r="X127" s="153">
        <f t="shared" si="126"/>
        <v>0</v>
      </c>
      <c r="Y127" s="107"/>
      <c r="Z127" s="153">
        <f t="shared" si="127"/>
        <v>0</v>
      </c>
      <c r="AA127" s="153">
        <f t="shared" si="128"/>
        <v>0</v>
      </c>
      <c r="AB127" s="494" t="e">
        <f t="shared" si="129"/>
        <v>#DIV/0!</v>
      </c>
    </row>
    <row r="128" spans="1:28" ht="15" thickBot="1" x14ac:dyDescent="0.35">
      <c r="A128" s="240"/>
      <c r="B128" s="241" t="s">
        <v>155</v>
      </c>
      <c r="C128" s="242"/>
      <c r="D128" s="244"/>
      <c r="E128" s="244"/>
      <c r="F128" s="245">
        <f>SUM(F123:F127)</f>
        <v>0</v>
      </c>
      <c r="G128" s="245">
        <f t="shared" ref="G128:R128" si="130">SUM(G123:G127)</f>
        <v>0</v>
      </c>
      <c r="H128" s="245">
        <f t="shared" si="130"/>
        <v>0</v>
      </c>
      <c r="I128" s="245">
        <f t="shared" si="130"/>
        <v>0</v>
      </c>
      <c r="J128" s="245">
        <f t="shared" si="130"/>
        <v>0</v>
      </c>
      <c r="K128" s="245">
        <f t="shared" si="130"/>
        <v>0</v>
      </c>
      <c r="L128" s="245">
        <f t="shared" si="130"/>
        <v>0</v>
      </c>
      <c r="M128" s="245">
        <f t="shared" si="130"/>
        <v>0</v>
      </c>
      <c r="N128" s="245">
        <f t="shared" si="130"/>
        <v>0</v>
      </c>
      <c r="O128" s="245">
        <f t="shared" si="130"/>
        <v>0</v>
      </c>
      <c r="P128" s="245">
        <f t="shared" si="130"/>
        <v>0</v>
      </c>
      <c r="Q128" s="245">
        <f t="shared" si="130"/>
        <v>0</v>
      </c>
      <c r="R128" s="245">
        <f t="shared" si="130"/>
        <v>0</v>
      </c>
      <c r="S128" s="396">
        <f>SUM(S123:S127)</f>
        <v>0</v>
      </c>
      <c r="T128" s="107"/>
      <c r="U128" s="107"/>
      <c r="V128" s="107"/>
      <c r="W128" s="247">
        <f>SUM(W123:W127)</f>
        <v>0</v>
      </c>
      <c r="X128" s="247">
        <f>SUM(X123:X127)</f>
        <v>0</v>
      </c>
      <c r="Y128" s="107"/>
      <c r="Z128" s="243">
        <f>SUM(Z123:Z127)</f>
        <v>0</v>
      </c>
      <c r="AA128" s="243">
        <f>SUM(AA123:AA127)</f>
        <v>0</v>
      </c>
      <c r="AB128" s="495" t="e">
        <f t="shared" si="129"/>
        <v>#DIV/0!</v>
      </c>
    </row>
    <row r="129" spans="1:28" ht="14.25" x14ac:dyDescent="0.3">
      <c r="A129" s="150"/>
      <c r="B129" s="151"/>
      <c r="C129" s="159"/>
      <c r="D129" s="170"/>
      <c r="E129" s="170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401"/>
      <c r="T129" s="107"/>
      <c r="U129" s="107"/>
      <c r="V129" s="107"/>
      <c r="W129" s="153"/>
      <c r="X129" s="153"/>
      <c r="Y129" s="107"/>
      <c r="Z129" s="153"/>
      <c r="AA129" s="153"/>
      <c r="AB129" s="494"/>
    </row>
    <row r="130" spans="1:28" ht="15" thickBot="1" x14ac:dyDescent="0.35">
      <c r="A130" s="263"/>
      <c r="B130" s="264" t="s">
        <v>149</v>
      </c>
      <c r="C130" s="265"/>
      <c r="D130" s="266"/>
      <c r="E130" s="266"/>
      <c r="F130" s="266">
        <f t="shared" ref="F130:S130" si="131">SUM(F110,F116,F122,F128)</f>
        <v>0</v>
      </c>
      <c r="G130" s="266">
        <f t="shared" si="131"/>
        <v>0</v>
      </c>
      <c r="H130" s="266">
        <f t="shared" si="131"/>
        <v>0</v>
      </c>
      <c r="I130" s="266">
        <f t="shared" si="131"/>
        <v>0</v>
      </c>
      <c r="J130" s="266">
        <f t="shared" si="131"/>
        <v>0</v>
      </c>
      <c r="K130" s="266">
        <f t="shared" si="131"/>
        <v>0</v>
      </c>
      <c r="L130" s="266">
        <f t="shared" si="131"/>
        <v>0</v>
      </c>
      <c r="M130" s="266">
        <f t="shared" si="131"/>
        <v>0</v>
      </c>
      <c r="N130" s="266">
        <f t="shared" si="131"/>
        <v>0</v>
      </c>
      <c r="O130" s="266">
        <f t="shared" si="131"/>
        <v>0</v>
      </c>
      <c r="P130" s="266">
        <f t="shared" si="131"/>
        <v>0</v>
      </c>
      <c r="Q130" s="266">
        <f t="shared" si="131"/>
        <v>0</v>
      </c>
      <c r="R130" s="266">
        <f t="shared" si="131"/>
        <v>0</v>
      </c>
      <c r="S130" s="398">
        <f t="shared" si="131"/>
        <v>0</v>
      </c>
      <c r="T130" s="107"/>
      <c r="U130" s="107"/>
      <c r="V130" s="107"/>
      <c r="W130" s="266">
        <f>SUM(W110,W116,W122,W128)</f>
        <v>0</v>
      </c>
      <c r="X130" s="266">
        <f>SUM(X110,X116,X122,X128)</f>
        <v>0</v>
      </c>
      <c r="Y130" s="107"/>
      <c r="Z130" s="266">
        <f>SUM(Z110,Z116,Z122,Z128)</f>
        <v>0</v>
      </c>
      <c r="AA130" s="266">
        <f>SUM(AA110,AA116,AA122,AA128)</f>
        <v>0</v>
      </c>
      <c r="AB130" s="500" t="e">
        <f t="shared" ref="AB130" si="132">Z130/(AA130+Z130)</f>
        <v>#DIV/0!</v>
      </c>
    </row>
    <row r="131" spans="1:28" ht="14.25" x14ac:dyDescent="0.3">
      <c r="A131" s="161"/>
      <c r="B131" s="151"/>
      <c r="C131" s="152"/>
      <c r="D131" s="154"/>
      <c r="E131" s="154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T131" s="107"/>
      <c r="U131" s="107"/>
      <c r="V131" s="107"/>
      <c r="W131" s="152"/>
      <c r="X131" s="152"/>
      <c r="Y131" s="107"/>
      <c r="Z131" s="152"/>
      <c r="AA131" s="152"/>
      <c r="AB131" s="494"/>
    </row>
    <row r="132" spans="1:28" ht="14.25" x14ac:dyDescent="0.3">
      <c r="A132" s="249">
        <v>7</v>
      </c>
      <c r="B132" s="336" t="s">
        <v>156</v>
      </c>
      <c r="C132" s="251"/>
      <c r="D132" s="251"/>
      <c r="E132" s="251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2"/>
      <c r="S132" s="402"/>
      <c r="T132" s="107"/>
      <c r="U132" s="107"/>
      <c r="V132" s="107"/>
      <c r="W132" s="251"/>
      <c r="X132" s="251"/>
      <c r="Y132" s="107"/>
      <c r="Z132" s="251"/>
      <c r="AA132" s="251"/>
      <c r="AB132" s="498"/>
    </row>
    <row r="133" spans="1:28" ht="14.25" x14ac:dyDescent="0.3">
      <c r="A133" s="345">
        <v>7.1</v>
      </c>
      <c r="B133" s="344" t="s">
        <v>157</v>
      </c>
      <c r="C133" s="152"/>
      <c r="D133" s="170"/>
      <c r="E133" s="170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346">
        <f t="shared" ref="R133:R137" si="133">SUM(F133:Q133)</f>
        <v>0</v>
      </c>
      <c r="S133" s="395">
        <f>D133*R133</f>
        <v>0</v>
      </c>
      <c r="T133" s="107"/>
      <c r="U133" s="107"/>
      <c r="V133" s="107"/>
      <c r="W133" s="153">
        <f>X133/$U$7</f>
        <v>0</v>
      </c>
      <c r="X133" s="153">
        <f>R133/12</f>
        <v>0</v>
      </c>
      <c r="Y133" s="107"/>
      <c r="Z133" s="153">
        <f>IF($E133="Y",$R133,0)</f>
        <v>0</v>
      </c>
      <c r="AA133" s="153">
        <f>IF($E133="N",$R133,0)</f>
        <v>0</v>
      </c>
      <c r="AB133" s="494" t="e">
        <f>Z133/(AA133+Z133)</f>
        <v>#DIV/0!</v>
      </c>
    </row>
    <row r="134" spans="1:28" ht="14.25" x14ac:dyDescent="0.3">
      <c r="A134" s="339"/>
      <c r="B134" s="340"/>
      <c r="C134" s="152"/>
      <c r="D134" s="170"/>
      <c r="E134" s="170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346">
        <f t="shared" si="133"/>
        <v>0</v>
      </c>
      <c r="S134" s="395">
        <f t="shared" ref="S134:S137" si="134">D134*R134</f>
        <v>0</v>
      </c>
      <c r="T134" s="107"/>
      <c r="U134" s="107"/>
      <c r="V134" s="107"/>
      <c r="W134" s="153">
        <f t="shared" ref="W134:W137" si="135">X134/$U$7</f>
        <v>0</v>
      </c>
      <c r="X134" s="153">
        <f t="shared" ref="X134:X137" si="136">R134/12</f>
        <v>0</v>
      </c>
      <c r="Y134" s="107"/>
      <c r="Z134" s="153">
        <f t="shared" ref="Z134:Z137" si="137">IF($E134="Y",$R134,0)</f>
        <v>0</v>
      </c>
      <c r="AA134" s="153">
        <f t="shared" ref="AA134:AA137" si="138">IF($E134="N",$R134,0)</f>
        <v>0</v>
      </c>
      <c r="AB134" s="494" t="e">
        <f t="shared" ref="AB134:AB138" si="139">Z134/(AA134+Z134)</f>
        <v>#DIV/0!</v>
      </c>
    </row>
    <row r="135" spans="1:28" ht="14.25" x14ac:dyDescent="0.3">
      <c r="A135" s="339"/>
      <c r="B135" s="340"/>
      <c r="C135" s="152"/>
      <c r="D135" s="170"/>
      <c r="E135" s="170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" si="140">SUM(F135:Q135)</f>
        <v>0</v>
      </c>
      <c r="S135" s="395">
        <f t="shared" si="134"/>
        <v>0</v>
      </c>
      <c r="T135" s="107"/>
      <c r="U135" s="107"/>
      <c r="V135" s="107"/>
      <c r="W135" s="153">
        <f t="shared" si="135"/>
        <v>0</v>
      </c>
      <c r="X135" s="153">
        <f t="shared" si="136"/>
        <v>0</v>
      </c>
      <c r="Y135" s="107"/>
      <c r="Z135" s="153">
        <f t="shared" si="137"/>
        <v>0</v>
      </c>
      <c r="AA135" s="153">
        <f t="shared" si="138"/>
        <v>0</v>
      </c>
      <c r="AB135" s="494" t="e">
        <f t="shared" si="139"/>
        <v>#DIV/0!</v>
      </c>
    </row>
    <row r="136" spans="1:28" ht="14.25" x14ac:dyDescent="0.3">
      <c r="A136" s="339"/>
      <c r="B136" s="340"/>
      <c r="C136" s="152"/>
      <c r="D136" s="170"/>
      <c r="E136" s="170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3"/>
        <v>0</v>
      </c>
      <c r="S136" s="395">
        <f t="shared" si="134"/>
        <v>0</v>
      </c>
      <c r="T136" s="107"/>
      <c r="U136" s="107"/>
      <c r="V136" s="107"/>
      <c r="W136" s="153">
        <f t="shared" si="135"/>
        <v>0</v>
      </c>
      <c r="X136" s="153">
        <f t="shared" si="136"/>
        <v>0</v>
      </c>
      <c r="Y136" s="107"/>
      <c r="Z136" s="153">
        <f t="shared" si="137"/>
        <v>0</v>
      </c>
      <c r="AA136" s="153">
        <f t="shared" si="138"/>
        <v>0</v>
      </c>
      <c r="AB136" s="494" t="e">
        <f t="shared" si="139"/>
        <v>#DIV/0!</v>
      </c>
    </row>
    <row r="137" spans="1:28" ht="14.25" x14ac:dyDescent="0.3">
      <c r="A137" s="339"/>
      <c r="B137" s="340"/>
      <c r="C137" s="152"/>
      <c r="D137" s="170"/>
      <c r="E137" s="170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3"/>
        <v>0</v>
      </c>
      <c r="S137" s="395">
        <f t="shared" si="134"/>
        <v>0</v>
      </c>
      <c r="T137" s="107"/>
      <c r="U137" s="107"/>
      <c r="V137" s="107"/>
      <c r="W137" s="153">
        <f t="shared" si="135"/>
        <v>0</v>
      </c>
      <c r="X137" s="153">
        <f t="shared" si="136"/>
        <v>0</v>
      </c>
      <c r="Y137" s="107"/>
      <c r="Z137" s="153">
        <f t="shared" si="137"/>
        <v>0</v>
      </c>
      <c r="AA137" s="153">
        <f t="shared" si="138"/>
        <v>0</v>
      </c>
      <c r="AB137" s="494" t="e">
        <f t="shared" si="139"/>
        <v>#DIV/0!</v>
      </c>
    </row>
    <row r="138" spans="1:28" ht="15" thickBot="1" x14ac:dyDescent="0.35">
      <c r="A138" s="240"/>
      <c r="B138" s="241" t="s">
        <v>158</v>
      </c>
      <c r="C138" s="242"/>
      <c r="D138" s="244"/>
      <c r="E138" s="244"/>
      <c r="F138" s="245">
        <f>SUM(F133:F137)</f>
        <v>0</v>
      </c>
      <c r="G138" s="245">
        <f t="shared" ref="G138:R138" si="141">SUM(G133:G137)</f>
        <v>0</v>
      </c>
      <c r="H138" s="245">
        <f t="shared" si="141"/>
        <v>0</v>
      </c>
      <c r="I138" s="245">
        <f t="shared" si="141"/>
        <v>0</v>
      </c>
      <c r="J138" s="245">
        <f t="shared" si="141"/>
        <v>0</v>
      </c>
      <c r="K138" s="245">
        <f t="shared" si="141"/>
        <v>0</v>
      </c>
      <c r="L138" s="245">
        <f t="shared" si="141"/>
        <v>0</v>
      </c>
      <c r="M138" s="245">
        <f t="shared" si="141"/>
        <v>0</v>
      </c>
      <c r="N138" s="245">
        <f t="shared" si="141"/>
        <v>0</v>
      </c>
      <c r="O138" s="245">
        <f t="shared" si="141"/>
        <v>0</v>
      </c>
      <c r="P138" s="245">
        <f t="shared" si="141"/>
        <v>0</v>
      </c>
      <c r="Q138" s="245">
        <f t="shared" si="141"/>
        <v>0</v>
      </c>
      <c r="R138" s="245">
        <f t="shared" si="141"/>
        <v>0</v>
      </c>
      <c r="S138" s="396">
        <f>SUM(S133:S137)</f>
        <v>0</v>
      </c>
      <c r="T138" s="107"/>
      <c r="U138" s="107"/>
      <c r="V138" s="107"/>
      <c r="W138" s="247">
        <f>SUM(W133:W137)</f>
        <v>0</v>
      </c>
      <c r="X138" s="247">
        <f>SUM(X133:X137)</f>
        <v>0</v>
      </c>
      <c r="Y138" s="107"/>
      <c r="Z138" s="243">
        <f>SUM(Z133:Z137)</f>
        <v>0</v>
      </c>
      <c r="AA138" s="243">
        <f>SUM(AA133:AA137)</f>
        <v>0</v>
      </c>
      <c r="AB138" s="495" t="e">
        <f t="shared" si="139"/>
        <v>#DIV/0!</v>
      </c>
    </row>
    <row r="139" spans="1:28" ht="14.25" x14ac:dyDescent="0.3">
      <c r="A139" s="345">
        <v>7.2</v>
      </c>
      <c r="B139" s="344" t="s">
        <v>159</v>
      </c>
      <c r="C139" s="152"/>
      <c r="D139" s="170"/>
      <c r="E139" s="170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ref="R139:R143" si="142">SUM(F139:Q139)</f>
        <v>0</v>
      </c>
      <c r="S139" s="395">
        <f t="shared" ref="S139:S143" si="143">D139*R139</f>
        <v>0</v>
      </c>
      <c r="T139" s="107"/>
      <c r="U139" s="107"/>
      <c r="V139" s="107"/>
      <c r="W139" s="153">
        <f>X139/$U$7</f>
        <v>0</v>
      </c>
      <c r="X139" s="153">
        <f>R139/12</f>
        <v>0</v>
      </c>
      <c r="Y139" s="107"/>
      <c r="Z139" s="153">
        <f>IF($E139="Y",$R139,0)</f>
        <v>0</v>
      </c>
      <c r="AA139" s="153">
        <f>IF($E139="N",$R139,0)</f>
        <v>0</v>
      </c>
      <c r="AB139" s="494" t="e">
        <f>Z139/(AA139+Z139)</f>
        <v>#DIV/0!</v>
      </c>
    </row>
    <row r="140" spans="1:28" ht="14.25" x14ac:dyDescent="0.3">
      <c r="A140" s="339"/>
      <c r="B140" s="340"/>
      <c r="C140" s="152"/>
      <c r="D140" s="170"/>
      <c r="E140" s="170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346">
        <f t="shared" si="142"/>
        <v>0</v>
      </c>
      <c r="S140" s="395">
        <f t="shared" si="143"/>
        <v>0</v>
      </c>
      <c r="T140" s="107"/>
      <c r="U140" s="107"/>
      <c r="V140" s="107"/>
      <c r="W140" s="153">
        <f t="shared" ref="W140:W143" si="144">X140/$U$7</f>
        <v>0</v>
      </c>
      <c r="X140" s="153">
        <f t="shared" ref="X140:X143" si="145">R140/12</f>
        <v>0</v>
      </c>
      <c r="Y140" s="107"/>
      <c r="Z140" s="153">
        <f t="shared" ref="Z140:Z143" si="146">IF($E140="Y",$R140,0)</f>
        <v>0</v>
      </c>
      <c r="AA140" s="153">
        <f t="shared" ref="AA140:AA143" si="147">IF($E140="N",$R140,0)</f>
        <v>0</v>
      </c>
      <c r="AB140" s="494" t="e">
        <f t="shared" ref="AB140:AB144" si="148">Z140/(AA140+Z140)</f>
        <v>#DIV/0!</v>
      </c>
    </row>
    <row r="141" spans="1:28" ht="14.25" x14ac:dyDescent="0.3">
      <c r="A141" s="339"/>
      <c r="B141" s="340"/>
      <c r="C141" s="152"/>
      <c r="D141" s="170"/>
      <c r="E141" s="170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si="142"/>
        <v>0</v>
      </c>
      <c r="S141" s="395">
        <f t="shared" si="143"/>
        <v>0</v>
      </c>
      <c r="T141" s="107"/>
      <c r="U141" s="107"/>
      <c r="V141" s="107"/>
      <c r="W141" s="153">
        <f t="shared" si="144"/>
        <v>0</v>
      </c>
      <c r="X141" s="153">
        <f t="shared" si="145"/>
        <v>0</v>
      </c>
      <c r="Y141" s="107"/>
      <c r="Z141" s="153">
        <f t="shared" si="146"/>
        <v>0</v>
      </c>
      <c r="AA141" s="153">
        <f t="shared" si="147"/>
        <v>0</v>
      </c>
      <c r="AB141" s="494" t="e">
        <f t="shared" si="148"/>
        <v>#DIV/0!</v>
      </c>
    </row>
    <row r="142" spans="1:28" ht="14.25" x14ac:dyDescent="0.3">
      <c r="A142" s="339"/>
      <c r="B142" s="340"/>
      <c r="C142" s="152"/>
      <c r="D142" s="170"/>
      <c r="E142" s="170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2"/>
        <v>0</v>
      </c>
      <c r="S142" s="395">
        <f t="shared" si="143"/>
        <v>0</v>
      </c>
      <c r="T142" s="107"/>
      <c r="U142" s="107"/>
      <c r="V142" s="107"/>
      <c r="W142" s="153">
        <f t="shared" si="144"/>
        <v>0</v>
      </c>
      <c r="X142" s="153">
        <f t="shared" si="145"/>
        <v>0</v>
      </c>
      <c r="Y142" s="107"/>
      <c r="Z142" s="153">
        <f t="shared" si="146"/>
        <v>0</v>
      </c>
      <c r="AA142" s="153">
        <f t="shared" si="147"/>
        <v>0</v>
      </c>
      <c r="AB142" s="494" t="e">
        <f t="shared" si="148"/>
        <v>#DIV/0!</v>
      </c>
    </row>
    <row r="143" spans="1:28" ht="14.25" x14ac:dyDescent="0.3">
      <c r="A143" s="339"/>
      <c r="B143" s="340"/>
      <c r="C143" s="152"/>
      <c r="D143" s="170"/>
      <c r="E143" s="170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2"/>
        <v>0</v>
      </c>
      <c r="S143" s="395">
        <f t="shared" si="143"/>
        <v>0</v>
      </c>
      <c r="T143" s="107"/>
      <c r="U143" s="107"/>
      <c r="V143" s="107"/>
      <c r="W143" s="153">
        <f t="shared" si="144"/>
        <v>0</v>
      </c>
      <c r="X143" s="153">
        <f t="shared" si="145"/>
        <v>0</v>
      </c>
      <c r="Y143" s="107"/>
      <c r="Z143" s="153">
        <f t="shared" si="146"/>
        <v>0</v>
      </c>
      <c r="AA143" s="153">
        <f t="shared" si="147"/>
        <v>0</v>
      </c>
      <c r="AB143" s="494" t="e">
        <f t="shared" si="148"/>
        <v>#DIV/0!</v>
      </c>
    </row>
    <row r="144" spans="1:28" ht="15" thickBot="1" x14ac:dyDescent="0.35">
      <c r="A144" s="240"/>
      <c r="B144" s="241" t="s">
        <v>160</v>
      </c>
      <c r="C144" s="242"/>
      <c r="D144" s="244"/>
      <c r="E144" s="244"/>
      <c r="F144" s="245">
        <f>SUM(F139:F143)</f>
        <v>0</v>
      </c>
      <c r="G144" s="245">
        <f t="shared" ref="G144:R144" si="149">SUM(G139:G143)</f>
        <v>0</v>
      </c>
      <c r="H144" s="245">
        <f t="shared" si="149"/>
        <v>0</v>
      </c>
      <c r="I144" s="245">
        <f t="shared" si="149"/>
        <v>0</v>
      </c>
      <c r="J144" s="245">
        <f t="shared" si="149"/>
        <v>0</v>
      </c>
      <c r="K144" s="245">
        <f t="shared" si="149"/>
        <v>0</v>
      </c>
      <c r="L144" s="245">
        <f t="shared" si="149"/>
        <v>0</v>
      </c>
      <c r="M144" s="245">
        <f t="shared" si="149"/>
        <v>0</v>
      </c>
      <c r="N144" s="245">
        <f t="shared" si="149"/>
        <v>0</v>
      </c>
      <c r="O144" s="245">
        <f t="shared" si="149"/>
        <v>0</v>
      </c>
      <c r="P144" s="245">
        <f t="shared" si="149"/>
        <v>0</v>
      </c>
      <c r="Q144" s="245">
        <f t="shared" si="149"/>
        <v>0</v>
      </c>
      <c r="R144" s="245">
        <f t="shared" si="149"/>
        <v>0</v>
      </c>
      <c r="S144" s="396">
        <f>SUM(S139:S143)</f>
        <v>0</v>
      </c>
      <c r="T144" s="107"/>
      <c r="U144" s="107"/>
      <c r="V144" s="107"/>
      <c r="W144" s="247">
        <f>SUM(W139:W143)</f>
        <v>0</v>
      </c>
      <c r="X144" s="247">
        <f>SUM(X139:X143)</f>
        <v>0</v>
      </c>
      <c r="Y144" s="107"/>
      <c r="Z144" s="243">
        <f>SUM(Z139:Z143)</f>
        <v>0</v>
      </c>
      <c r="AA144" s="243">
        <f>SUM(AA139:AA143)</f>
        <v>0</v>
      </c>
      <c r="AB144" s="495" t="e">
        <f t="shared" si="148"/>
        <v>#DIV/0!</v>
      </c>
    </row>
    <row r="145" spans="1:28" ht="14.25" x14ac:dyDescent="0.3">
      <c r="A145" s="345">
        <v>7.3</v>
      </c>
      <c r="B145" s="344" t="s">
        <v>161</v>
      </c>
      <c r="C145" s="159"/>
      <c r="D145" s="170"/>
      <c r="E145" s="170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ref="R145:R149" si="150">SUM(F145:Q145)</f>
        <v>0</v>
      </c>
      <c r="S145" s="395">
        <f t="shared" ref="S145:S149" si="151">D145*R145</f>
        <v>0</v>
      </c>
      <c r="T145" s="107"/>
      <c r="U145" s="107"/>
      <c r="V145" s="107"/>
      <c r="W145" s="153">
        <f>X145/$U$7</f>
        <v>0</v>
      </c>
      <c r="X145" s="153">
        <f>R145/12</f>
        <v>0</v>
      </c>
      <c r="Y145" s="107"/>
      <c r="Z145" s="153">
        <f>IF($E145="Y",$R145,0)</f>
        <v>0</v>
      </c>
      <c r="AA145" s="153">
        <f>IF($E145="N",$R145,0)</f>
        <v>0</v>
      </c>
      <c r="AB145" s="494" t="e">
        <f>Z145/(AA145+Z145)</f>
        <v>#DIV/0!</v>
      </c>
    </row>
    <row r="146" spans="1:28" ht="14.25" x14ac:dyDescent="0.3">
      <c r="A146" s="339"/>
      <c r="B146" s="340"/>
      <c r="C146" s="159"/>
      <c r="D146" s="170"/>
      <c r="E146" s="170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346">
        <f t="shared" si="150"/>
        <v>0</v>
      </c>
      <c r="S146" s="395">
        <f t="shared" si="151"/>
        <v>0</v>
      </c>
      <c r="T146" s="107"/>
      <c r="U146" s="107"/>
      <c r="V146" s="107"/>
      <c r="W146" s="153">
        <f t="shared" ref="W146:W149" si="152">X146/$U$7</f>
        <v>0</v>
      </c>
      <c r="X146" s="153">
        <f t="shared" ref="X146:X149" si="153">R146/12</f>
        <v>0</v>
      </c>
      <c r="Y146" s="107"/>
      <c r="Z146" s="153">
        <f t="shared" ref="Z146:Z149" si="154">IF($E146="Y",$R146,0)</f>
        <v>0</v>
      </c>
      <c r="AA146" s="153">
        <f t="shared" ref="AA146:AA149" si="155">IF($E146="N",$R146,0)</f>
        <v>0</v>
      </c>
      <c r="AB146" s="494" t="e">
        <f t="shared" ref="AB146:AB150" si="156">Z146/(AA146+Z146)</f>
        <v>#DIV/0!</v>
      </c>
    </row>
    <row r="147" spans="1:28" ht="14.25" x14ac:dyDescent="0.3">
      <c r="A147" s="339"/>
      <c r="B147" s="340"/>
      <c r="C147" s="159"/>
      <c r="D147" s="170"/>
      <c r="E147" s="170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si="150"/>
        <v>0</v>
      </c>
      <c r="S147" s="395">
        <f t="shared" si="151"/>
        <v>0</v>
      </c>
      <c r="T147" s="107"/>
      <c r="U147" s="107"/>
      <c r="V147" s="107"/>
      <c r="W147" s="153">
        <f t="shared" si="152"/>
        <v>0</v>
      </c>
      <c r="X147" s="153">
        <f t="shared" si="153"/>
        <v>0</v>
      </c>
      <c r="Y147" s="107"/>
      <c r="Z147" s="153">
        <f t="shared" si="154"/>
        <v>0</v>
      </c>
      <c r="AA147" s="153">
        <f t="shared" si="155"/>
        <v>0</v>
      </c>
      <c r="AB147" s="494" t="e">
        <f t="shared" si="156"/>
        <v>#DIV/0!</v>
      </c>
    </row>
    <row r="148" spans="1:28" ht="14.25" x14ac:dyDescent="0.3">
      <c r="A148" s="339"/>
      <c r="B148" s="340"/>
      <c r="C148" s="159"/>
      <c r="D148" s="170"/>
      <c r="E148" s="170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0"/>
        <v>0</v>
      </c>
      <c r="S148" s="395">
        <f t="shared" si="151"/>
        <v>0</v>
      </c>
      <c r="T148" s="107"/>
      <c r="U148" s="107"/>
      <c r="V148" s="107"/>
      <c r="W148" s="153">
        <f t="shared" si="152"/>
        <v>0</v>
      </c>
      <c r="X148" s="153">
        <f t="shared" si="153"/>
        <v>0</v>
      </c>
      <c r="Y148" s="107"/>
      <c r="Z148" s="153">
        <f t="shared" si="154"/>
        <v>0</v>
      </c>
      <c r="AA148" s="153">
        <f t="shared" si="155"/>
        <v>0</v>
      </c>
      <c r="AB148" s="494" t="e">
        <f t="shared" si="156"/>
        <v>#DIV/0!</v>
      </c>
    </row>
    <row r="149" spans="1:28" ht="14.25" x14ac:dyDescent="0.3">
      <c r="A149" s="339"/>
      <c r="B149" s="340"/>
      <c r="C149" s="159"/>
      <c r="D149" s="170"/>
      <c r="E149" s="170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0"/>
        <v>0</v>
      </c>
      <c r="S149" s="395">
        <f t="shared" si="151"/>
        <v>0</v>
      </c>
      <c r="T149" s="107"/>
      <c r="U149" s="107"/>
      <c r="V149" s="107"/>
      <c r="W149" s="153">
        <f t="shared" si="152"/>
        <v>0</v>
      </c>
      <c r="X149" s="153">
        <f t="shared" si="153"/>
        <v>0</v>
      </c>
      <c r="Y149" s="107"/>
      <c r="Z149" s="153">
        <f t="shared" si="154"/>
        <v>0</v>
      </c>
      <c r="AA149" s="153">
        <f t="shared" si="155"/>
        <v>0</v>
      </c>
      <c r="AB149" s="494" t="e">
        <f t="shared" si="156"/>
        <v>#DIV/0!</v>
      </c>
    </row>
    <row r="150" spans="1:28" ht="15" thickBot="1" x14ac:dyDescent="0.35">
      <c r="A150" s="240"/>
      <c r="B150" s="241" t="s">
        <v>162</v>
      </c>
      <c r="C150" s="242"/>
      <c r="D150" s="244"/>
      <c r="E150" s="244"/>
      <c r="F150" s="245">
        <f>SUM(F145:F149)</f>
        <v>0</v>
      </c>
      <c r="G150" s="245">
        <f t="shared" ref="G150:R150" si="157">SUM(G145:G149)</f>
        <v>0</v>
      </c>
      <c r="H150" s="245">
        <f t="shared" si="157"/>
        <v>0</v>
      </c>
      <c r="I150" s="245">
        <f t="shared" si="157"/>
        <v>0</v>
      </c>
      <c r="J150" s="245">
        <f t="shared" si="157"/>
        <v>0</v>
      </c>
      <c r="K150" s="245">
        <f t="shared" si="157"/>
        <v>0</v>
      </c>
      <c r="L150" s="245">
        <f t="shared" si="157"/>
        <v>0</v>
      </c>
      <c r="M150" s="245">
        <f t="shared" si="157"/>
        <v>0</v>
      </c>
      <c r="N150" s="245">
        <f t="shared" si="157"/>
        <v>0</v>
      </c>
      <c r="O150" s="245">
        <f t="shared" si="157"/>
        <v>0</v>
      </c>
      <c r="P150" s="245">
        <f t="shared" si="157"/>
        <v>0</v>
      </c>
      <c r="Q150" s="245">
        <f t="shared" si="157"/>
        <v>0</v>
      </c>
      <c r="R150" s="245">
        <f t="shared" si="157"/>
        <v>0</v>
      </c>
      <c r="S150" s="396">
        <f>SUM(S145:S149)</f>
        <v>0</v>
      </c>
      <c r="T150" s="107"/>
      <c r="U150" s="107"/>
      <c r="V150" s="107"/>
      <c r="W150" s="247">
        <f>SUM(W145:W149)</f>
        <v>0</v>
      </c>
      <c r="X150" s="247">
        <f>SUM(X145:X149)</f>
        <v>0</v>
      </c>
      <c r="Y150" s="107"/>
      <c r="Z150" s="243">
        <f>SUM(Z145:Z149)</f>
        <v>0</v>
      </c>
      <c r="AA150" s="243">
        <f>SUM(AA145:AA149)</f>
        <v>0</v>
      </c>
      <c r="AB150" s="495" t="e">
        <f t="shared" si="156"/>
        <v>#DIV/0!</v>
      </c>
    </row>
    <row r="151" spans="1:28" ht="14.25" x14ac:dyDescent="0.3">
      <c r="A151" s="150"/>
      <c r="B151" s="151"/>
      <c r="C151" s="159"/>
      <c r="D151" s="170"/>
      <c r="E151" s="170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401"/>
      <c r="T151" s="107"/>
      <c r="U151" s="107"/>
      <c r="V151" s="107"/>
      <c r="W151" s="153"/>
      <c r="X151" s="153"/>
      <c r="Y151" s="107"/>
      <c r="Z151" s="153"/>
      <c r="AA151" s="153"/>
      <c r="AB151" s="494"/>
    </row>
    <row r="152" spans="1:28" ht="15" thickBot="1" x14ac:dyDescent="0.35">
      <c r="A152" s="263"/>
      <c r="B152" s="713" t="s">
        <v>163</v>
      </c>
      <c r="C152" s="714"/>
      <c r="D152" s="266"/>
      <c r="E152" s="266"/>
      <c r="F152" s="266">
        <f t="shared" ref="F152:S152" si="158">SUM(F138,F144,F150)</f>
        <v>0</v>
      </c>
      <c r="G152" s="266">
        <f t="shared" si="158"/>
        <v>0</v>
      </c>
      <c r="H152" s="266">
        <f t="shared" si="158"/>
        <v>0</v>
      </c>
      <c r="I152" s="266">
        <f t="shared" si="158"/>
        <v>0</v>
      </c>
      <c r="J152" s="266">
        <f t="shared" si="158"/>
        <v>0</v>
      </c>
      <c r="K152" s="266">
        <f t="shared" si="158"/>
        <v>0</v>
      </c>
      <c r="L152" s="266">
        <f t="shared" si="158"/>
        <v>0</v>
      </c>
      <c r="M152" s="266">
        <f t="shared" si="158"/>
        <v>0</v>
      </c>
      <c r="N152" s="266">
        <f t="shared" si="158"/>
        <v>0</v>
      </c>
      <c r="O152" s="266">
        <f t="shared" si="158"/>
        <v>0</v>
      </c>
      <c r="P152" s="266">
        <f t="shared" si="158"/>
        <v>0</v>
      </c>
      <c r="Q152" s="266">
        <f t="shared" si="158"/>
        <v>0</v>
      </c>
      <c r="R152" s="266">
        <f t="shared" si="158"/>
        <v>0</v>
      </c>
      <c r="S152" s="398">
        <f t="shared" si="158"/>
        <v>0</v>
      </c>
      <c r="T152" s="107"/>
      <c r="U152" s="107"/>
      <c r="V152" s="107"/>
      <c r="W152" s="266">
        <f>SUM(W138,W144,W150)</f>
        <v>0</v>
      </c>
      <c r="X152" s="266">
        <f>SUM(X138,X144,X150)</f>
        <v>0</v>
      </c>
      <c r="Y152" s="107"/>
      <c r="Z152" s="266">
        <f>SUM(Z138,Z144,Z150)</f>
        <v>0</v>
      </c>
      <c r="AA152" s="266">
        <f>SUM(AA138,AA144,AA150)</f>
        <v>0</v>
      </c>
      <c r="AB152" s="500" t="e">
        <f t="shared" ref="AB152" si="159">Z152/(AA152+Z152)</f>
        <v>#DIV/0!</v>
      </c>
    </row>
    <row r="153" spans="1:28" ht="14.25" x14ac:dyDescent="0.3">
      <c r="A153" s="161"/>
      <c r="B153" s="151"/>
      <c r="C153" s="152"/>
      <c r="D153" s="154"/>
      <c r="E153" s="154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T153" s="107"/>
      <c r="U153" s="107"/>
      <c r="V153" s="107"/>
      <c r="W153" s="152"/>
      <c r="X153" s="152"/>
      <c r="Y153" s="107"/>
      <c r="Z153" s="152"/>
      <c r="AA153" s="152"/>
      <c r="AB153" s="494"/>
    </row>
    <row r="154" spans="1:28" ht="14.25" x14ac:dyDescent="0.3">
      <c r="A154" s="249">
        <v>8</v>
      </c>
      <c r="B154" s="258" t="s">
        <v>164</v>
      </c>
      <c r="C154" s="251"/>
      <c r="D154" s="251"/>
      <c r="E154" s="251"/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6"/>
      <c r="R154" s="252"/>
      <c r="S154" s="402"/>
      <c r="T154" s="107"/>
      <c r="U154" s="107"/>
      <c r="V154" s="107"/>
      <c r="W154" s="251"/>
      <c r="X154" s="251"/>
      <c r="Y154" s="107"/>
      <c r="Z154" s="251"/>
      <c r="AA154" s="251"/>
      <c r="AB154" s="498"/>
    </row>
    <row r="155" spans="1:28" ht="14.25" x14ac:dyDescent="0.3">
      <c r="A155" s="339">
        <v>8.1</v>
      </c>
      <c r="B155" s="340" t="s">
        <v>165</v>
      </c>
      <c r="C155" s="152"/>
      <c r="D155" s="170"/>
      <c r="E155" s="170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346">
        <f t="shared" ref="R155:R156" si="160">SUM(F155:Q155)</f>
        <v>0</v>
      </c>
      <c r="S155" s="395">
        <f>D155*R155</f>
        <v>0</v>
      </c>
      <c r="T155" s="107"/>
      <c r="U155" s="107"/>
      <c r="V155" s="107"/>
      <c r="W155" s="153">
        <f>X155/$U$7</f>
        <v>0</v>
      </c>
      <c r="X155" s="153">
        <f>R155/12</f>
        <v>0</v>
      </c>
      <c r="Y155" s="107"/>
      <c r="Z155" s="153">
        <f>IF($E155="Y",$R155,0)</f>
        <v>0</v>
      </c>
      <c r="AA155" s="153">
        <f>IF($E155="N",$R155,0)</f>
        <v>0</v>
      </c>
      <c r="AB155" s="494" t="e">
        <f>Z155/(AA155+Z155)</f>
        <v>#DIV/0!</v>
      </c>
    </row>
    <row r="156" spans="1:28" ht="14.25" x14ac:dyDescent="0.3">
      <c r="A156" s="339"/>
      <c r="B156" s="340"/>
      <c r="C156" s="152"/>
      <c r="D156" s="170"/>
      <c r="E156" s="170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346">
        <f t="shared" si="160"/>
        <v>0</v>
      </c>
      <c r="S156" s="395">
        <f t="shared" ref="S156:S159" si="161">D156*R156</f>
        <v>0</v>
      </c>
      <c r="W156" s="153">
        <f t="shared" ref="W156:W159" si="162">X156/$U$7</f>
        <v>0</v>
      </c>
      <c r="X156" s="153">
        <f t="shared" ref="X156:X159" si="163">R156/12</f>
        <v>0</v>
      </c>
      <c r="Z156" s="153">
        <f t="shared" ref="Z156:Z159" si="164">IF($E156="Y",$R156,0)</f>
        <v>0</v>
      </c>
      <c r="AA156" s="153">
        <f t="shared" ref="AA156:AA159" si="165">IF($E156="N",$R156,0)</f>
        <v>0</v>
      </c>
      <c r="AB156" s="494" t="e">
        <f t="shared" ref="AB156:AB160" si="166">Z156/(AA156+Z156)</f>
        <v>#DIV/0!</v>
      </c>
    </row>
    <row r="157" spans="1:28" ht="14.25" x14ac:dyDescent="0.3">
      <c r="A157" s="339"/>
      <c r="B157" s="340"/>
      <c r="C157" s="152"/>
      <c r="D157" s="170"/>
      <c r="E157" s="170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59" si="167">SUM(F157:Q157)</f>
        <v>0</v>
      </c>
      <c r="S157" s="395">
        <f t="shared" si="161"/>
        <v>0</v>
      </c>
      <c r="W157" s="153">
        <f t="shared" si="162"/>
        <v>0</v>
      </c>
      <c r="X157" s="153">
        <f t="shared" si="163"/>
        <v>0</v>
      </c>
      <c r="Z157" s="153">
        <f t="shared" si="164"/>
        <v>0</v>
      </c>
      <c r="AA157" s="153">
        <f t="shared" si="165"/>
        <v>0</v>
      </c>
      <c r="AB157" s="494" t="e">
        <f t="shared" si="166"/>
        <v>#DIV/0!</v>
      </c>
    </row>
    <row r="158" spans="1:28" ht="14.25" x14ac:dyDescent="0.3">
      <c r="A158" s="339"/>
      <c r="B158" s="340"/>
      <c r="C158" s="152"/>
      <c r="D158" s="170"/>
      <c r="E158" s="170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7"/>
        <v>0</v>
      </c>
      <c r="S158" s="395">
        <f t="shared" si="161"/>
        <v>0</v>
      </c>
      <c r="W158" s="153">
        <f t="shared" si="162"/>
        <v>0</v>
      </c>
      <c r="X158" s="153">
        <f t="shared" si="163"/>
        <v>0</v>
      </c>
      <c r="Z158" s="153">
        <f t="shared" si="164"/>
        <v>0</v>
      </c>
      <c r="AA158" s="153">
        <f t="shared" si="165"/>
        <v>0</v>
      </c>
      <c r="AB158" s="494" t="e">
        <f t="shared" si="166"/>
        <v>#DIV/0!</v>
      </c>
    </row>
    <row r="159" spans="1:28" ht="14.25" x14ac:dyDescent="0.3">
      <c r="A159" s="339"/>
      <c r="B159" s="340"/>
      <c r="C159" s="152"/>
      <c r="D159" s="170"/>
      <c r="E159" s="170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7"/>
        <v>0</v>
      </c>
      <c r="S159" s="395">
        <f t="shared" si="161"/>
        <v>0</v>
      </c>
      <c r="W159" s="153">
        <f t="shared" si="162"/>
        <v>0</v>
      </c>
      <c r="X159" s="153">
        <f t="shared" si="163"/>
        <v>0</v>
      </c>
      <c r="Z159" s="153">
        <f t="shared" si="164"/>
        <v>0</v>
      </c>
      <c r="AA159" s="153">
        <f t="shared" si="165"/>
        <v>0</v>
      </c>
      <c r="AB159" s="494" t="e">
        <f t="shared" si="166"/>
        <v>#DIV/0!</v>
      </c>
    </row>
    <row r="160" spans="1:28" ht="15" thickBot="1" x14ac:dyDescent="0.35">
      <c r="A160" s="240"/>
      <c r="B160" s="241" t="s">
        <v>166</v>
      </c>
      <c r="C160" s="242"/>
      <c r="D160" s="244"/>
      <c r="E160" s="244"/>
      <c r="F160" s="245">
        <f>SUM(F155:F159)</f>
        <v>0</v>
      </c>
      <c r="G160" s="245">
        <f t="shared" ref="G160:R160" si="168">SUM(G155:G159)</f>
        <v>0</v>
      </c>
      <c r="H160" s="245">
        <f t="shared" si="168"/>
        <v>0</v>
      </c>
      <c r="I160" s="245">
        <f t="shared" si="168"/>
        <v>0</v>
      </c>
      <c r="J160" s="245">
        <f t="shared" si="168"/>
        <v>0</v>
      </c>
      <c r="K160" s="245">
        <f t="shared" si="168"/>
        <v>0</v>
      </c>
      <c r="L160" s="245">
        <f t="shared" si="168"/>
        <v>0</v>
      </c>
      <c r="M160" s="245">
        <f t="shared" si="168"/>
        <v>0</v>
      </c>
      <c r="N160" s="245">
        <f t="shared" si="168"/>
        <v>0</v>
      </c>
      <c r="O160" s="245">
        <f t="shared" si="168"/>
        <v>0</v>
      </c>
      <c r="P160" s="245">
        <f t="shared" si="168"/>
        <v>0</v>
      </c>
      <c r="Q160" s="245">
        <f t="shared" si="168"/>
        <v>0</v>
      </c>
      <c r="R160" s="245">
        <f t="shared" si="168"/>
        <v>0</v>
      </c>
      <c r="S160" s="396">
        <f>SUM(S155:S159)</f>
        <v>0</v>
      </c>
      <c r="W160" s="247">
        <f>SUM(W155:W159)</f>
        <v>0</v>
      </c>
      <c r="X160" s="247">
        <f>SUM(X155:X159)</f>
        <v>0</v>
      </c>
      <c r="Z160" s="243">
        <f>SUM(Z155:Z159)</f>
        <v>0</v>
      </c>
      <c r="AA160" s="243">
        <f>SUM(AA155:AA159)</f>
        <v>0</v>
      </c>
      <c r="AB160" s="495" t="e">
        <f t="shared" si="166"/>
        <v>#DIV/0!</v>
      </c>
    </row>
    <row r="161" spans="1:28" ht="14.25" x14ac:dyDescent="0.3">
      <c r="A161" s="339">
        <v>8.1999999999999993</v>
      </c>
      <c r="B161" s="340" t="s">
        <v>167</v>
      </c>
      <c r="C161" s="152"/>
      <c r="D161" s="170"/>
      <c r="E161" s="170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ref="R161:R165" si="169">SUM(F161:Q161)</f>
        <v>0</v>
      </c>
      <c r="S161" s="395">
        <f>D161*R161</f>
        <v>0</v>
      </c>
      <c r="W161" s="153">
        <f>X161/$U$7</f>
        <v>0</v>
      </c>
      <c r="X161" s="153">
        <f>R161/12</f>
        <v>0</v>
      </c>
      <c r="Z161" s="153">
        <f>IF($E161="Y",$R161,0)</f>
        <v>0</v>
      </c>
      <c r="AA161" s="153">
        <f>IF($E161="N",$R161,0)</f>
        <v>0</v>
      </c>
      <c r="AB161" s="494" t="e">
        <f>Z161/(AA161+Z161)</f>
        <v>#DIV/0!</v>
      </c>
    </row>
    <row r="162" spans="1:28" ht="14.25" x14ac:dyDescent="0.3">
      <c r="A162" s="339"/>
      <c r="B162" s="340"/>
      <c r="C162" s="152"/>
      <c r="D162" s="170"/>
      <c r="E162" s="170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346">
        <f t="shared" si="169"/>
        <v>0</v>
      </c>
      <c r="S162" s="395">
        <f t="shared" ref="S162:S165" si="170">D162*R162</f>
        <v>0</v>
      </c>
      <c r="W162" s="153">
        <f t="shared" ref="W162:W165" si="171">X162/$U$7</f>
        <v>0</v>
      </c>
      <c r="X162" s="153">
        <f t="shared" ref="X162:X165" si="172">R162/12</f>
        <v>0</v>
      </c>
      <c r="Z162" s="153">
        <f t="shared" ref="Z162:Z165" si="173">IF($E162="Y",$R162,0)</f>
        <v>0</v>
      </c>
      <c r="AA162" s="153">
        <f t="shared" ref="AA162:AA165" si="174">IF($E162="N",$R162,0)</f>
        <v>0</v>
      </c>
      <c r="AB162" s="494" t="e">
        <f t="shared" ref="AB162:AB166" si="175">Z162/(AA162+Z162)</f>
        <v>#DIV/0!</v>
      </c>
    </row>
    <row r="163" spans="1:28" ht="14.25" x14ac:dyDescent="0.3">
      <c r="A163" s="339"/>
      <c r="B163" s="340"/>
      <c r="C163" s="152"/>
      <c r="D163" s="170"/>
      <c r="E163" s="170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si="169"/>
        <v>0</v>
      </c>
      <c r="S163" s="395">
        <f t="shared" si="170"/>
        <v>0</v>
      </c>
      <c r="W163" s="153">
        <f t="shared" si="171"/>
        <v>0</v>
      </c>
      <c r="X163" s="153">
        <f t="shared" si="172"/>
        <v>0</v>
      </c>
      <c r="Z163" s="153">
        <f t="shared" si="173"/>
        <v>0</v>
      </c>
      <c r="AA163" s="153">
        <f t="shared" si="174"/>
        <v>0</v>
      </c>
      <c r="AB163" s="494" t="e">
        <f t="shared" si="175"/>
        <v>#DIV/0!</v>
      </c>
    </row>
    <row r="164" spans="1:28" ht="14.25" x14ac:dyDescent="0.3">
      <c r="A164" s="339"/>
      <c r="B164" s="340"/>
      <c r="C164" s="152"/>
      <c r="D164" s="170"/>
      <c r="E164" s="170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69"/>
        <v>0</v>
      </c>
      <c r="S164" s="395">
        <f t="shared" si="170"/>
        <v>0</v>
      </c>
      <c r="W164" s="153">
        <f t="shared" si="171"/>
        <v>0</v>
      </c>
      <c r="X164" s="153">
        <f t="shared" si="172"/>
        <v>0</v>
      </c>
      <c r="Z164" s="153">
        <f t="shared" si="173"/>
        <v>0</v>
      </c>
      <c r="AA164" s="153">
        <f t="shared" si="174"/>
        <v>0</v>
      </c>
      <c r="AB164" s="494" t="e">
        <f t="shared" si="175"/>
        <v>#DIV/0!</v>
      </c>
    </row>
    <row r="165" spans="1:28" ht="14.25" x14ac:dyDescent="0.3">
      <c r="A165" s="339"/>
      <c r="B165" s="340"/>
      <c r="C165" s="152"/>
      <c r="D165" s="170"/>
      <c r="E165" s="170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69"/>
        <v>0</v>
      </c>
      <c r="S165" s="395">
        <f t="shared" si="170"/>
        <v>0</v>
      </c>
      <c r="W165" s="153">
        <f t="shared" si="171"/>
        <v>0</v>
      </c>
      <c r="X165" s="153">
        <f t="shared" si="172"/>
        <v>0</v>
      </c>
      <c r="Z165" s="153">
        <f t="shared" si="173"/>
        <v>0</v>
      </c>
      <c r="AA165" s="153">
        <f t="shared" si="174"/>
        <v>0</v>
      </c>
      <c r="AB165" s="494" t="e">
        <f t="shared" si="175"/>
        <v>#DIV/0!</v>
      </c>
    </row>
    <row r="166" spans="1:28" ht="15" thickBot="1" x14ac:dyDescent="0.35">
      <c r="A166" s="240"/>
      <c r="B166" s="241" t="s">
        <v>168</v>
      </c>
      <c r="C166" s="242"/>
      <c r="D166" s="244"/>
      <c r="E166" s="244"/>
      <c r="F166" s="245">
        <f>SUM(F161:F165)</f>
        <v>0</v>
      </c>
      <c r="G166" s="245">
        <f t="shared" ref="G166:R166" si="176">SUM(G161:G165)</f>
        <v>0</v>
      </c>
      <c r="H166" s="245">
        <f t="shared" si="176"/>
        <v>0</v>
      </c>
      <c r="I166" s="245">
        <f t="shared" si="176"/>
        <v>0</v>
      </c>
      <c r="J166" s="245">
        <f t="shared" si="176"/>
        <v>0</v>
      </c>
      <c r="K166" s="245">
        <f t="shared" si="176"/>
        <v>0</v>
      </c>
      <c r="L166" s="245">
        <f t="shared" si="176"/>
        <v>0</v>
      </c>
      <c r="M166" s="245">
        <f t="shared" si="176"/>
        <v>0</v>
      </c>
      <c r="N166" s="245">
        <f t="shared" si="176"/>
        <v>0</v>
      </c>
      <c r="O166" s="245">
        <f t="shared" si="176"/>
        <v>0</v>
      </c>
      <c r="P166" s="245">
        <f t="shared" si="176"/>
        <v>0</v>
      </c>
      <c r="Q166" s="245">
        <f t="shared" si="176"/>
        <v>0</v>
      </c>
      <c r="R166" s="245">
        <f t="shared" si="176"/>
        <v>0</v>
      </c>
      <c r="S166" s="396">
        <f>SUM(S161:S165)</f>
        <v>0</v>
      </c>
      <c r="W166" s="247">
        <f>SUM(W161:W165)</f>
        <v>0</v>
      </c>
      <c r="X166" s="247">
        <f>SUM(X161:X165)</f>
        <v>0</v>
      </c>
      <c r="Z166" s="243">
        <f>SUM(Z161:Z165)</f>
        <v>0</v>
      </c>
      <c r="AA166" s="243">
        <f>SUM(AA161:AA165)</f>
        <v>0</v>
      </c>
      <c r="AB166" s="495" t="e">
        <f t="shared" si="175"/>
        <v>#DIV/0!</v>
      </c>
    </row>
    <row r="167" spans="1:28" ht="14.25" x14ac:dyDescent="0.3">
      <c r="A167" s="339">
        <v>8.3000000000000007</v>
      </c>
      <c r="B167" s="340" t="s">
        <v>169</v>
      </c>
      <c r="C167" s="152"/>
      <c r="D167" s="170"/>
      <c r="E167" s="170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ref="R167:R171" si="177">SUM(F167:Q167)</f>
        <v>0</v>
      </c>
      <c r="S167" s="395">
        <f t="shared" ref="S167:S171" si="178">D167*R167</f>
        <v>0</v>
      </c>
      <c r="W167" s="153">
        <f>X167/$U$7</f>
        <v>0</v>
      </c>
      <c r="X167" s="153">
        <f>R167/12</f>
        <v>0</v>
      </c>
      <c r="Z167" s="153">
        <f>IF($E167="Y",$R167,0)</f>
        <v>0</v>
      </c>
      <c r="AA167" s="153">
        <f>IF($E167="N",$R167,0)</f>
        <v>0</v>
      </c>
      <c r="AB167" s="494" t="e">
        <f>Z167/(AA167+Z167)</f>
        <v>#DIV/0!</v>
      </c>
    </row>
    <row r="168" spans="1:28" ht="14.25" x14ac:dyDescent="0.3">
      <c r="A168" s="339"/>
      <c r="B168" s="340"/>
      <c r="C168" s="152"/>
      <c r="D168" s="170"/>
      <c r="E168" s="170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346">
        <f t="shared" si="177"/>
        <v>0</v>
      </c>
      <c r="S168" s="395">
        <f t="shared" si="178"/>
        <v>0</v>
      </c>
      <c r="W168" s="153">
        <f t="shared" ref="W168:W171" si="179">X168/$U$7</f>
        <v>0</v>
      </c>
      <c r="X168" s="153">
        <f t="shared" ref="X168:X171" si="180">R168/12</f>
        <v>0</v>
      </c>
      <c r="Z168" s="153">
        <f t="shared" ref="Z168:Z171" si="181">IF($E168="Y",$R168,0)</f>
        <v>0</v>
      </c>
      <c r="AA168" s="153">
        <f t="shared" ref="AA168:AA171" si="182">IF($E168="N",$R168,0)</f>
        <v>0</v>
      </c>
      <c r="AB168" s="494" t="e">
        <f t="shared" ref="AB168:AB172" si="183">Z168/(AA168+Z168)</f>
        <v>#DIV/0!</v>
      </c>
    </row>
    <row r="169" spans="1:28" ht="14.25" x14ac:dyDescent="0.3">
      <c r="A169" s="339"/>
      <c r="B169" s="340"/>
      <c r="C169" s="152"/>
      <c r="D169" s="170"/>
      <c r="E169" s="170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si="177"/>
        <v>0</v>
      </c>
      <c r="S169" s="395">
        <f t="shared" si="178"/>
        <v>0</v>
      </c>
      <c r="W169" s="153">
        <f t="shared" si="179"/>
        <v>0</v>
      </c>
      <c r="X169" s="153">
        <f t="shared" si="180"/>
        <v>0</v>
      </c>
      <c r="Z169" s="153">
        <f t="shared" si="181"/>
        <v>0</v>
      </c>
      <c r="AA169" s="153">
        <f t="shared" si="182"/>
        <v>0</v>
      </c>
      <c r="AB169" s="494" t="e">
        <f t="shared" si="183"/>
        <v>#DIV/0!</v>
      </c>
    </row>
    <row r="170" spans="1:28" ht="14.25" x14ac:dyDescent="0.3">
      <c r="A170" s="339"/>
      <c r="B170" s="340"/>
      <c r="C170" s="152"/>
      <c r="D170" s="170"/>
      <c r="E170" s="170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7"/>
        <v>0</v>
      </c>
      <c r="S170" s="395">
        <f t="shared" si="178"/>
        <v>0</v>
      </c>
      <c r="W170" s="153">
        <f t="shared" si="179"/>
        <v>0</v>
      </c>
      <c r="X170" s="153">
        <f t="shared" si="180"/>
        <v>0</v>
      </c>
      <c r="Z170" s="153">
        <f t="shared" si="181"/>
        <v>0</v>
      </c>
      <c r="AA170" s="153">
        <f t="shared" si="182"/>
        <v>0</v>
      </c>
      <c r="AB170" s="494" t="e">
        <f t="shared" si="183"/>
        <v>#DIV/0!</v>
      </c>
    </row>
    <row r="171" spans="1:28" ht="14.25" x14ac:dyDescent="0.3">
      <c r="A171" s="339"/>
      <c r="B171" s="340"/>
      <c r="C171" s="152"/>
      <c r="D171" s="170"/>
      <c r="E171" s="170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7"/>
        <v>0</v>
      </c>
      <c r="S171" s="395">
        <f t="shared" si="178"/>
        <v>0</v>
      </c>
      <c r="W171" s="153">
        <f t="shared" si="179"/>
        <v>0</v>
      </c>
      <c r="X171" s="153">
        <f t="shared" si="180"/>
        <v>0</v>
      </c>
      <c r="Z171" s="153">
        <f t="shared" si="181"/>
        <v>0</v>
      </c>
      <c r="AA171" s="153">
        <f t="shared" si="182"/>
        <v>0</v>
      </c>
      <c r="AB171" s="494" t="e">
        <f t="shared" si="183"/>
        <v>#DIV/0!</v>
      </c>
    </row>
    <row r="172" spans="1:28" ht="15" thickBot="1" x14ac:dyDescent="0.35">
      <c r="A172" s="240"/>
      <c r="B172" s="241" t="s">
        <v>170</v>
      </c>
      <c r="C172" s="242"/>
      <c r="D172" s="244"/>
      <c r="E172" s="244"/>
      <c r="F172" s="245">
        <f>SUM(F167:F171)</f>
        <v>0</v>
      </c>
      <c r="G172" s="245">
        <f t="shared" ref="G172:R172" si="184">SUM(G167:G171)</f>
        <v>0</v>
      </c>
      <c r="H172" s="245">
        <f t="shared" si="184"/>
        <v>0</v>
      </c>
      <c r="I172" s="245">
        <f t="shared" si="184"/>
        <v>0</v>
      </c>
      <c r="J172" s="245">
        <f t="shared" si="184"/>
        <v>0</v>
      </c>
      <c r="K172" s="245">
        <f t="shared" si="184"/>
        <v>0</v>
      </c>
      <c r="L172" s="245">
        <f t="shared" si="184"/>
        <v>0</v>
      </c>
      <c r="M172" s="245">
        <f t="shared" si="184"/>
        <v>0</v>
      </c>
      <c r="N172" s="245">
        <f t="shared" si="184"/>
        <v>0</v>
      </c>
      <c r="O172" s="245">
        <f t="shared" si="184"/>
        <v>0</v>
      </c>
      <c r="P172" s="245">
        <f t="shared" si="184"/>
        <v>0</v>
      </c>
      <c r="Q172" s="245">
        <f t="shared" si="184"/>
        <v>0</v>
      </c>
      <c r="R172" s="245">
        <f t="shared" si="184"/>
        <v>0</v>
      </c>
      <c r="S172" s="396">
        <f>SUM(S167:S171)</f>
        <v>0</v>
      </c>
      <c r="W172" s="247">
        <f>SUM(W167:W171)</f>
        <v>0</v>
      </c>
      <c r="X172" s="247">
        <f>SUM(X167:X171)</f>
        <v>0</v>
      </c>
      <c r="Z172" s="243">
        <f>SUM(Z167:Z171)</f>
        <v>0</v>
      </c>
      <c r="AA172" s="243">
        <f>SUM(AA167:AA171)</f>
        <v>0</v>
      </c>
      <c r="AB172" s="495" t="e">
        <f t="shared" si="183"/>
        <v>#DIV/0!</v>
      </c>
    </row>
    <row r="173" spans="1:28" ht="14.25" x14ac:dyDescent="0.3">
      <c r="A173" s="339">
        <v>8.4</v>
      </c>
      <c r="B173" s="340" t="s">
        <v>171</v>
      </c>
      <c r="C173" s="159"/>
      <c r="D173" s="170"/>
      <c r="E173" s="170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ref="R173:R177" si="185">SUM(F173:Q173)</f>
        <v>0</v>
      </c>
      <c r="S173" s="395">
        <f t="shared" ref="S173:S177" si="186">D173*R173</f>
        <v>0</v>
      </c>
      <c r="W173" s="153">
        <f>X173/$U$7</f>
        <v>0</v>
      </c>
      <c r="X173" s="153">
        <f>R173/12</f>
        <v>0</v>
      </c>
      <c r="Z173" s="153">
        <f>IF($E173="Y",$R173,0)</f>
        <v>0</v>
      </c>
      <c r="AA173" s="153">
        <f>IF($E173="N",$R173,0)</f>
        <v>0</v>
      </c>
      <c r="AB173" s="494" t="e">
        <f>Z173/(AA173+Z173)</f>
        <v>#DIV/0!</v>
      </c>
    </row>
    <row r="174" spans="1:28" ht="14.25" x14ac:dyDescent="0.3">
      <c r="A174" s="339"/>
      <c r="B174" s="340"/>
      <c r="C174" s="159"/>
      <c r="D174" s="170"/>
      <c r="E174" s="170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346">
        <f t="shared" si="185"/>
        <v>0</v>
      </c>
      <c r="S174" s="395">
        <f t="shared" si="186"/>
        <v>0</v>
      </c>
      <c r="W174" s="153">
        <f t="shared" ref="W174:W177" si="187">X174/$U$7</f>
        <v>0</v>
      </c>
      <c r="X174" s="153">
        <f t="shared" ref="X174:X177" si="188">R174/12</f>
        <v>0</v>
      </c>
      <c r="Z174" s="153">
        <f t="shared" ref="Z174:Z177" si="189">IF($E174="Y",$R174,0)</f>
        <v>0</v>
      </c>
      <c r="AA174" s="153">
        <f t="shared" ref="AA174:AA177" si="190">IF($E174="N",$R174,0)</f>
        <v>0</v>
      </c>
      <c r="AB174" s="494" t="e">
        <f t="shared" ref="AB174:AB180" si="191">Z174/(AA174+Z174)</f>
        <v>#DIV/0!</v>
      </c>
    </row>
    <row r="175" spans="1:28" ht="14.25" x14ac:dyDescent="0.3">
      <c r="A175" s="339"/>
      <c r="B175" s="340"/>
      <c r="C175" s="159"/>
      <c r="D175" s="170"/>
      <c r="E175" s="170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si="185"/>
        <v>0</v>
      </c>
      <c r="S175" s="395">
        <f t="shared" si="186"/>
        <v>0</v>
      </c>
      <c r="W175" s="153">
        <f t="shared" si="187"/>
        <v>0</v>
      </c>
      <c r="X175" s="153">
        <f t="shared" si="188"/>
        <v>0</v>
      </c>
      <c r="Z175" s="153">
        <f t="shared" si="189"/>
        <v>0</v>
      </c>
      <c r="AA175" s="153">
        <f t="shared" si="190"/>
        <v>0</v>
      </c>
      <c r="AB175" s="494" t="e">
        <f t="shared" si="191"/>
        <v>#DIV/0!</v>
      </c>
    </row>
    <row r="176" spans="1:28" ht="14.25" x14ac:dyDescent="0.3">
      <c r="A176" s="339"/>
      <c r="B176" s="340"/>
      <c r="C176" s="159"/>
      <c r="D176" s="170"/>
      <c r="E176" s="170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5"/>
        <v>0</v>
      </c>
      <c r="S176" s="395">
        <f t="shared" si="186"/>
        <v>0</v>
      </c>
      <c r="W176" s="153">
        <f t="shared" si="187"/>
        <v>0</v>
      </c>
      <c r="X176" s="153">
        <f t="shared" si="188"/>
        <v>0</v>
      </c>
      <c r="Z176" s="153">
        <f t="shared" si="189"/>
        <v>0</v>
      </c>
      <c r="AA176" s="153">
        <f t="shared" si="190"/>
        <v>0</v>
      </c>
      <c r="AB176" s="494" t="e">
        <f t="shared" si="191"/>
        <v>#DIV/0!</v>
      </c>
    </row>
    <row r="177" spans="1:28" ht="14.25" x14ac:dyDescent="0.3">
      <c r="A177" s="339"/>
      <c r="B177" s="340"/>
      <c r="C177" s="159"/>
      <c r="D177" s="170"/>
      <c r="E177" s="170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5"/>
        <v>0</v>
      </c>
      <c r="S177" s="395">
        <f t="shared" si="186"/>
        <v>0</v>
      </c>
      <c r="W177" s="153">
        <f t="shared" si="187"/>
        <v>0</v>
      </c>
      <c r="X177" s="153">
        <f t="shared" si="188"/>
        <v>0</v>
      </c>
      <c r="Z177" s="153">
        <f t="shared" si="189"/>
        <v>0</v>
      </c>
      <c r="AA177" s="153">
        <f t="shared" si="190"/>
        <v>0</v>
      </c>
      <c r="AB177" s="494" t="e">
        <f t="shared" si="191"/>
        <v>#DIV/0!</v>
      </c>
    </row>
    <row r="178" spans="1:28" ht="15" thickBot="1" x14ac:dyDescent="0.35">
      <c r="A178" s="240"/>
      <c r="B178" s="241" t="s">
        <v>172</v>
      </c>
      <c r="C178" s="242"/>
      <c r="D178" s="244"/>
      <c r="E178" s="244"/>
      <c r="F178" s="245">
        <f>SUM(F173:F177)</f>
        <v>0</v>
      </c>
      <c r="G178" s="245">
        <f t="shared" ref="G178:R178" si="192">SUM(G173:G177)</f>
        <v>0</v>
      </c>
      <c r="H178" s="245">
        <f t="shared" si="192"/>
        <v>0</v>
      </c>
      <c r="I178" s="245">
        <f t="shared" si="192"/>
        <v>0</v>
      </c>
      <c r="J178" s="245">
        <f t="shared" si="192"/>
        <v>0</v>
      </c>
      <c r="K178" s="245">
        <f t="shared" si="192"/>
        <v>0</v>
      </c>
      <c r="L178" s="245">
        <f t="shared" si="192"/>
        <v>0</v>
      </c>
      <c r="M178" s="245">
        <f t="shared" si="192"/>
        <v>0</v>
      </c>
      <c r="N178" s="245">
        <f t="shared" si="192"/>
        <v>0</v>
      </c>
      <c r="O178" s="245">
        <f t="shared" si="192"/>
        <v>0</v>
      </c>
      <c r="P178" s="245">
        <f t="shared" si="192"/>
        <v>0</v>
      </c>
      <c r="Q178" s="245">
        <f t="shared" si="192"/>
        <v>0</v>
      </c>
      <c r="R178" s="245">
        <f t="shared" si="192"/>
        <v>0</v>
      </c>
      <c r="S178" s="396">
        <f>SUM(S173:S177)</f>
        <v>0</v>
      </c>
      <c r="W178" s="247">
        <f>SUM(W173:W177)</f>
        <v>0</v>
      </c>
      <c r="X178" s="247">
        <f>SUM(X173:X177)</f>
        <v>0</v>
      </c>
      <c r="Z178" s="243">
        <f>SUM(Z173:Z177)</f>
        <v>0</v>
      </c>
      <c r="AA178" s="243">
        <f>SUM(AA173:AA177)</f>
        <v>0</v>
      </c>
      <c r="AB178" s="495" t="e">
        <f t="shared" si="191"/>
        <v>#DIV/0!</v>
      </c>
    </row>
    <row r="179" spans="1:28" ht="14.25" x14ac:dyDescent="0.3">
      <c r="A179" s="150"/>
      <c r="B179" s="151"/>
      <c r="C179" s="159"/>
      <c r="D179" s="170"/>
      <c r="E179" s="170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401"/>
      <c r="W179" s="153"/>
      <c r="X179" s="153"/>
      <c r="Z179" s="153"/>
      <c r="AA179" s="153"/>
      <c r="AB179" s="494"/>
    </row>
    <row r="180" spans="1:28" ht="15" thickBot="1" x14ac:dyDescent="0.35">
      <c r="A180" s="263"/>
      <c r="B180" s="264" t="s">
        <v>173</v>
      </c>
      <c r="C180" s="265"/>
      <c r="D180" s="266"/>
      <c r="E180" s="266"/>
      <c r="F180" s="266">
        <f t="shared" ref="F180:S180" si="193">SUM(F160,F166,F172,F178)</f>
        <v>0</v>
      </c>
      <c r="G180" s="266">
        <f t="shared" si="193"/>
        <v>0</v>
      </c>
      <c r="H180" s="266">
        <f t="shared" si="193"/>
        <v>0</v>
      </c>
      <c r="I180" s="266">
        <f t="shared" si="193"/>
        <v>0</v>
      </c>
      <c r="J180" s="266">
        <f t="shared" si="193"/>
        <v>0</v>
      </c>
      <c r="K180" s="266">
        <f t="shared" si="193"/>
        <v>0</v>
      </c>
      <c r="L180" s="266">
        <f t="shared" si="193"/>
        <v>0</v>
      </c>
      <c r="M180" s="266">
        <f t="shared" si="193"/>
        <v>0</v>
      </c>
      <c r="N180" s="266">
        <f t="shared" si="193"/>
        <v>0</v>
      </c>
      <c r="O180" s="266">
        <f t="shared" si="193"/>
        <v>0</v>
      </c>
      <c r="P180" s="266">
        <f t="shared" si="193"/>
        <v>0</v>
      </c>
      <c r="Q180" s="266">
        <f t="shared" si="193"/>
        <v>0</v>
      </c>
      <c r="R180" s="266">
        <f t="shared" si="193"/>
        <v>0</v>
      </c>
      <c r="S180" s="398">
        <f t="shared" si="193"/>
        <v>0</v>
      </c>
      <c r="W180" s="266">
        <f>SUM(W160,W166,W172,W178)</f>
        <v>0</v>
      </c>
      <c r="X180" s="266">
        <f>SUM(X160,X166,X172,X178)</f>
        <v>0</v>
      </c>
      <c r="Z180" s="266">
        <f>SUM(Z160,Z166,Z172,Z178)</f>
        <v>0</v>
      </c>
      <c r="AA180" s="266">
        <f>SUM(AA160,AA166,AA172,AA178)</f>
        <v>0</v>
      </c>
      <c r="AB180" s="500" t="e">
        <f t="shared" si="191"/>
        <v>#DIV/0!</v>
      </c>
    </row>
    <row r="181" spans="1:28" ht="14.25" x14ac:dyDescent="0.3">
      <c r="A181" s="161"/>
      <c r="B181" s="151"/>
      <c r="C181" s="152"/>
      <c r="D181" s="154"/>
      <c r="E181" s="154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W181" s="152"/>
      <c r="X181" s="152"/>
      <c r="Z181" s="152"/>
      <c r="AA181" s="152"/>
      <c r="AB181" s="494"/>
    </row>
    <row r="182" spans="1:28" ht="14.25" x14ac:dyDescent="0.3">
      <c r="A182" s="249">
        <v>9</v>
      </c>
      <c r="B182" s="258" t="s">
        <v>174</v>
      </c>
      <c r="C182" s="251"/>
      <c r="D182" s="251"/>
      <c r="E182" s="251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6"/>
      <c r="Q182" s="256"/>
      <c r="R182" s="252"/>
      <c r="S182" s="402"/>
      <c r="W182" s="251"/>
      <c r="X182" s="251"/>
      <c r="Z182" s="251"/>
      <c r="AA182" s="251"/>
      <c r="AB182" s="498"/>
    </row>
    <row r="183" spans="1:28" ht="14.25" x14ac:dyDescent="0.3">
      <c r="A183" s="339">
        <v>9.1</v>
      </c>
      <c r="B183" s="340" t="s">
        <v>175</v>
      </c>
      <c r="C183" s="152"/>
      <c r="D183" s="170"/>
      <c r="E183" s="170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346">
        <f t="shared" ref="R183:R187" si="194">SUM(F183:Q183)</f>
        <v>0</v>
      </c>
      <c r="S183" s="395">
        <f>D183*R183</f>
        <v>0</v>
      </c>
      <c r="W183" s="153">
        <f>X183/$U$7</f>
        <v>0</v>
      </c>
      <c r="X183" s="153">
        <f>R183/12</f>
        <v>0</v>
      </c>
      <c r="Z183" s="153">
        <f>IF($E183="Y",$R183,0)</f>
        <v>0</v>
      </c>
      <c r="AA183" s="153">
        <f>IF($E183="N",$R183,0)</f>
        <v>0</v>
      </c>
      <c r="AB183" s="494" t="e">
        <f>Z183/(AA183+Z183)</f>
        <v>#DIV/0!</v>
      </c>
    </row>
    <row r="184" spans="1:28" ht="14.25" x14ac:dyDescent="0.3">
      <c r="A184" s="339"/>
      <c r="B184" s="340"/>
      <c r="C184" s="152"/>
      <c r="D184" s="170"/>
      <c r="E184" s="170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346">
        <f t="shared" si="194"/>
        <v>0</v>
      </c>
      <c r="S184" s="395">
        <f t="shared" ref="S184:S187" si="195">D184*R184</f>
        <v>0</v>
      </c>
      <c r="W184" s="153">
        <f t="shared" ref="W184:W187" si="196">X184/$U$7</f>
        <v>0</v>
      </c>
      <c r="X184" s="153">
        <f t="shared" ref="X184:X187" si="197">R184/12</f>
        <v>0</v>
      </c>
      <c r="Z184" s="153">
        <f t="shared" ref="Z184:Z187" si="198">IF($E184="Y",$R184,0)</f>
        <v>0</v>
      </c>
      <c r="AA184" s="153">
        <f t="shared" ref="AA184:AA187" si="199">IF($E184="N",$R184,0)</f>
        <v>0</v>
      </c>
      <c r="AB184" s="494" t="e">
        <f t="shared" ref="AB184:AB188" si="200">Z184/(AA184+Z184)</f>
        <v>#DIV/0!</v>
      </c>
    </row>
    <row r="185" spans="1:28" ht="14.25" x14ac:dyDescent="0.3">
      <c r="A185" s="339"/>
      <c r="B185" s="340"/>
      <c r="C185" s="152"/>
      <c r="D185" s="170"/>
      <c r="E185" s="170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si="194"/>
        <v>0</v>
      </c>
      <c r="S185" s="395">
        <f t="shared" si="195"/>
        <v>0</v>
      </c>
      <c r="W185" s="153">
        <f t="shared" si="196"/>
        <v>0</v>
      </c>
      <c r="X185" s="153">
        <f t="shared" si="197"/>
        <v>0</v>
      </c>
      <c r="Z185" s="153">
        <f t="shared" si="198"/>
        <v>0</v>
      </c>
      <c r="AA185" s="153">
        <f t="shared" si="199"/>
        <v>0</v>
      </c>
      <c r="AB185" s="494" t="e">
        <f t="shared" si="200"/>
        <v>#DIV/0!</v>
      </c>
    </row>
    <row r="186" spans="1:28" ht="14.25" x14ac:dyDescent="0.3">
      <c r="A186" s="339"/>
      <c r="B186" s="340"/>
      <c r="C186" s="152"/>
      <c r="D186" s="170"/>
      <c r="E186" s="170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4"/>
        <v>0</v>
      </c>
      <c r="S186" s="395">
        <f t="shared" si="195"/>
        <v>0</v>
      </c>
      <c r="W186" s="153">
        <f t="shared" si="196"/>
        <v>0</v>
      </c>
      <c r="X186" s="153">
        <f t="shared" si="197"/>
        <v>0</v>
      </c>
      <c r="Z186" s="153">
        <f t="shared" si="198"/>
        <v>0</v>
      </c>
      <c r="AA186" s="153">
        <f t="shared" si="199"/>
        <v>0</v>
      </c>
      <c r="AB186" s="494" t="e">
        <f t="shared" si="200"/>
        <v>#DIV/0!</v>
      </c>
    </row>
    <row r="187" spans="1:28" ht="14.25" x14ac:dyDescent="0.3">
      <c r="A187" s="339"/>
      <c r="B187" s="340"/>
      <c r="C187" s="152"/>
      <c r="D187" s="170"/>
      <c r="E187" s="170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4"/>
        <v>0</v>
      </c>
      <c r="S187" s="395">
        <f t="shared" si="195"/>
        <v>0</v>
      </c>
      <c r="W187" s="153">
        <f t="shared" si="196"/>
        <v>0</v>
      </c>
      <c r="X187" s="153">
        <f t="shared" si="197"/>
        <v>0</v>
      </c>
      <c r="Z187" s="153">
        <f t="shared" si="198"/>
        <v>0</v>
      </c>
      <c r="AA187" s="153">
        <f t="shared" si="199"/>
        <v>0</v>
      </c>
      <c r="AB187" s="494" t="e">
        <f t="shared" si="200"/>
        <v>#DIV/0!</v>
      </c>
    </row>
    <row r="188" spans="1:28" ht="15" thickBot="1" x14ac:dyDescent="0.35">
      <c r="A188" s="240"/>
      <c r="B188" s="241" t="s">
        <v>176</v>
      </c>
      <c r="C188" s="242"/>
      <c r="D188" s="244"/>
      <c r="E188" s="244"/>
      <c r="F188" s="245">
        <f>SUM(F183:F187)</f>
        <v>0</v>
      </c>
      <c r="G188" s="245">
        <f t="shared" ref="G188:R188" si="201">SUM(G183:G187)</f>
        <v>0</v>
      </c>
      <c r="H188" s="245">
        <f t="shared" si="201"/>
        <v>0</v>
      </c>
      <c r="I188" s="245">
        <f t="shared" si="201"/>
        <v>0</v>
      </c>
      <c r="J188" s="245">
        <f t="shared" si="201"/>
        <v>0</v>
      </c>
      <c r="K188" s="245">
        <f t="shared" si="201"/>
        <v>0</v>
      </c>
      <c r="L188" s="245">
        <f t="shared" si="201"/>
        <v>0</v>
      </c>
      <c r="M188" s="245">
        <f t="shared" si="201"/>
        <v>0</v>
      </c>
      <c r="N188" s="245">
        <f t="shared" si="201"/>
        <v>0</v>
      </c>
      <c r="O188" s="245">
        <f t="shared" si="201"/>
        <v>0</v>
      </c>
      <c r="P188" s="245">
        <f t="shared" si="201"/>
        <v>0</v>
      </c>
      <c r="Q188" s="245">
        <f t="shared" si="201"/>
        <v>0</v>
      </c>
      <c r="R188" s="245">
        <f t="shared" si="201"/>
        <v>0</v>
      </c>
      <c r="S188" s="396">
        <f>SUM(S183:S187)</f>
        <v>0</v>
      </c>
      <c r="W188" s="247">
        <f>SUM(W183:W187)</f>
        <v>0</v>
      </c>
      <c r="X188" s="247">
        <f>SUM(X183:X187)</f>
        <v>0</v>
      </c>
      <c r="Z188" s="243">
        <f>SUM(Z183:Z187)</f>
        <v>0</v>
      </c>
      <c r="AA188" s="243">
        <f>SUM(AA183:AA187)</f>
        <v>0</v>
      </c>
      <c r="AB188" s="495" t="e">
        <f t="shared" si="200"/>
        <v>#DIV/0!</v>
      </c>
    </row>
    <row r="189" spans="1:28" ht="14.25" x14ac:dyDescent="0.3">
      <c r="A189" s="339">
        <v>9.1999999999999993</v>
      </c>
      <c r="B189" s="340" t="s">
        <v>177</v>
      </c>
      <c r="C189" s="152"/>
      <c r="D189" s="170"/>
      <c r="E189" s="170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ref="R189:R193" si="202">SUM(F189:Q189)</f>
        <v>0</v>
      </c>
      <c r="S189" s="395">
        <f>D189*R189</f>
        <v>0</v>
      </c>
      <c r="W189" s="153">
        <f>X189/$U$7</f>
        <v>0</v>
      </c>
      <c r="X189" s="153">
        <f>R189/12</f>
        <v>0</v>
      </c>
      <c r="Z189" s="153">
        <f>IF($E189="Y",$R189,0)</f>
        <v>0</v>
      </c>
      <c r="AA189" s="153">
        <f>IF($E189="N",$R189,0)</f>
        <v>0</v>
      </c>
      <c r="AB189" s="494" t="e">
        <f>Z189/(AA189+Z189)</f>
        <v>#DIV/0!</v>
      </c>
    </row>
    <row r="190" spans="1:28" ht="14.25" x14ac:dyDescent="0.3">
      <c r="A190" s="339"/>
      <c r="B190" s="340"/>
      <c r="C190" s="152"/>
      <c r="D190" s="170"/>
      <c r="E190" s="170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346">
        <f t="shared" si="202"/>
        <v>0</v>
      </c>
      <c r="S190" s="395">
        <f t="shared" ref="S190:S193" si="203">D190*R190</f>
        <v>0</v>
      </c>
      <c r="W190" s="153">
        <f t="shared" ref="W190:W193" si="204">X190/$U$7</f>
        <v>0</v>
      </c>
      <c r="X190" s="153">
        <f t="shared" ref="X190:X193" si="205">R190/12</f>
        <v>0</v>
      </c>
      <c r="Z190" s="153">
        <f t="shared" ref="Z190:Z193" si="206">IF($E190="Y",$R190,0)</f>
        <v>0</v>
      </c>
      <c r="AA190" s="153">
        <f t="shared" ref="AA190:AA193" si="207">IF($E190="N",$R190,0)</f>
        <v>0</v>
      </c>
      <c r="AB190" s="494" t="e">
        <f t="shared" ref="AB190:AB194" si="208">Z190/(AA190+Z190)</f>
        <v>#DIV/0!</v>
      </c>
    </row>
    <row r="191" spans="1:28" ht="14.25" x14ac:dyDescent="0.3">
      <c r="A191" s="339"/>
      <c r="B191" s="340"/>
      <c r="C191" s="152"/>
      <c r="D191" s="170"/>
      <c r="E191" s="170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si="202"/>
        <v>0</v>
      </c>
      <c r="S191" s="395">
        <f t="shared" si="203"/>
        <v>0</v>
      </c>
      <c r="W191" s="153">
        <f t="shared" si="204"/>
        <v>0</v>
      </c>
      <c r="X191" s="153">
        <f t="shared" si="205"/>
        <v>0</v>
      </c>
      <c r="Z191" s="153">
        <f t="shared" si="206"/>
        <v>0</v>
      </c>
      <c r="AA191" s="153">
        <f t="shared" si="207"/>
        <v>0</v>
      </c>
      <c r="AB191" s="494" t="e">
        <f t="shared" si="208"/>
        <v>#DIV/0!</v>
      </c>
    </row>
    <row r="192" spans="1:28" ht="14.25" x14ac:dyDescent="0.3">
      <c r="A192" s="339"/>
      <c r="B192" s="340"/>
      <c r="C192" s="152"/>
      <c r="D192" s="170"/>
      <c r="E192" s="170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2"/>
        <v>0</v>
      </c>
      <c r="S192" s="395">
        <f t="shared" si="203"/>
        <v>0</v>
      </c>
      <c r="W192" s="153">
        <f t="shared" si="204"/>
        <v>0</v>
      </c>
      <c r="X192" s="153">
        <f t="shared" si="205"/>
        <v>0</v>
      </c>
      <c r="Z192" s="153">
        <f t="shared" si="206"/>
        <v>0</v>
      </c>
      <c r="AA192" s="153">
        <f t="shared" si="207"/>
        <v>0</v>
      </c>
      <c r="AB192" s="494" t="e">
        <f t="shared" si="208"/>
        <v>#DIV/0!</v>
      </c>
    </row>
    <row r="193" spans="1:28" ht="14.25" x14ac:dyDescent="0.3">
      <c r="A193" s="339"/>
      <c r="B193" s="340"/>
      <c r="C193" s="152"/>
      <c r="D193" s="170"/>
      <c r="E193" s="170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2"/>
        <v>0</v>
      </c>
      <c r="S193" s="395">
        <f t="shared" si="203"/>
        <v>0</v>
      </c>
      <c r="W193" s="153">
        <f t="shared" si="204"/>
        <v>0</v>
      </c>
      <c r="X193" s="153">
        <f t="shared" si="205"/>
        <v>0</v>
      </c>
      <c r="Z193" s="153">
        <f t="shared" si="206"/>
        <v>0</v>
      </c>
      <c r="AA193" s="153">
        <f t="shared" si="207"/>
        <v>0</v>
      </c>
      <c r="AB193" s="494" t="e">
        <f t="shared" si="208"/>
        <v>#DIV/0!</v>
      </c>
    </row>
    <row r="194" spans="1:28" ht="15" thickBot="1" x14ac:dyDescent="0.35">
      <c r="A194" s="240"/>
      <c r="B194" s="241" t="s">
        <v>178</v>
      </c>
      <c r="C194" s="242"/>
      <c r="D194" s="244"/>
      <c r="E194" s="244"/>
      <c r="F194" s="245">
        <f>SUM(F189:F193)</f>
        <v>0</v>
      </c>
      <c r="G194" s="245">
        <f t="shared" ref="G194:R194" si="209">SUM(G189:G193)</f>
        <v>0</v>
      </c>
      <c r="H194" s="245">
        <f t="shared" si="209"/>
        <v>0</v>
      </c>
      <c r="I194" s="245">
        <f t="shared" si="209"/>
        <v>0</v>
      </c>
      <c r="J194" s="245">
        <f t="shared" si="209"/>
        <v>0</v>
      </c>
      <c r="K194" s="245">
        <f t="shared" si="209"/>
        <v>0</v>
      </c>
      <c r="L194" s="245">
        <f t="shared" si="209"/>
        <v>0</v>
      </c>
      <c r="M194" s="245">
        <f t="shared" si="209"/>
        <v>0</v>
      </c>
      <c r="N194" s="245">
        <f t="shared" si="209"/>
        <v>0</v>
      </c>
      <c r="O194" s="245">
        <f t="shared" si="209"/>
        <v>0</v>
      </c>
      <c r="P194" s="245">
        <f t="shared" si="209"/>
        <v>0</v>
      </c>
      <c r="Q194" s="245">
        <f t="shared" si="209"/>
        <v>0</v>
      </c>
      <c r="R194" s="245">
        <f t="shared" si="209"/>
        <v>0</v>
      </c>
      <c r="S194" s="396">
        <f>SUM(S189:S193)</f>
        <v>0</v>
      </c>
      <c r="W194" s="247">
        <f>SUM(W189:W193)</f>
        <v>0</v>
      </c>
      <c r="X194" s="247">
        <f>SUM(X189:X193)</f>
        <v>0</v>
      </c>
      <c r="Z194" s="243">
        <f>SUM(Z189:Z193)</f>
        <v>0</v>
      </c>
      <c r="AA194" s="243">
        <f>SUM(AA189:AA193)</f>
        <v>0</v>
      </c>
      <c r="AB194" s="495" t="e">
        <f t="shared" si="208"/>
        <v>#DIV/0!</v>
      </c>
    </row>
    <row r="195" spans="1:28" ht="14.25" x14ac:dyDescent="0.3">
      <c r="A195" s="339">
        <v>9.3000000000000007</v>
      </c>
      <c r="B195" s="340" t="s">
        <v>179</v>
      </c>
      <c r="C195" s="152"/>
      <c r="D195" s="170"/>
      <c r="E195" s="170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ref="R195:R199" si="210">SUM(F195:Q195)</f>
        <v>0</v>
      </c>
      <c r="S195" s="395">
        <f t="shared" ref="S195:S199" si="211">D195*R195</f>
        <v>0</v>
      </c>
      <c r="W195" s="153">
        <f>X195/$U$7</f>
        <v>0</v>
      </c>
      <c r="X195" s="153">
        <f>R195/12</f>
        <v>0</v>
      </c>
      <c r="Z195" s="153">
        <f>IF($E195="Y",$R195,0)</f>
        <v>0</v>
      </c>
      <c r="AA195" s="153">
        <f>IF($E195="N",$R195,0)</f>
        <v>0</v>
      </c>
      <c r="AB195" s="494" t="e">
        <f>Z195/(AA195+Z195)</f>
        <v>#DIV/0!</v>
      </c>
    </row>
    <row r="196" spans="1:28" ht="14.25" x14ac:dyDescent="0.3">
      <c r="A196" s="339"/>
      <c r="B196" s="340"/>
      <c r="C196" s="152"/>
      <c r="D196" s="170"/>
      <c r="E196" s="170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346">
        <f t="shared" si="210"/>
        <v>0</v>
      </c>
      <c r="S196" s="395">
        <f t="shared" si="211"/>
        <v>0</v>
      </c>
      <c r="W196" s="153">
        <f t="shared" ref="W196:W199" si="212">X196/$U$7</f>
        <v>0</v>
      </c>
      <c r="X196" s="153">
        <f t="shared" ref="X196:X199" si="213">R196/12</f>
        <v>0</v>
      </c>
      <c r="Z196" s="153">
        <f t="shared" ref="Z196:Z199" si="214">IF($E196="Y",$R196,0)</f>
        <v>0</v>
      </c>
      <c r="AA196" s="153">
        <f t="shared" ref="AA196:AA199" si="215">IF($E196="N",$R196,0)</f>
        <v>0</v>
      </c>
      <c r="AB196" s="494" t="e">
        <f t="shared" ref="AB196:AB200" si="216">Z196/(AA196+Z196)</f>
        <v>#DIV/0!</v>
      </c>
    </row>
    <row r="197" spans="1:28" ht="14.25" x14ac:dyDescent="0.3">
      <c r="A197" s="339"/>
      <c r="B197" s="340"/>
      <c r="C197" s="152"/>
      <c r="D197" s="170"/>
      <c r="E197" s="170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si="210"/>
        <v>0</v>
      </c>
      <c r="S197" s="395">
        <f t="shared" si="211"/>
        <v>0</v>
      </c>
      <c r="W197" s="153">
        <f t="shared" si="212"/>
        <v>0</v>
      </c>
      <c r="X197" s="153">
        <f t="shared" si="213"/>
        <v>0</v>
      </c>
      <c r="Z197" s="153">
        <f t="shared" si="214"/>
        <v>0</v>
      </c>
      <c r="AA197" s="153">
        <f t="shared" si="215"/>
        <v>0</v>
      </c>
      <c r="AB197" s="494" t="e">
        <f t="shared" si="216"/>
        <v>#DIV/0!</v>
      </c>
    </row>
    <row r="198" spans="1:28" ht="14.25" x14ac:dyDescent="0.3">
      <c r="A198" s="339"/>
      <c r="B198" s="340"/>
      <c r="C198" s="152"/>
      <c r="D198" s="170"/>
      <c r="E198" s="170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0"/>
        <v>0</v>
      </c>
      <c r="S198" s="395">
        <f t="shared" si="211"/>
        <v>0</v>
      </c>
      <c r="W198" s="153">
        <f t="shared" si="212"/>
        <v>0</v>
      </c>
      <c r="X198" s="153">
        <f t="shared" si="213"/>
        <v>0</v>
      </c>
      <c r="Z198" s="153">
        <f t="shared" si="214"/>
        <v>0</v>
      </c>
      <c r="AA198" s="153">
        <f t="shared" si="215"/>
        <v>0</v>
      </c>
      <c r="AB198" s="494" t="e">
        <f t="shared" si="216"/>
        <v>#DIV/0!</v>
      </c>
    </row>
    <row r="199" spans="1:28" ht="14.25" x14ac:dyDescent="0.3">
      <c r="A199" s="339"/>
      <c r="B199" s="340"/>
      <c r="C199" s="152"/>
      <c r="D199" s="170"/>
      <c r="E199" s="170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0"/>
        <v>0</v>
      </c>
      <c r="S199" s="395">
        <f t="shared" si="211"/>
        <v>0</v>
      </c>
      <c r="W199" s="153">
        <f t="shared" si="212"/>
        <v>0</v>
      </c>
      <c r="X199" s="153">
        <f t="shared" si="213"/>
        <v>0</v>
      </c>
      <c r="Z199" s="153">
        <f t="shared" si="214"/>
        <v>0</v>
      </c>
      <c r="AA199" s="153">
        <f t="shared" si="215"/>
        <v>0</v>
      </c>
      <c r="AB199" s="494" t="e">
        <f t="shared" si="216"/>
        <v>#DIV/0!</v>
      </c>
    </row>
    <row r="200" spans="1:28" ht="15" thickBot="1" x14ac:dyDescent="0.35">
      <c r="A200" s="240"/>
      <c r="B200" s="241" t="s">
        <v>180</v>
      </c>
      <c r="C200" s="242"/>
      <c r="D200" s="244"/>
      <c r="E200" s="244"/>
      <c r="F200" s="245">
        <f>SUM(F195:F199)</f>
        <v>0</v>
      </c>
      <c r="G200" s="245">
        <f t="shared" ref="G200:R200" si="217">SUM(G195:G199)</f>
        <v>0</v>
      </c>
      <c r="H200" s="245">
        <f t="shared" si="217"/>
        <v>0</v>
      </c>
      <c r="I200" s="245">
        <f t="shared" si="217"/>
        <v>0</v>
      </c>
      <c r="J200" s="245">
        <f t="shared" si="217"/>
        <v>0</v>
      </c>
      <c r="K200" s="245">
        <f t="shared" si="217"/>
        <v>0</v>
      </c>
      <c r="L200" s="245">
        <f t="shared" si="217"/>
        <v>0</v>
      </c>
      <c r="M200" s="245">
        <f t="shared" si="217"/>
        <v>0</v>
      </c>
      <c r="N200" s="245">
        <f t="shared" si="217"/>
        <v>0</v>
      </c>
      <c r="O200" s="245">
        <f t="shared" si="217"/>
        <v>0</v>
      </c>
      <c r="P200" s="245">
        <f t="shared" si="217"/>
        <v>0</v>
      </c>
      <c r="Q200" s="245">
        <f t="shared" si="217"/>
        <v>0</v>
      </c>
      <c r="R200" s="245">
        <f t="shared" si="217"/>
        <v>0</v>
      </c>
      <c r="S200" s="396">
        <f>SUM(S195:S199)</f>
        <v>0</v>
      </c>
      <c r="W200" s="247">
        <f>SUM(W195:W199)</f>
        <v>0</v>
      </c>
      <c r="X200" s="247">
        <f>SUM(X195:X199)</f>
        <v>0</v>
      </c>
      <c r="Z200" s="243">
        <f>SUM(Z195:Z199)</f>
        <v>0</v>
      </c>
      <c r="AA200" s="243">
        <f>SUM(AA195:AA199)</f>
        <v>0</v>
      </c>
      <c r="AB200" s="495" t="e">
        <f t="shared" si="216"/>
        <v>#DIV/0!</v>
      </c>
    </row>
    <row r="201" spans="1:28" ht="14.25" x14ac:dyDescent="0.3">
      <c r="A201" s="339">
        <v>9.4</v>
      </c>
      <c r="B201" s="340" t="s">
        <v>181</v>
      </c>
      <c r="C201" s="159"/>
      <c r="D201" s="170"/>
      <c r="E201" s="170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ref="R201:R205" si="218">SUM(F201:Q201)</f>
        <v>0</v>
      </c>
      <c r="S201" s="395">
        <f t="shared" ref="S201:S205" si="219">D201*R201</f>
        <v>0</v>
      </c>
      <c r="W201" s="153">
        <f>X201/$U$7</f>
        <v>0</v>
      </c>
      <c r="X201" s="153">
        <f>R201/12</f>
        <v>0</v>
      </c>
      <c r="Z201" s="153">
        <f>IF($E201="Y",$R201,0)</f>
        <v>0</v>
      </c>
      <c r="AA201" s="153">
        <f>IF($E201="N",$R201,0)</f>
        <v>0</v>
      </c>
      <c r="AB201" s="494" t="e">
        <f>Z201/(AA201+Z201)</f>
        <v>#DIV/0!</v>
      </c>
    </row>
    <row r="202" spans="1:28" ht="14.25" x14ac:dyDescent="0.3">
      <c r="A202" s="339"/>
      <c r="B202" s="340"/>
      <c r="C202" s="159"/>
      <c r="D202" s="170"/>
      <c r="E202" s="170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346">
        <f t="shared" si="218"/>
        <v>0</v>
      </c>
      <c r="S202" s="395">
        <f t="shared" si="219"/>
        <v>0</v>
      </c>
      <c r="W202" s="153">
        <f t="shared" ref="W202:W205" si="220">X202/$U$7</f>
        <v>0</v>
      </c>
      <c r="X202" s="153">
        <f t="shared" ref="X202:X205" si="221">R202/12</f>
        <v>0</v>
      </c>
      <c r="Z202" s="153">
        <f t="shared" ref="Z202:Z205" si="222">IF($E202="Y",$R202,0)</f>
        <v>0</v>
      </c>
      <c r="AA202" s="153">
        <f t="shared" ref="AA202:AA205" si="223">IF($E202="N",$R202,0)</f>
        <v>0</v>
      </c>
      <c r="AB202" s="494" t="e">
        <f t="shared" ref="AB202:AB206" si="224">Z202/(AA202+Z202)</f>
        <v>#DIV/0!</v>
      </c>
    </row>
    <row r="203" spans="1:28" ht="14.25" x14ac:dyDescent="0.3">
      <c r="A203" s="339"/>
      <c r="B203" s="340"/>
      <c r="C203" s="159"/>
      <c r="D203" s="170"/>
      <c r="E203" s="170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si="218"/>
        <v>0</v>
      </c>
      <c r="S203" s="395">
        <f t="shared" si="219"/>
        <v>0</v>
      </c>
      <c r="W203" s="153">
        <f t="shared" si="220"/>
        <v>0</v>
      </c>
      <c r="X203" s="153">
        <f t="shared" si="221"/>
        <v>0</v>
      </c>
      <c r="Z203" s="153">
        <f t="shared" si="222"/>
        <v>0</v>
      </c>
      <c r="AA203" s="153">
        <f t="shared" si="223"/>
        <v>0</v>
      </c>
      <c r="AB203" s="494" t="e">
        <f t="shared" si="224"/>
        <v>#DIV/0!</v>
      </c>
    </row>
    <row r="204" spans="1:28" ht="14.25" x14ac:dyDescent="0.3">
      <c r="A204" s="339"/>
      <c r="B204" s="340"/>
      <c r="C204" s="159"/>
      <c r="D204" s="170"/>
      <c r="E204" s="170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18"/>
        <v>0</v>
      </c>
      <c r="S204" s="395">
        <f t="shared" si="219"/>
        <v>0</v>
      </c>
      <c r="W204" s="153">
        <f t="shared" si="220"/>
        <v>0</v>
      </c>
      <c r="X204" s="153">
        <f t="shared" si="221"/>
        <v>0</v>
      </c>
      <c r="Z204" s="153">
        <f t="shared" si="222"/>
        <v>0</v>
      </c>
      <c r="AA204" s="153">
        <f t="shared" si="223"/>
        <v>0</v>
      </c>
      <c r="AB204" s="494" t="e">
        <f t="shared" si="224"/>
        <v>#DIV/0!</v>
      </c>
    </row>
    <row r="205" spans="1:28" ht="14.25" x14ac:dyDescent="0.3">
      <c r="A205" s="339"/>
      <c r="B205" s="340"/>
      <c r="C205" s="159"/>
      <c r="D205" s="170"/>
      <c r="E205" s="170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18"/>
        <v>0</v>
      </c>
      <c r="S205" s="395">
        <f t="shared" si="219"/>
        <v>0</v>
      </c>
      <c r="W205" s="153">
        <f t="shared" si="220"/>
        <v>0</v>
      </c>
      <c r="X205" s="153">
        <f t="shared" si="221"/>
        <v>0</v>
      </c>
      <c r="Z205" s="153">
        <f t="shared" si="222"/>
        <v>0</v>
      </c>
      <c r="AA205" s="153">
        <f t="shared" si="223"/>
        <v>0</v>
      </c>
      <c r="AB205" s="494" t="e">
        <f t="shared" si="224"/>
        <v>#DIV/0!</v>
      </c>
    </row>
    <row r="206" spans="1:28" ht="15" thickBot="1" x14ac:dyDescent="0.35">
      <c r="A206" s="240"/>
      <c r="B206" s="241" t="s">
        <v>182</v>
      </c>
      <c r="C206" s="242"/>
      <c r="D206" s="244"/>
      <c r="E206" s="244"/>
      <c r="F206" s="245">
        <f>SUM(F201:F205)</f>
        <v>0</v>
      </c>
      <c r="G206" s="245">
        <f t="shared" ref="G206:R206" si="225">SUM(G201:G205)</f>
        <v>0</v>
      </c>
      <c r="H206" s="245">
        <f t="shared" si="225"/>
        <v>0</v>
      </c>
      <c r="I206" s="245">
        <f t="shared" si="225"/>
        <v>0</v>
      </c>
      <c r="J206" s="245">
        <f t="shared" si="225"/>
        <v>0</v>
      </c>
      <c r="K206" s="245">
        <f t="shared" si="225"/>
        <v>0</v>
      </c>
      <c r="L206" s="245">
        <f t="shared" si="225"/>
        <v>0</v>
      </c>
      <c r="M206" s="245">
        <f t="shared" si="225"/>
        <v>0</v>
      </c>
      <c r="N206" s="245">
        <f t="shared" si="225"/>
        <v>0</v>
      </c>
      <c r="O206" s="245">
        <f t="shared" si="225"/>
        <v>0</v>
      </c>
      <c r="P206" s="245">
        <f t="shared" si="225"/>
        <v>0</v>
      </c>
      <c r="Q206" s="245">
        <f t="shared" si="225"/>
        <v>0</v>
      </c>
      <c r="R206" s="245">
        <f t="shared" si="225"/>
        <v>0</v>
      </c>
      <c r="S206" s="396">
        <f>SUM(S201:S205)</f>
        <v>0</v>
      </c>
      <c r="W206" s="247">
        <f>SUM(W201:W205)</f>
        <v>0</v>
      </c>
      <c r="X206" s="247">
        <f>SUM(X201:X205)</f>
        <v>0</v>
      </c>
      <c r="Z206" s="243">
        <f>SUM(Z201:Z205)</f>
        <v>0</v>
      </c>
      <c r="AA206" s="243">
        <f>SUM(AA201:AA205)</f>
        <v>0</v>
      </c>
      <c r="AB206" s="495" t="e">
        <f t="shared" si="224"/>
        <v>#DIV/0!</v>
      </c>
    </row>
    <row r="207" spans="1:28" ht="14.25" x14ac:dyDescent="0.3">
      <c r="A207" s="339">
        <v>9.5</v>
      </c>
      <c r="B207" s="340" t="s">
        <v>183</v>
      </c>
      <c r="C207" s="159"/>
      <c r="D207" s="170"/>
      <c r="E207" s="170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ref="R207:R211" si="226">SUM(F207:Q207)</f>
        <v>0</v>
      </c>
      <c r="S207" s="395">
        <f t="shared" ref="S207:S211" si="227">D207*R207</f>
        <v>0</v>
      </c>
      <c r="W207" s="153">
        <f>X207/$U$7</f>
        <v>0</v>
      </c>
      <c r="X207" s="153">
        <f>R207/12</f>
        <v>0</v>
      </c>
      <c r="Z207" s="153">
        <f>IF($E207="Y",$R207,0)</f>
        <v>0</v>
      </c>
      <c r="AA207" s="153">
        <f>IF($E207="N",$R207,0)</f>
        <v>0</v>
      </c>
      <c r="AB207" s="494" t="e">
        <f>Z207/(AA207+Z207)</f>
        <v>#DIV/0!</v>
      </c>
    </row>
    <row r="208" spans="1:28" ht="14.25" x14ac:dyDescent="0.3">
      <c r="A208" s="339"/>
      <c r="B208" s="340"/>
      <c r="C208" s="159"/>
      <c r="D208" s="170"/>
      <c r="E208" s="170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346">
        <f t="shared" si="226"/>
        <v>0</v>
      </c>
      <c r="S208" s="395">
        <f t="shared" si="227"/>
        <v>0</v>
      </c>
      <c r="W208" s="153">
        <f t="shared" ref="W208:W211" si="228">X208/$U$7</f>
        <v>0</v>
      </c>
      <c r="X208" s="153">
        <f t="shared" ref="X208:X211" si="229">R208/12</f>
        <v>0</v>
      </c>
      <c r="Z208" s="153">
        <f t="shared" ref="Z208:Z211" si="230">IF($E208="Y",$R208,0)</f>
        <v>0</v>
      </c>
      <c r="AA208" s="153">
        <f t="shared" ref="AA208:AA211" si="231">IF($E208="N",$R208,0)</f>
        <v>0</v>
      </c>
      <c r="AB208" s="494" t="e">
        <f t="shared" ref="AB208:AB212" si="232">Z208/(AA208+Z208)</f>
        <v>#DIV/0!</v>
      </c>
    </row>
    <row r="209" spans="1:28" ht="14.25" x14ac:dyDescent="0.3">
      <c r="A209" s="339"/>
      <c r="B209" s="340"/>
      <c r="C209" s="159"/>
      <c r="D209" s="170"/>
      <c r="E209" s="170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si="226"/>
        <v>0</v>
      </c>
      <c r="S209" s="395">
        <f t="shared" si="227"/>
        <v>0</v>
      </c>
      <c r="W209" s="153">
        <f t="shared" si="228"/>
        <v>0</v>
      </c>
      <c r="X209" s="153">
        <f t="shared" si="229"/>
        <v>0</v>
      </c>
      <c r="Z209" s="153">
        <f t="shared" si="230"/>
        <v>0</v>
      </c>
      <c r="AA209" s="153">
        <f t="shared" si="231"/>
        <v>0</v>
      </c>
      <c r="AB209" s="494" t="e">
        <f t="shared" si="232"/>
        <v>#DIV/0!</v>
      </c>
    </row>
    <row r="210" spans="1:28" ht="14.25" x14ac:dyDescent="0.3">
      <c r="A210" s="339"/>
      <c r="B210" s="340"/>
      <c r="C210" s="159"/>
      <c r="D210" s="170"/>
      <c r="E210" s="170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6"/>
        <v>0</v>
      </c>
      <c r="S210" s="395">
        <f t="shared" si="227"/>
        <v>0</v>
      </c>
      <c r="W210" s="153">
        <f t="shared" si="228"/>
        <v>0</v>
      </c>
      <c r="X210" s="153">
        <f t="shared" si="229"/>
        <v>0</v>
      </c>
      <c r="Z210" s="153">
        <f t="shared" si="230"/>
        <v>0</v>
      </c>
      <c r="AA210" s="153">
        <f t="shared" si="231"/>
        <v>0</v>
      </c>
      <c r="AB210" s="494" t="e">
        <f t="shared" si="232"/>
        <v>#DIV/0!</v>
      </c>
    </row>
    <row r="211" spans="1:28" ht="14.25" x14ac:dyDescent="0.3">
      <c r="A211" s="339"/>
      <c r="B211" s="340"/>
      <c r="C211" s="159"/>
      <c r="D211" s="170"/>
      <c r="E211" s="170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6"/>
        <v>0</v>
      </c>
      <c r="S211" s="395">
        <f t="shared" si="227"/>
        <v>0</v>
      </c>
      <c r="W211" s="153">
        <f t="shared" si="228"/>
        <v>0</v>
      </c>
      <c r="X211" s="153">
        <f t="shared" si="229"/>
        <v>0</v>
      </c>
      <c r="Z211" s="153">
        <f t="shared" si="230"/>
        <v>0</v>
      </c>
      <c r="AA211" s="153">
        <f t="shared" si="231"/>
        <v>0</v>
      </c>
      <c r="AB211" s="494" t="e">
        <f t="shared" si="232"/>
        <v>#DIV/0!</v>
      </c>
    </row>
    <row r="212" spans="1:28" ht="15" thickBot="1" x14ac:dyDescent="0.35">
      <c r="A212" s="240"/>
      <c r="B212" s="241" t="s">
        <v>184</v>
      </c>
      <c r="C212" s="242"/>
      <c r="D212" s="244"/>
      <c r="E212" s="244"/>
      <c r="F212" s="245">
        <f>SUM(F207:F211)</f>
        <v>0</v>
      </c>
      <c r="G212" s="245">
        <f t="shared" ref="G212:R212" si="233">SUM(G207:G211)</f>
        <v>0</v>
      </c>
      <c r="H212" s="245">
        <f t="shared" si="233"/>
        <v>0</v>
      </c>
      <c r="I212" s="245">
        <f t="shared" si="233"/>
        <v>0</v>
      </c>
      <c r="J212" s="245">
        <f t="shared" si="233"/>
        <v>0</v>
      </c>
      <c r="K212" s="245">
        <f t="shared" si="233"/>
        <v>0</v>
      </c>
      <c r="L212" s="245">
        <f t="shared" si="233"/>
        <v>0</v>
      </c>
      <c r="M212" s="245">
        <f t="shared" si="233"/>
        <v>0</v>
      </c>
      <c r="N212" s="245">
        <f t="shared" si="233"/>
        <v>0</v>
      </c>
      <c r="O212" s="245">
        <f t="shared" si="233"/>
        <v>0</v>
      </c>
      <c r="P212" s="245">
        <f t="shared" si="233"/>
        <v>0</v>
      </c>
      <c r="Q212" s="245">
        <f t="shared" si="233"/>
        <v>0</v>
      </c>
      <c r="R212" s="245">
        <f t="shared" si="233"/>
        <v>0</v>
      </c>
      <c r="S212" s="396">
        <f>SUM(S207:S211)</f>
        <v>0</v>
      </c>
      <c r="W212" s="247">
        <f>SUM(W207:W211)</f>
        <v>0</v>
      </c>
      <c r="X212" s="247">
        <f>SUM(X207:X211)</f>
        <v>0</v>
      </c>
      <c r="Z212" s="243">
        <f>SUM(Z207:Z211)</f>
        <v>0</v>
      </c>
      <c r="AA212" s="243">
        <f>SUM(AA207:AA211)</f>
        <v>0</v>
      </c>
      <c r="AB212" s="495" t="e">
        <f t="shared" si="232"/>
        <v>#DIV/0!</v>
      </c>
    </row>
    <row r="213" spans="1:28" ht="14.25" x14ac:dyDescent="0.3">
      <c r="A213" s="339">
        <v>9.6</v>
      </c>
      <c r="B213" s="340" t="s">
        <v>185</v>
      </c>
      <c r="C213" s="159"/>
      <c r="D213" s="170"/>
      <c r="E213" s="170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ref="R213:R217" si="234">SUM(F213:Q213)</f>
        <v>0</v>
      </c>
      <c r="S213" s="395">
        <f t="shared" ref="S213:S217" si="235">D213*R213</f>
        <v>0</v>
      </c>
      <c r="W213" s="153">
        <f>X213/$U$7</f>
        <v>0</v>
      </c>
      <c r="X213" s="153">
        <f>R213/12</f>
        <v>0</v>
      </c>
      <c r="Z213" s="153">
        <f>IF($E213="Y",$R213,0)</f>
        <v>0</v>
      </c>
      <c r="AA213" s="153">
        <f>IF($E213="N",$R213,0)</f>
        <v>0</v>
      </c>
      <c r="AB213" s="494" t="e">
        <f>Z213/(AA213+Z213)</f>
        <v>#DIV/0!</v>
      </c>
    </row>
    <row r="214" spans="1:28" ht="14.25" x14ac:dyDescent="0.3">
      <c r="A214" s="339"/>
      <c r="B214" s="340"/>
      <c r="C214" s="159"/>
      <c r="D214" s="170"/>
      <c r="E214" s="170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346">
        <f t="shared" si="234"/>
        <v>0</v>
      </c>
      <c r="S214" s="395">
        <f t="shared" si="235"/>
        <v>0</v>
      </c>
      <c r="W214" s="153">
        <f t="shared" ref="W214:W217" si="236">X214/$U$7</f>
        <v>0</v>
      </c>
      <c r="X214" s="153">
        <f t="shared" ref="X214:X217" si="237">R214/12</f>
        <v>0</v>
      </c>
      <c r="Z214" s="153">
        <f t="shared" ref="Z214:Z217" si="238">IF($E214="Y",$R214,0)</f>
        <v>0</v>
      </c>
      <c r="AA214" s="153">
        <f t="shared" ref="AA214:AA217" si="239">IF($E214="N",$R214,0)</f>
        <v>0</v>
      </c>
      <c r="AB214" s="494" t="e">
        <f t="shared" ref="AB214:AB220" si="240">Z214/(AA214+Z214)</f>
        <v>#DIV/0!</v>
      </c>
    </row>
    <row r="215" spans="1:28" ht="14.25" x14ac:dyDescent="0.3">
      <c r="A215" s="339"/>
      <c r="B215" s="340"/>
      <c r="C215" s="159"/>
      <c r="D215" s="170"/>
      <c r="E215" s="170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si="234"/>
        <v>0</v>
      </c>
      <c r="S215" s="395">
        <f t="shared" si="235"/>
        <v>0</v>
      </c>
      <c r="W215" s="153">
        <f t="shared" si="236"/>
        <v>0</v>
      </c>
      <c r="X215" s="153">
        <f t="shared" si="237"/>
        <v>0</v>
      </c>
      <c r="Z215" s="153">
        <f t="shared" si="238"/>
        <v>0</v>
      </c>
      <c r="AA215" s="153">
        <f t="shared" si="239"/>
        <v>0</v>
      </c>
      <c r="AB215" s="494" t="e">
        <f t="shared" si="240"/>
        <v>#DIV/0!</v>
      </c>
    </row>
    <row r="216" spans="1:28" ht="14.25" x14ac:dyDescent="0.3">
      <c r="A216" s="339"/>
      <c r="B216" s="340"/>
      <c r="C216" s="159"/>
      <c r="D216" s="170"/>
      <c r="E216" s="170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4"/>
        <v>0</v>
      </c>
      <c r="S216" s="395">
        <f t="shared" si="235"/>
        <v>0</v>
      </c>
      <c r="W216" s="153">
        <f t="shared" si="236"/>
        <v>0</v>
      </c>
      <c r="X216" s="153">
        <f t="shared" si="237"/>
        <v>0</v>
      </c>
      <c r="Z216" s="153">
        <f t="shared" si="238"/>
        <v>0</v>
      </c>
      <c r="AA216" s="153">
        <f t="shared" si="239"/>
        <v>0</v>
      </c>
      <c r="AB216" s="494" t="e">
        <f t="shared" si="240"/>
        <v>#DIV/0!</v>
      </c>
    </row>
    <row r="217" spans="1:28" ht="14.25" x14ac:dyDescent="0.3">
      <c r="A217" s="339"/>
      <c r="B217" s="340"/>
      <c r="C217" s="159"/>
      <c r="D217" s="170"/>
      <c r="E217" s="170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4"/>
        <v>0</v>
      </c>
      <c r="S217" s="395">
        <f t="shared" si="235"/>
        <v>0</v>
      </c>
      <c r="W217" s="153">
        <f t="shared" si="236"/>
        <v>0</v>
      </c>
      <c r="X217" s="153">
        <f t="shared" si="237"/>
        <v>0</v>
      </c>
      <c r="Z217" s="153">
        <f t="shared" si="238"/>
        <v>0</v>
      </c>
      <c r="AA217" s="153">
        <f t="shared" si="239"/>
        <v>0</v>
      </c>
      <c r="AB217" s="494" t="e">
        <f t="shared" si="240"/>
        <v>#DIV/0!</v>
      </c>
    </row>
    <row r="218" spans="1:28" ht="15" thickBot="1" x14ac:dyDescent="0.35">
      <c r="A218" s="240"/>
      <c r="B218" s="241" t="s">
        <v>186</v>
      </c>
      <c r="C218" s="242"/>
      <c r="D218" s="244"/>
      <c r="E218" s="244"/>
      <c r="F218" s="245">
        <f>SUM(F213:F217)</f>
        <v>0</v>
      </c>
      <c r="G218" s="245">
        <f t="shared" ref="G218:R218" si="241">SUM(G213:G217)</f>
        <v>0</v>
      </c>
      <c r="H218" s="245">
        <f t="shared" si="241"/>
        <v>0</v>
      </c>
      <c r="I218" s="245">
        <f t="shared" si="241"/>
        <v>0</v>
      </c>
      <c r="J218" s="245">
        <f t="shared" si="241"/>
        <v>0</v>
      </c>
      <c r="K218" s="245">
        <f t="shared" si="241"/>
        <v>0</v>
      </c>
      <c r="L218" s="245">
        <f t="shared" si="241"/>
        <v>0</v>
      </c>
      <c r="M218" s="245">
        <f t="shared" si="241"/>
        <v>0</v>
      </c>
      <c r="N218" s="245">
        <f t="shared" si="241"/>
        <v>0</v>
      </c>
      <c r="O218" s="245">
        <f t="shared" si="241"/>
        <v>0</v>
      </c>
      <c r="P218" s="245">
        <f t="shared" si="241"/>
        <v>0</v>
      </c>
      <c r="Q218" s="245">
        <f t="shared" si="241"/>
        <v>0</v>
      </c>
      <c r="R218" s="245">
        <f t="shared" si="241"/>
        <v>0</v>
      </c>
      <c r="S218" s="396">
        <f>SUM(S213:S217)</f>
        <v>0</v>
      </c>
      <c r="W218" s="247">
        <f>SUM(W213:W217)</f>
        <v>0</v>
      </c>
      <c r="X218" s="247">
        <f>SUM(X213:X217)</f>
        <v>0</v>
      </c>
      <c r="Z218" s="243">
        <f>SUM(Z213:Z217)</f>
        <v>0</v>
      </c>
      <c r="AA218" s="243">
        <f>SUM(AA213:AA217)</f>
        <v>0</v>
      </c>
      <c r="AB218" s="495" t="e">
        <f t="shared" si="240"/>
        <v>#DIV/0!</v>
      </c>
    </row>
    <row r="219" spans="1:28" ht="14.25" x14ac:dyDescent="0.3">
      <c r="A219" s="150"/>
      <c r="B219" s="151"/>
      <c r="C219" s="159"/>
      <c r="D219" s="170"/>
      <c r="E219" s="170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401"/>
      <c r="W219" s="153"/>
      <c r="X219" s="153"/>
      <c r="Z219" s="153"/>
      <c r="AA219" s="153"/>
      <c r="AB219" s="494"/>
    </row>
    <row r="220" spans="1:28" ht="15" thickBot="1" x14ac:dyDescent="0.35">
      <c r="A220" s="263"/>
      <c r="B220" s="264" t="s">
        <v>187</v>
      </c>
      <c r="C220" s="265"/>
      <c r="D220" s="266"/>
      <c r="E220" s="266"/>
      <c r="F220" s="266">
        <f>SUM(F188,F194,F200,F218,F212,F206)</f>
        <v>0</v>
      </c>
      <c r="G220" s="266">
        <f t="shared" ref="G220:S220" si="242">SUM(G188,G194,G200,G218,G212,G206)</f>
        <v>0</v>
      </c>
      <c r="H220" s="266">
        <f t="shared" si="242"/>
        <v>0</v>
      </c>
      <c r="I220" s="266">
        <f t="shared" si="242"/>
        <v>0</v>
      </c>
      <c r="J220" s="266">
        <f t="shared" si="242"/>
        <v>0</v>
      </c>
      <c r="K220" s="266">
        <f t="shared" si="242"/>
        <v>0</v>
      </c>
      <c r="L220" s="266">
        <f t="shared" si="242"/>
        <v>0</v>
      </c>
      <c r="M220" s="266">
        <f t="shared" si="242"/>
        <v>0</v>
      </c>
      <c r="N220" s="266">
        <f t="shared" si="242"/>
        <v>0</v>
      </c>
      <c r="O220" s="266">
        <f t="shared" si="242"/>
        <v>0</v>
      </c>
      <c r="P220" s="266">
        <f t="shared" si="242"/>
        <v>0</v>
      </c>
      <c r="Q220" s="266">
        <f t="shared" si="242"/>
        <v>0</v>
      </c>
      <c r="R220" s="266">
        <f t="shared" si="242"/>
        <v>0</v>
      </c>
      <c r="S220" s="398">
        <f t="shared" si="242"/>
        <v>0</v>
      </c>
      <c r="W220" s="266">
        <f>SUM(W188,W194,W200,W218,W212,W206)</f>
        <v>0</v>
      </c>
      <c r="X220" s="266">
        <f>SUM(X188,X194,X200,X218,X212,X206)</f>
        <v>0</v>
      </c>
      <c r="Z220" s="266">
        <f>SUM(Z188,Z194,Z200,Z218,Z212,Z206)</f>
        <v>0</v>
      </c>
      <c r="AA220" s="266">
        <f>SUM(AA188,AA194,AA200,AA218,AA212,AA206)</f>
        <v>0</v>
      </c>
      <c r="AB220" s="500" t="e">
        <f t="shared" si="240"/>
        <v>#DIV/0!</v>
      </c>
    </row>
    <row r="221" spans="1:28" ht="14.25" x14ac:dyDescent="0.3">
      <c r="A221" s="161"/>
      <c r="B221" s="151"/>
      <c r="C221" s="162"/>
      <c r="D221" s="154"/>
      <c r="E221" s="154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W221" s="152"/>
      <c r="X221" s="152"/>
      <c r="Z221" s="152"/>
      <c r="AA221" s="152"/>
      <c r="AB221" s="494"/>
    </row>
    <row r="222" spans="1:28" ht="14.25" x14ac:dyDescent="0.3">
      <c r="A222" s="259"/>
      <c r="B222" s="260" t="s">
        <v>188</v>
      </c>
      <c r="C222" s="261"/>
      <c r="D222" s="262"/>
      <c r="E222" s="262"/>
      <c r="F222" s="262">
        <f t="shared" ref="F222:S222" si="243">SUM(F27,F72,F82,F152,F130,F102,F92,F220,F180)</f>
        <v>0</v>
      </c>
      <c r="G222" s="262">
        <f t="shared" si="243"/>
        <v>0</v>
      </c>
      <c r="H222" s="262">
        <f t="shared" si="243"/>
        <v>0</v>
      </c>
      <c r="I222" s="262">
        <f t="shared" si="243"/>
        <v>0</v>
      </c>
      <c r="J222" s="262">
        <f t="shared" si="243"/>
        <v>0</v>
      </c>
      <c r="K222" s="262">
        <f t="shared" si="243"/>
        <v>0</v>
      </c>
      <c r="L222" s="262">
        <f t="shared" si="243"/>
        <v>0</v>
      </c>
      <c r="M222" s="262">
        <f t="shared" si="243"/>
        <v>0</v>
      </c>
      <c r="N222" s="262">
        <f t="shared" si="243"/>
        <v>0</v>
      </c>
      <c r="O222" s="262">
        <f t="shared" si="243"/>
        <v>0</v>
      </c>
      <c r="P222" s="262">
        <f t="shared" si="243"/>
        <v>0</v>
      </c>
      <c r="Q222" s="262">
        <f t="shared" si="243"/>
        <v>0</v>
      </c>
      <c r="R222" s="262">
        <f t="shared" si="243"/>
        <v>0</v>
      </c>
      <c r="S222" s="403">
        <f t="shared" si="243"/>
        <v>0</v>
      </c>
      <c r="W222" s="262">
        <f>SUM(W27,W72,W82,W152,W130,W102,W92,W220,W180)</f>
        <v>0</v>
      </c>
      <c r="X222" s="262">
        <f>SUM(X27,X72,X82,X152,X130,X102,X92,X220,X180)</f>
        <v>0</v>
      </c>
      <c r="Z222" s="262">
        <f>SUM(Z27,Z72,Z82,Z152,Z130,Z102,Z92,Z220,Z180)</f>
        <v>0</v>
      </c>
      <c r="AA222" s="262">
        <f>SUM(AA27,AA72,AA82,AA152,AA130,AA102,AA92,AA220,AA180)</f>
        <v>0</v>
      </c>
      <c r="AB222" s="504" t="e">
        <f t="shared" ref="AB222" si="244">Z222/(AA222+Z222)</f>
        <v>#DIV/0!</v>
      </c>
    </row>
    <row r="223" spans="1:28" ht="14.25" x14ac:dyDescent="0.3">
      <c r="A223" s="163"/>
      <c r="B223" s="164"/>
      <c r="C223" s="165"/>
      <c r="D223" s="165"/>
      <c r="E223" s="165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374"/>
      <c r="W223" s="109"/>
      <c r="X223" s="109"/>
      <c r="Z223" s="109"/>
      <c r="AA223" s="109"/>
    </row>
    <row r="224" spans="1:28" ht="14.25" x14ac:dyDescent="0.3">
      <c r="A224" s="163"/>
      <c r="B224" s="164"/>
      <c r="C224" s="165"/>
      <c r="D224" s="165"/>
      <c r="E224" s="165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715" t="s">
        <v>189</v>
      </c>
      <c r="R224" s="716"/>
      <c r="S224" s="375" t="e">
        <f>S222/R222</f>
        <v>#DIV/0!</v>
      </c>
      <c r="W224" s="109"/>
      <c r="X224" s="109"/>
      <c r="Z224" s="109"/>
      <c r="AA224" s="109"/>
    </row>
    <row r="225" spans="1:27" x14ac:dyDescent="0.3">
      <c r="W225" s="109"/>
      <c r="X225" s="109"/>
      <c r="Z225" s="113"/>
      <c r="AA225" s="113"/>
    </row>
    <row r="226" spans="1:27" ht="14.25" x14ac:dyDescent="0.3">
      <c r="A226" s="19"/>
      <c r="B226" s="692" t="s">
        <v>39</v>
      </c>
      <c r="C226" s="693"/>
      <c r="D226" s="694"/>
      <c r="E226" s="24"/>
    </row>
    <row r="227" spans="1:27" x14ac:dyDescent="0.3">
      <c r="A227" s="21">
        <v>1</v>
      </c>
      <c r="B227" s="738"/>
      <c r="C227" s="739"/>
      <c r="D227" s="740"/>
      <c r="E227" s="554"/>
    </row>
    <row r="228" spans="1:27" x14ac:dyDescent="0.3">
      <c r="A228" s="22">
        <v>2</v>
      </c>
      <c r="B228" s="735"/>
      <c r="C228" s="736"/>
      <c r="D228" s="737"/>
      <c r="E228" s="555"/>
    </row>
    <row r="229" spans="1:27" x14ac:dyDescent="0.3">
      <c r="A229" s="22">
        <v>3</v>
      </c>
      <c r="B229" s="735"/>
      <c r="C229" s="736"/>
      <c r="D229" s="737"/>
      <c r="E229" s="555"/>
    </row>
    <row r="230" spans="1:27" x14ac:dyDescent="0.3">
      <c r="A230" s="22">
        <v>4</v>
      </c>
      <c r="B230" s="735"/>
      <c r="C230" s="736"/>
      <c r="D230" s="737"/>
      <c r="E230" s="555"/>
    </row>
    <row r="231" spans="1:27" x14ac:dyDescent="0.3">
      <c r="A231" s="22">
        <v>5</v>
      </c>
      <c r="B231" s="735"/>
      <c r="C231" s="736"/>
      <c r="D231" s="737"/>
      <c r="E231" s="555"/>
    </row>
    <row r="232" spans="1:27" x14ac:dyDescent="0.3">
      <c r="A232" s="22">
        <v>6</v>
      </c>
      <c r="B232" s="735"/>
      <c r="C232" s="736"/>
      <c r="D232" s="737"/>
      <c r="E232" s="555"/>
    </row>
    <row r="233" spans="1:27" x14ac:dyDescent="0.3">
      <c r="A233" s="22">
        <v>7</v>
      </c>
      <c r="B233" s="738"/>
      <c r="C233" s="739"/>
      <c r="D233" s="740"/>
      <c r="E233" s="554"/>
    </row>
    <row r="234" spans="1:27" x14ac:dyDescent="0.3">
      <c r="A234" s="22">
        <v>8</v>
      </c>
      <c r="B234" s="735"/>
      <c r="C234" s="736"/>
      <c r="D234" s="737"/>
      <c r="E234" s="555"/>
    </row>
    <row r="235" spans="1:27" x14ac:dyDescent="0.3">
      <c r="A235" s="22">
        <v>9</v>
      </c>
      <c r="B235" s="735"/>
      <c r="C235" s="736"/>
      <c r="D235" s="737"/>
      <c r="E235" s="555"/>
    </row>
    <row r="236" spans="1:27" x14ac:dyDescent="0.3">
      <c r="A236" s="22">
        <v>10</v>
      </c>
      <c r="B236" s="735"/>
      <c r="C236" s="736"/>
      <c r="D236" s="737"/>
      <c r="E236" s="555"/>
    </row>
  </sheetData>
  <mergeCells count="30">
    <mergeCell ref="Z5:Z7"/>
    <mergeCell ref="AA5:AA7"/>
    <mergeCell ref="AB5:AB7"/>
    <mergeCell ref="B236:D236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W5:W7"/>
    <mergeCell ref="X5:X7"/>
    <mergeCell ref="Q224:R224"/>
    <mergeCell ref="S4:S7"/>
    <mergeCell ref="F4:Q4"/>
    <mergeCell ref="A5:A7"/>
    <mergeCell ref="B5:B7"/>
    <mergeCell ref="C5:C7"/>
    <mergeCell ref="R4:R6"/>
    <mergeCell ref="E4:E7"/>
    <mergeCell ref="D4:D7"/>
    <mergeCell ref="U4:U6"/>
    <mergeCell ref="A1:S1"/>
    <mergeCell ref="A2:S2"/>
    <mergeCell ref="A3:S3"/>
    <mergeCell ref="B152:C152"/>
  </mergeCells>
  <phoneticPr fontId="42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35 R14:S14 R20:S20 R35:S35 R41:S41 R47:S47 R65:S65 R71:S71 R160:S160 R166:S166 R172:S172 R188:S188 R194:S194 R200:S200 R206:S206 R212:S212 W71:X71 W65:X65 W47:X47 W14:X14 W20:X20 W35:X35 W41:X41 W160:X160 W166:X166 W172:Y172 W188:X188 W194:X194 W200:X200 W206:X206 W212:X212 Z14:AA220 R53:S53 W53:X53 R59:S59 W59:X59 R110:S110 W110:X110 R116:S116 W116:X116 R122:S122 W122:X122 R138:S138 W138:X138 R144:S144 W144:X144" formula="1"/>
    <ignoredError sqref="S224 AB9:AB27 AB30:AB72 AB75:AB80 AB82 AB85:AB90 AB92 AB95:AB100 AB102 AB105:AB128 AB130 AB133:AB150 AB152 AB155:AB178 AB180 AB183:AB218 AB220 AB222" evalError="1"/>
    <ignoredError sqref="R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DD0E-83E8-40E5-A12F-1DB76AB1A5C2}">
  <dimension ref="A1:Z82"/>
  <sheetViews>
    <sheetView zoomScale="90" zoomScaleNormal="90" zoomScalePageLayoutView="85" workbookViewId="0">
      <pane xSplit="2" ySplit="4" topLeftCell="C5" activePane="bottomRight" state="frozen"/>
      <selection pane="topRight" activeCell="E4" sqref="E4:E7"/>
      <selection pane="bottomLeft" activeCell="E4" sqref="E4:E7"/>
      <selection pane="bottomRight" activeCell="B2" sqref="B2:M2"/>
    </sheetView>
  </sheetViews>
  <sheetFormatPr defaultColWidth="9.140625" defaultRowHeight="13.5" x14ac:dyDescent="0.25"/>
  <cols>
    <col min="1" max="1" width="3.7109375" style="94" customWidth="1"/>
    <col min="2" max="2" width="75.7109375" style="95" customWidth="1"/>
    <col min="3" max="4" width="13.7109375" style="95" customWidth="1"/>
    <col min="5" max="6" width="16.7109375" style="95" customWidth="1"/>
    <col min="7" max="12" width="14.7109375" style="95" customWidth="1"/>
    <col min="13" max="13" width="15.7109375" style="95" customWidth="1"/>
    <col min="14" max="14" width="2.7109375" style="95" customWidth="1"/>
    <col min="15" max="15" width="9.140625" style="95"/>
    <col min="16" max="23" width="12.28515625" style="95" customWidth="1"/>
    <col min="24" max="24" width="19" style="95" customWidth="1"/>
    <col min="25" max="25" width="11.28515625" style="95" bestFit="1" customWidth="1"/>
    <col min="26" max="113" width="9.140625" style="95"/>
    <col min="114" max="114" width="10.85546875" style="95" bestFit="1" customWidth="1"/>
    <col min="115" max="16384" width="9.140625" style="95"/>
  </cols>
  <sheetData>
    <row r="1" spans="1:13" ht="20.100000000000001" customHeight="1" x14ac:dyDescent="0.25">
      <c r="B1" s="741" t="s">
        <v>190</v>
      </c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</row>
    <row r="2" spans="1:13" ht="20.100000000000001" customHeight="1" x14ac:dyDescent="0.25">
      <c r="B2" s="741" t="s">
        <v>22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</row>
    <row r="3" spans="1:13" ht="20.100000000000001" customHeight="1" thickBot="1" x14ac:dyDescent="0.3"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</row>
    <row r="4" spans="1:13" s="96" customFormat="1" ht="71.25" x14ac:dyDescent="0.2">
      <c r="A4" s="97"/>
      <c r="B4" s="484" t="s">
        <v>191</v>
      </c>
      <c r="C4" s="413" t="s">
        <v>192</v>
      </c>
      <c r="D4" s="413" t="s">
        <v>193</v>
      </c>
      <c r="E4" s="413" t="s">
        <v>194</v>
      </c>
      <c r="F4" s="563" t="s">
        <v>195</v>
      </c>
      <c r="G4" s="670" t="s">
        <v>6</v>
      </c>
      <c r="H4" s="670" t="s">
        <v>7</v>
      </c>
      <c r="I4" s="670" t="s">
        <v>8</v>
      </c>
      <c r="J4" s="670" t="s">
        <v>9</v>
      </c>
      <c r="K4" s="670" t="s">
        <v>10</v>
      </c>
      <c r="L4" s="670" t="s">
        <v>11</v>
      </c>
      <c r="M4" s="670" t="s">
        <v>196</v>
      </c>
    </row>
    <row r="5" spans="1:13" ht="14.25" customHeight="1" x14ac:dyDescent="0.25">
      <c r="B5" s="425" t="s">
        <v>197</v>
      </c>
      <c r="C5" s="426"/>
      <c r="D5" s="427"/>
      <c r="E5" s="428"/>
      <c r="F5" s="428"/>
      <c r="G5" s="424"/>
      <c r="H5" s="424"/>
      <c r="I5" s="424"/>
      <c r="J5" s="424"/>
      <c r="K5" s="424"/>
      <c r="L5" s="424"/>
      <c r="M5" s="429"/>
    </row>
    <row r="6" spans="1:13" ht="14.25" customHeight="1" x14ac:dyDescent="0.25">
      <c r="B6" s="430" t="s">
        <v>198</v>
      </c>
      <c r="C6" s="204"/>
      <c r="D6" s="195"/>
      <c r="E6" s="431"/>
      <c r="F6" s="437"/>
      <c r="G6" s="196"/>
      <c r="H6" s="196"/>
      <c r="I6" s="196"/>
      <c r="J6" s="196"/>
      <c r="K6" s="196"/>
      <c r="L6" s="196"/>
      <c r="M6" s="429"/>
    </row>
    <row r="7" spans="1:13" ht="14.25" customHeight="1" x14ac:dyDescent="0.25">
      <c r="B7" s="432" t="s">
        <v>199</v>
      </c>
      <c r="C7" s="203"/>
      <c r="D7" s="200"/>
      <c r="E7" s="433">
        <f t="shared" ref="E7:E9" si="0">C7*D7</f>
        <v>0</v>
      </c>
      <c r="F7" s="564"/>
      <c r="G7" s="210">
        <f t="shared" ref="G7:G9" si="1">$E7</f>
        <v>0</v>
      </c>
      <c r="H7" s="210"/>
      <c r="I7" s="210"/>
      <c r="J7" s="211"/>
      <c r="K7" s="211"/>
      <c r="L7" s="210"/>
      <c r="M7" s="568">
        <f>SUM(G7:L7)</f>
        <v>0</v>
      </c>
    </row>
    <row r="8" spans="1:13" ht="14.25" customHeight="1" x14ac:dyDescent="0.25">
      <c r="B8" s="432" t="s">
        <v>200</v>
      </c>
      <c r="C8" s="203"/>
      <c r="D8" s="200"/>
      <c r="E8" s="433">
        <f t="shared" si="0"/>
        <v>0</v>
      </c>
      <c r="F8" s="564"/>
      <c r="G8" s="210">
        <f t="shared" si="1"/>
        <v>0</v>
      </c>
      <c r="H8" s="210"/>
      <c r="I8" s="210"/>
      <c r="J8" s="211"/>
      <c r="K8" s="211"/>
      <c r="L8" s="210"/>
      <c r="M8" s="568">
        <f>SUM(G8:L8)</f>
        <v>0</v>
      </c>
    </row>
    <row r="9" spans="1:13" ht="14.25" customHeight="1" x14ac:dyDescent="0.25">
      <c r="B9" s="432" t="s">
        <v>201</v>
      </c>
      <c r="C9" s="203"/>
      <c r="D9" s="200"/>
      <c r="E9" s="433">
        <f t="shared" si="0"/>
        <v>0</v>
      </c>
      <c r="F9" s="564"/>
      <c r="G9" s="210">
        <f t="shared" si="1"/>
        <v>0</v>
      </c>
      <c r="H9" s="210"/>
      <c r="I9" s="210"/>
      <c r="J9" s="211"/>
      <c r="K9" s="211"/>
      <c r="L9" s="210"/>
      <c r="M9" s="568">
        <f>SUM(G9:L9)</f>
        <v>0</v>
      </c>
    </row>
    <row r="10" spans="1:13" ht="14.25" customHeight="1" x14ac:dyDescent="0.25">
      <c r="B10" s="442" t="s">
        <v>202</v>
      </c>
      <c r="C10" s="206">
        <f>SUM(C7:C9)</f>
        <v>0</v>
      </c>
      <c r="D10" s="202"/>
      <c r="E10" s="437">
        <f t="shared" ref="E10:L10" si="2">SUM(E7:E9)</f>
        <v>0</v>
      </c>
      <c r="F10" s="437"/>
      <c r="G10" s="209">
        <f t="shared" ref="G10" si="3">SUM(G7:G9)</f>
        <v>0</v>
      </c>
      <c r="H10" s="209">
        <f t="shared" si="2"/>
        <v>0</v>
      </c>
      <c r="I10" s="209">
        <f t="shared" si="2"/>
        <v>0</v>
      </c>
      <c r="J10" s="209">
        <f t="shared" si="2"/>
        <v>0</v>
      </c>
      <c r="K10" s="209">
        <f t="shared" si="2"/>
        <v>0</v>
      </c>
      <c r="L10" s="209">
        <f t="shared" si="2"/>
        <v>0</v>
      </c>
      <c r="M10" s="569">
        <f>SUM(G10:L10)</f>
        <v>0</v>
      </c>
    </row>
    <row r="11" spans="1:13" ht="14.25" customHeight="1" x14ac:dyDescent="0.25">
      <c r="B11" s="434"/>
      <c r="C11" s="204"/>
      <c r="D11" s="201"/>
      <c r="E11" s="431"/>
      <c r="F11" s="437"/>
      <c r="G11" s="208"/>
      <c r="H11" s="208"/>
      <c r="I11" s="208"/>
      <c r="J11" s="208"/>
      <c r="K11" s="208"/>
      <c r="L11" s="208"/>
      <c r="M11" s="569"/>
    </row>
    <row r="12" spans="1:13" ht="14.25" customHeight="1" x14ac:dyDescent="0.25">
      <c r="B12" s="430" t="s">
        <v>203</v>
      </c>
      <c r="C12" s="203"/>
      <c r="D12" s="193"/>
      <c r="E12" s="433"/>
      <c r="F12" s="564"/>
      <c r="G12" s="211"/>
      <c r="H12" s="211"/>
      <c r="I12" s="211"/>
      <c r="J12" s="211"/>
      <c r="K12" s="211"/>
      <c r="L12" s="211"/>
      <c r="M12" s="569"/>
    </row>
    <row r="13" spans="1:13" ht="14.25" customHeight="1" x14ac:dyDescent="0.25">
      <c r="B13" s="432" t="s">
        <v>199</v>
      </c>
      <c r="C13" s="203"/>
      <c r="D13" s="200"/>
      <c r="E13" s="433">
        <f t="shared" ref="E13:E15" si="4">C13*D13</f>
        <v>0</v>
      </c>
      <c r="F13" s="564"/>
      <c r="G13" s="210">
        <f t="shared" ref="G13:G15" si="5">$E13</f>
        <v>0</v>
      </c>
      <c r="H13" s="211"/>
      <c r="I13" s="211"/>
      <c r="J13" s="210"/>
      <c r="K13" s="211"/>
      <c r="L13" s="211"/>
      <c r="M13" s="568">
        <f>SUM(G13:L13)</f>
        <v>0</v>
      </c>
    </row>
    <row r="14" spans="1:13" ht="14.25" customHeight="1" x14ac:dyDescent="0.25">
      <c r="B14" s="432" t="s">
        <v>200</v>
      </c>
      <c r="C14" s="203"/>
      <c r="D14" s="200"/>
      <c r="E14" s="433">
        <f t="shared" si="4"/>
        <v>0</v>
      </c>
      <c r="F14" s="564"/>
      <c r="G14" s="210">
        <f t="shared" si="5"/>
        <v>0</v>
      </c>
      <c r="H14" s="211"/>
      <c r="I14" s="211"/>
      <c r="J14" s="210"/>
      <c r="K14" s="211"/>
      <c r="L14" s="211"/>
      <c r="M14" s="568">
        <f>SUM(G14:L14)</f>
        <v>0</v>
      </c>
    </row>
    <row r="15" spans="1:13" ht="14.25" customHeight="1" x14ac:dyDescent="0.25">
      <c r="B15" s="432" t="s">
        <v>201</v>
      </c>
      <c r="C15" s="203"/>
      <c r="D15" s="200"/>
      <c r="E15" s="433">
        <f t="shared" si="4"/>
        <v>0</v>
      </c>
      <c r="F15" s="564"/>
      <c r="G15" s="210">
        <f t="shared" si="5"/>
        <v>0</v>
      </c>
      <c r="H15" s="211"/>
      <c r="I15" s="211"/>
      <c r="J15" s="210"/>
      <c r="K15" s="211"/>
      <c r="L15" s="211"/>
      <c r="M15" s="568">
        <f>SUM(G15:L15)</f>
        <v>0</v>
      </c>
    </row>
    <row r="16" spans="1:13" ht="14.25" customHeight="1" x14ac:dyDescent="0.25">
      <c r="B16" s="442" t="s">
        <v>204</v>
      </c>
      <c r="C16" s="206">
        <f>SUM(C13:C15)</f>
        <v>0</v>
      </c>
      <c r="D16" s="202"/>
      <c r="E16" s="437">
        <f t="shared" ref="E16:L16" si="6">SUM(E13:E15)</f>
        <v>0</v>
      </c>
      <c r="F16" s="437"/>
      <c r="G16" s="209">
        <f t="shared" ref="G16" si="7">SUM(G13:G15)</f>
        <v>0</v>
      </c>
      <c r="H16" s="209">
        <f t="shared" si="6"/>
        <v>0</v>
      </c>
      <c r="I16" s="209">
        <f t="shared" si="6"/>
        <v>0</v>
      </c>
      <c r="J16" s="209">
        <f t="shared" si="6"/>
        <v>0</v>
      </c>
      <c r="K16" s="209">
        <f t="shared" si="6"/>
        <v>0</v>
      </c>
      <c r="L16" s="209">
        <f t="shared" si="6"/>
        <v>0</v>
      </c>
      <c r="M16" s="569">
        <f>SUM(G16:L16)</f>
        <v>0</v>
      </c>
    </row>
    <row r="17" spans="2:26" ht="14.25" customHeight="1" x14ac:dyDescent="0.25">
      <c r="B17" s="434"/>
      <c r="C17" s="204"/>
      <c r="D17" s="201"/>
      <c r="E17" s="431"/>
      <c r="F17" s="437"/>
      <c r="G17" s="208"/>
      <c r="H17" s="208"/>
      <c r="I17" s="208"/>
      <c r="J17" s="208"/>
      <c r="K17" s="208"/>
      <c r="L17" s="208"/>
      <c r="M17" s="569"/>
    </row>
    <row r="18" spans="2:26" ht="14.25" customHeight="1" x14ac:dyDescent="0.25">
      <c r="B18" s="430" t="s">
        <v>205</v>
      </c>
      <c r="C18" s="203"/>
      <c r="D18" s="193"/>
      <c r="E18" s="433"/>
      <c r="F18" s="564"/>
      <c r="G18" s="211"/>
      <c r="H18" s="211"/>
      <c r="I18" s="211"/>
      <c r="J18" s="211"/>
      <c r="K18" s="211"/>
      <c r="L18" s="211"/>
      <c r="M18" s="569"/>
    </row>
    <row r="19" spans="2:26" ht="14.25" customHeight="1" x14ac:dyDescent="0.25">
      <c r="B19" s="432" t="s">
        <v>199</v>
      </c>
      <c r="C19" s="203"/>
      <c r="D19" s="200"/>
      <c r="E19" s="433">
        <f t="shared" ref="E19:E21" si="8">C19*D19</f>
        <v>0</v>
      </c>
      <c r="F19" s="564"/>
      <c r="G19" s="210">
        <f t="shared" ref="G19:G21" si="9">$E19</f>
        <v>0</v>
      </c>
      <c r="H19" s="211"/>
      <c r="I19" s="211"/>
      <c r="J19" s="210"/>
      <c r="K19" s="211"/>
      <c r="L19" s="211"/>
      <c r="M19" s="568">
        <f>SUM(G19:L19)</f>
        <v>0</v>
      </c>
    </row>
    <row r="20" spans="2:26" ht="14.25" customHeight="1" x14ac:dyDescent="0.25">
      <c r="B20" s="432" t="s">
        <v>200</v>
      </c>
      <c r="C20" s="203"/>
      <c r="D20" s="200"/>
      <c r="E20" s="433">
        <f t="shared" si="8"/>
        <v>0</v>
      </c>
      <c r="F20" s="564"/>
      <c r="G20" s="210">
        <f t="shared" si="9"/>
        <v>0</v>
      </c>
      <c r="H20" s="211"/>
      <c r="I20" s="211"/>
      <c r="J20" s="210"/>
      <c r="K20" s="211"/>
      <c r="L20" s="211"/>
      <c r="M20" s="568">
        <f>SUM(G20:L20)</f>
        <v>0</v>
      </c>
    </row>
    <row r="21" spans="2:26" ht="14.25" customHeight="1" x14ac:dyDescent="0.25">
      <c r="B21" s="432" t="s">
        <v>201</v>
      </c>
      <c r="C21" s="203"/>
      <c r="D21" s="200"/>
      <c r="E21" s="433">
        <f t="shared" si="8"/>
        <v>0</v>
      </c>
      <c r="F21" s="564"/>
      <c r="G21" s="210">
        <f t="shared" si="9"/>
        <v>0</v>
      </c>
      <c r="H21" s="211"/>
      <c r="I21" s="211"/>
      <c r="J21" s="210"/>
      <c r="K21" s="211"/>
      <c r="L21" s="211"/>
      <c r="M21" s="568">
        <f>SUM(G21:L21)</f>
        <v>0</v>
      </c>
    </row>
    <row r="22" spans="2:26" ht="14.25" customHeight="1" x14ac:dyDescent="0.25">
      <c r="B22" s="442" t="s">
        <v>206</v>
      </c>
      <c r="C22" s="206">
        <f>SUM(C19:C21)</f>
        <v>0</v>
      </c>
      <c r="D22" s="202"/>
      <c r="E22" s="437">
        <f t="shared" ref="E22:L22" si="10">SUM(E19:E21)</f>
        <v>0</v>
      </c>
      <c r="F22" s="437"/>
      <c r="G22" s="209">
        <f t="shared" ref="G22" si="11">SUM(G19:G21)</f>
        <v>0</v>
      </c>
      <c r="H22" s="209">
        <f t="shared" si="10"/>
        <v>0</v>
      </c>
      <c r="I22" s="209">
        <f t="shared" si="10"/>
        <v>0</v>
      </c>
      <c r="J22" s="209">
        <f t="shared" si="10"/>
        <v>0</v>
      </c>
      <c r="K22" s="209">
        <f t="shared" si="10"/>
        <v>0</v>
      </c>
      <c r="L22" s="209">
        <f t="shared" si="10"/>
        <v>0</v>
      </c>
      <c r="M22" s="569">
        <f>SUM(G22:L22)</f>
        <v>0</v>
      </c>
    </row>
    <row r="23" spans="2:26" ht="14.25" customHeight="1" x14ac:dyDescent="0.25">
      <c r="B23" s="434"/>
      <c r="C23" s="204"/>
      <c r="D23" s="201"/>
      <c r="E23" s="431"/>
      <c r="F23" s="437"/>
      <c r="G23" s="208"/>
      <c r="H23" s="208"/>
      <c r="I23" s="208"/>
      <c r="J23" s="208"/>
      <c r="K23" s="208"/>
      <c r="L23" s="208"/>
      <c r="M23" s="569"/>
    </row>
    <row r="24" spans="2:26" ht="14.25" customHeight="1" x14ac:dyDescent="0.25">
      <c r="B24" s="430" t="s">
        <v>207</v>
      </c>
      <c r="C24" s="203"/>
      <c r="D24" s="193"/>
      <c r="E24" s="433"/>
      <c r="F24" s="564"/>
      <c r="G24" s="211"/>
      <c r="H24" s="211"/>
      <c r="I24" s="211"/>
      <c r="J24" s="211"/>
      <c r="K24" s="211"/>
      <c r="L24" s="211"/>
      <c r="M24" s="569"/>
    </row>
    <row r="25" spans="2:26" ht="14.25" customHeight="1" x14ac:dyDescent="0.25">
      <c r="B25" s="432" t="s">
        <v>199</v>
      </c>
      <c r="C25" s="203"/>
      <c r="D25" s="200"/>
      <c r="E25" s="433">
        <f t="shared" ref="E25:E27" si="12">C25*D25</f>
        <v>0</v>
      </c>
      <c r="F25" s="564"/>
      <c r="G25" s="210">
        <f t="shared" ref="G25:G27" si="13">$E25</f>
        <v>0</v>
      </c>
      <c r="H25" s="211"/>
      <c r="I25" s="211"/>
      <c r="J25" s="210"/>
      <c r="K25" s="211"/>
      <c r="L25" s="211"/>
      <c r="M25" s="568">
        <f>SUM(G25:L25)</f>
        <v>0</v>
      </c>
    </row>
    <row r="26" spans="2:26" ht="14.25" customHeight="1" x14ac:dyDescent="0.25">
      <c r="B26" s="432" t="s">
        <v>200</v>
      </c>
      <c r="C26" s="203"/>
      <c r="D26" s="200"/>
      <c r="E26" s="433">
        <f t="shared" si="12"/>
        <v>0</v>
      </c>
      <c r="F26" s="564"/>
      <c r="G26" s="210">
        <f t="shared" si="13"/>
        <v>0</v>
      </c>
      <c r="H26" s="211"/>
      <c r="I26" s="211"/>
      <c r="J26" s="210"/>
      <c r="K26" s="211"/>
      <c r="L26" s="211"/>
      <c r="M26" s="568">
        <f>SUM(G26:L26)</f>
        <v>0</v>
      </c>
    </row>
    <row r="27" spans="2:26" ht="14.25" customHeight="1" x14ac:dyDescent="0.25">
      <c r="B27" s="432" t="s">
        <v>201</v>
      </c>
      <c r="C27" s="203"/>
      <c r="D27" s="200"/>
      <c r="E27" s="433">
        <f t="shared" si="12"/>
        <v>0</v>
      </c>
      <c r="F27" s="564"/>
      <c r="G27" s="210">
        <f t="shared" si="13"/>
        <v>0</v>
      </c>
      <c r="H27" s="211"/>
      <c r="I27" s="211"/>
      <c r="J27" s="210"/>
      <c r="K27" s="211"/>
      <c r="L27" s="211"/>
      <c r="M27" s="568">
        <f>SUM(G27:L27)</f>
        <v>0</v>
      </c>
    </row>
    <row r="28" spans="2:26" ht="14.25" customHeight="1" x14ac:dyDescent="0.25">
      <c r="B28" s="442" t="s">
        <v>208</v>
      </c>
      <c r="C28" s="206">
        <f>SUM(C25:C27)</f>
        <v>0</v>
      </c>
      <c r="D28" s="202"/>
      <c r="E28" s="437">
        <f t="shared" ref="E28:L28" si="14">SUM(E25:E27)</f>
        <v>0</v>
      </c>
      <c r="F28" s="437"/>
      <c r="G28" s="209">
        <f t="shared" ref="G28" si="15">SUM(G25:G27)</f>
        <v>0</v>
      </c>
      <c r="H28" s="209">
        <f t="shared" si="14"/>
        <v>0</v>
      </c>
      <c r="I28" s="209">
        <f t="shared" si="14"/>
        <v>0</v>
      </c>
      <c r="J28" s="209">
        <f t="shared" si="14"/>
        <v>0</v>
      </c>
      <c r="K28" s="209">
        <f t="shared" si="14"/>
        <v>0</v>
      </c>
      <c r="L28" s="209">
        <f t="shared" si="14"/>
        <v>0</v>
      </c>
      <c r="M28" s="569">
        <f>SUM(G28:L28)</f>
        <v>0</v>
      </c>
    </row>
    <row r="29" spans="2:26" ht="14.25" customHeight="1" x14ac:dyDescent="0.25">
      <c r="B29" s="432"/>
      <c r="C29" s="203"/>
      <c r="D29" s="193"/>
      <c r="E29" s="433"/>
      <c r="F29" s="564"/>
      <c r="G29" s="211"/>
      <c r="H29" s="211"/>
      <c r="I29" s="211"/>
      <c r="J29" s="211"/>
      <c r="K29" s="211"/>
      <c r="L29" s="211"/>
      <c r="M29" s="569"/>
    </row>
    <row r="30" spans="2:26" ht="14.25" customHeight="1" x14ac:dyDescent="0.25">
      <c r="B30" s="430" t="s">
        <v>209</v>
      </c>
      <c r="C30" s="203"/>
      <c r="D30" s="193"/>
      <c r="E30" s="433"/>
      <c r="F30" s="564"/>
      <c r="G30" s="211"/>
      <c r="H30" s="211"/>
      <c r="I30" s="211"/>
      <c r="J30" s="211"/>
      <c r="K30" s="211"/>
      <c r="L30" s="211"/>
      <c r="M30" s="569"/>
    </row>
    <row r="31" spans="2:26" ht="14.25" customHeight="1" x14ac:dyDescent="0.25">
      <c r="B31" s="432" t="s">
        <v>199</v>
      </c>
      <c r="C31" s="203"/>
      <c r="D31" s="200"/>
      <c r="E31" s="433">
        <f t="shared" ref="E31:E33" si="16">C31*D31</f>
        <v>0</v>
      </c>
      <c r="F31" s="564"/>
      <c r="G31" s="210">
        <f t="shared" ref="G31:G33" si="17">$E31</f>
        <v>0</v>
      </c>
      <c r="H31" s="211"/>
      <c r="I31" s="211"/>
      <c r="J31" s="210"/>
      <c r="K31" s="211"/>
      <c r="L31" s="211"/>
      <c r="M31" s="568">
        <f>SUM(G31:L31)</f>
        <v>0</v>
      </c>
      <c r="N31" s="98"/>
      <c r="X31" s="99"/>
      <c r="Y31" s="99"/>
    </row>
    <row r="32" spans="2:26" ht="14.25" customHeight="1" x14ac:dyDescent="0.25">
      <c r="B32" s="432" t="s">
        <v>200</v>
      </c>
      <c r="C32" s="203"/>
      <c r="D32" s="200"/>
      <c r="E32" s="433">
        <f t="shared" si="16"/>
        <v>0</v>
      </c>
      <c r="F32" s="564"/>
      <c r="G32" s="210">
        <f t="shared" si="17"/>
        <v>0</v>
      </c>
      <c r="H32" s="211"/>
      <c r="I32" s="211"/>
      <c r="J32" s="210"/>
      <c r="K32" s="211"/>
      <c r="L32" s="211"/>
      <c r="M32" s="568">
        <f>SUM(G32:L32)</f>
        <v>0</v>
      </c>
      <c r="N32" s="98"/>
      <c r="X32" s="99"/>
      <c r="Y32" s="99"/>
      <c r="Z32" s="100"/>
    </row>
    <row r="33" spans="2:26" ht="14.25" customHeight="1" x14ac:dyDescent="0.25">
      <c r="B33" s="432" t="s">
        <v>201</v>
      </c>
      <c r="C33" s="203"/>
      <c r="D33" s="200"/>
      <c r="E33" s="433">
        <f t="shared" si="16"/>
        <v>0</v>
      </c>
      <c r="F33" s="564"/>
      <c r="G33" s="210">
        <f t="shared" si="17"/>
        <v>0</v>
      </c>
      <c r="H33" s="211"/>
      <c r="I33" s="211"/>
      <c r="J33" s="210"/>
      <c r="K33" s="211"/>
      <c r="L33" s="211"/>
      <c r="M33" s="568">
        <f>SUM(G33:L33)</f>
        <v>0</v>
      </c>
      <c r="N33" s="98"/>
      <c r="X33" s="99"/>
      <c r="Y33" s="99"/>
      <c r="Z33" s="100"/>
    </row>
    <row r="34" spans="2:26" ht="14.25" customHeight="1" x14ac:dyDescent="0.25">
      <c r="B34" s="442" t="s">
        <v>210</v>
      </c>
      <c r="C34" s="206">
        <f>SUM(C31:C33)</f>
        <v>0</v>
      </c>
      <c r="D34" s="202"/>
      <c r="E34" s="437">
        <f t="shared" ref="E34:L34" si="18">SUM(E31:E33)</f>
        <v>0</v>
      </c>
      <c r="F34" s="437"/>
      <c r="G34" s="209">
        <f t="shared" ref="G34" si="19">SUM(G31:G33)</f>
        <v>0</v>
      </c>
      <c r="H34" s="209">
        <f t="shared" si="18"/>
        <v>0</v>
      </c>
      <c r="I34" s="209">
        <f t="shared" si="18"/>
        <v>0</v>
      </c>
      <c r="J34" s="209">
        <f t="shared" si="18"/>
        <v>0</v>
      </c>
      <c r="K34" s="209">
        <f t="shared" si="18"/>
        <v>0</v>
      </c>
      <c r="L34" s="209">
        <f t="shared" si="18"/>
        <v>0</v>
      </c>
      <c r="M34" s="569">
        <f>SUM(G34:L34)</f>
        <v>0</v>
      </c>
      <c r="P34" s="96"/>
      <c r="Q34" s="96"/>
      <c r="R34" s="96"/>
      <c r="S34" s="96"/>
      <c r="T34" s="96"/>
      <c r="U34" s="96"/>
      <c r="V34" s="96"/>
      <c r="W34" s="96"/>
      <c r="X34" s="99"/>
      <c r="Y34" s="99"/>
    </row>
    <row r="35" spans="2:26" ht="14.25" customHeight="1" x14ac:dyDescent="0.25">
      <c r="B35" s="436" t="s">
        <v>211</v>
      </c>
      <c r="C35" s="205">
        <f>SUM(C10,C16,C22,C28,C34)</f>
        <v>0</v>
      </c>
      <c r="D35" s="202"/>
      <c r="E35" s="437">
        <f t="shared" ref="E35:M35" si="20">SUM(E10,E16,E22,E28,E34)</f>
        <v>0</v>
      </c>
      <c r="F35" s="437"/>
      <c r="G35" s="209">
        <f t="shared" si="20"/>
        <v>0</v>
      </c>
      <c r="H35" s="209">
        <f t="shared" si="20"/>
        <v>0</v>
      </c>
      <c r="I35" s="209">
        <f t="shared" si="20"/>
        <v>0</v>
      </c>
      <c r="J35" s="209">
        <f t="shared" si="20"/>
        <v>0</v>
      </c>
      <c r="K35" s="209">
        <f t="shared" si="20"/>
        <v>0</v>
      </c>
      <c r="L35" s="209">
        <f t="shared" si="20"/>
        <v>0</v>
      </c>
      <c r="M35" s="438">
        <f t="shared" si="20"/>
        <v>0</v>
      </c>
    </row>
    <row r="36" spans="2:26" ht="14.25" customHeight="1" x14ac:dyDescent="0.25">
      <c r="B36" s="439"/>
      <c r="C36" s="207"/>
      <c r="D36" s="194"/>
      <c r="E36" s="440"/>
      <c r="F36" s="440"/>
      <c r="G36" s="196"/>
      <c r="H36" s="196"/>
      <c r="I36" s="196"/>
      <c r="J36" s="196"/>
      <c r="K36" s="196"/>
      <c r="L36" s="196"/>
      <c r="M36" s="441"/>
    </row>
    <row r="37" spans="2:26" ht="14.25" customHeight="1" x14ac:dyDescent="0.25">
      <c r="B37" s="442" t="s">
        <v>212</v>
      </c>
      <c r="C37" s="206"/>
      <c r="D37" s="198"/>
      <c r="E37" s="437"/>
      <c r="F37" s="565"/>
      <c r="G37" s="199"/>
      <c r="H37" s="199"/>
      <c r="I37" s="199"/>
      <c r="J37" s="199"/>
      <c r="K37" s="199"/>
      <c r="L37" s="199"/>
      <c r="M37" s="443"/>
    </row>
    <row r="38" spans="2:26" ht="14.25" customHeight="1" x14ac:dyDescent="0.25">
      <c r="B38" s="430" t="s">
        <v>213</v>
      </c>
      <c r="C38" s="204"/>
      <c r="D38" s="195"/>
      <c r="E38" s="431"/>
      <c r="F38" s="562"/>
      <c r="G38" s="197"/>
      <c r="H38" s="197"/>
      <c r="I38" s="197"/>
      <c r="J38" s="197"/>
      <c r="K38" s="197"/>
      <c r="L38" s="197"/>
      <c r="M38" s="441"/>
    </row>
    <row r="39" spans="2:26" ht="14.25" customHeight="1" x14ac:dyDescent="0.25">
      <c r="B39" s="432" t="s">
        <v>199</v>
      </c>
      <c r="C39" s="203"/>
      <c r="D39" s="200"/>
      <c r="E39" s="433">
        <f t="shared" ref="E39:E41" si="21">C39*D39</f>
        <v>0</v>
      </c>
      <c r="F39" s="566">
        <v>0</v>
      </c>
      <c r="G39" s="567">
        <f t="shared" ref="G39:G41" si="22">$E39</f>
        <v>0</v>
      </c>
      <c r="H39" s="567">
        <f>G39*(1+$F39)</f>
        <v>0</v>
      </c>
      <c r="I39" s="567">
        <f t="shared" ref="I39:K39" si="23">H39*(1+$F39)</f>
        <v>0</v>
      </c>
      <c r="J39" s="567">
        <f t="shared" si="23"/>
        <v>0</v>
      </c>
      <c r="K39" s="567">
        <f t="shared" si="23"/>
        <v>0</v>
      </c>
      <c r="L39" s="567">
        <f>K39*(1+$F39)</f>
        <v>0</v>
      </c>
      <c r="M39" s="568">
        <f>SUM(G39:L39)</f>
        <v>0</v>
      </c>
    </row>
    <row r="40" spans="2:26" ht="14.25" customHeight="1" x14ac:dyDescent="0.25">
      <c r="B40" s="432" t="s">
        <v>200</v>
      </c>
      <c r="C40" s="203"/>
      <c r="D40" s="200"/>
      <c r="E40" s="433">
        <f t="shared" si="21"/>
        <v>0</v>
      </c>
      <c r="F40" s="566">
        <v>0</v>
      </c>
      <c r="G40" s="567">
        <f t="shared" si="22"/>
        <v>0</v>
      </c>
      <c r="H40" s="567">
        <f t="shared" ref="H40:L40" si="24">G40*(1+$F40)</f>
        <v>0</v>
      </c>
      <c r="I40" s="567">
        <f t="shared" si="24"/>
        <v>0</v>
      </c>
      <c r="J40" s="567">
        <f t="shared" si="24"/>
        <v>0</v>
      </c>
      <c r="K40" s="567">
        <f t="shared" si="24"/>
        <v>0</v>
      </c>
      <c r="L40" s="567">
        <f t="shared" si="24"/>
        <v>0</v>
      </c>
      <c r="M40" s="568">
        <f>SUM(G40:L40)</f>
        <v>0</v>
      </c>
    </row>
    <row r="41" spans="2:26" ht="14.25" customHeight="1" x14ac:dyDescent="0.25">
      <c r="B41" s="432" t="s">
        <v>201</v>
      </c>
      <c r="C41" s="203"/>
      <c r="D41" s="200"/>
      <c r="E41" s="433">
        <f t="shared" si="21"/>
        <v>0</v>
      </c>
      <c r="F41" s="566">
        <v>0</v>
      </c>
      <c r="G41" s="567">
        <f t="shared" si="22"/>
        <v>0</v>
      </c>
      <c r="H41" s="567">
        <f t="shared" ref="H41:L41" si="25">G41*(1+$F41)</f>
        <v>0</v>
      </c>
      <c r="I41" s="567">
        <f t="shared" si="25"/>
        <v>0</v>
      </c>
      <c r="J41" s="567">
        <f t="shared" si="25"/>
        <v>0</v>
      </c>
      <c r="K41" s="567">
        <f t="shared" si="25"/>
        <v>0</v>
      </c>
      <c r="L41" s="567">
        <f t="shared" si="25"/>
        <v>0</v>
      </c>
      <c r="M41" s="568">
        <f>SUM(G41:L41)</f>
        <v>0</v>
      </c>
    </row>
    <row r="42" spans="2:26" ht="14.25" customHeight="1" x14ac:dyDescent="0.25">
      <c r="B42" s="442" t="s">
        <v>214</v>
      </c>
      <c r="C42" s="206">
        <f>SUM(C39:C41)</f>
        <v>0</v>
      </c>
      <c r="D42" s="202"/>
      <c r="E42" s="437">
        <f t="shared" ref="E42:L42" si="26">SUM(E39:E41)</f>
        <v>0</v>
      </c>
      <c r="F42" s="437"/>
      <c r="G42" s="209">
        <f t="shared" si="26"/>
        <v>0</v>
      </c>
      <c r="H42" s="209">
        <f t="shared" si="26"/>
        <v>0</v>
      </c>
      <c r="I42" s="209">
        <f t="shared" si="26"/>
        <v>0</v>
      </c>
      <c r="J42" s="209">
        <f t="shared" si="26"/>
        <v>0</v>
      </c>
      <c r="K42" s="209">
        <f t="shared" si="26"/>
        <v>0</v>
      </c>
      <c r="L42" s="209">
        <f t="shared" si="26"/>
        <v>0</v>
      </c>
      <c r="M42" s="571">
        <f>SUM(G42:L42)</f>
        <v>0</v>
      </c>
    </row>
    <row r="43" spans="2:26" ht="14.25" customHeight="1" x14ac:dyDescent="0.25">
      <c r="B43" s="434"/>
      <c r="C43" s="204"/>
      <c r="D43" s="201"/>
      <c r="E43" s="431"/>
      <c r="F43" s="431"/>
      <c r="G43" s="208"/>
      <c r="H43" s="208"/>
      <c r="I43" s="208"/>
      <c r="J43" s="208"/>
      <c r="K43" s="208"/>
      <c r="L43" s="208"/>
      <c r="M43" s="444"/>
    </row>
    <row r="44" spans="2:26" ht="14.25" customHeight="1" x14ac:dyDescent="0.25">
      <c r="B44" s="430" t="s">
        <v>215</v>
      </c>
      <c r="C44" s="203"/>
      <c r="D44" s="193"/>
      <c r="E44" s="433"/>
      <c r="F44" s="433"/>
      <c r="G44" s="211"/>
      <c r="H44" s="211"/>
      <c r="I44" s="211"/>
      <c r="J44" s="211"/>
      <c r="K44" s="211"/>
      <c r="L44" s="211"/>
      <c r="M44" s="435"/>
    </row>
    <row r="45" spans="2:26" ht="14.25" customHeight="1" x14ac:dyDescent="0.25">
      <c r="B45" s="432" t="s">
        <v>199</v>
      </c>
      <c r="C45" s="203"/>
      <c r="D45" s="200"/>
      <c r="E45" s="433">
        <f t="shared" ref="E45:E47" si="27">C45*D45</f>
        <v>0</v>
      </c>
      <c r="F45" s="566">
        <v>0</v>
      </c>
      <c r="G45" s="567">
        <f t="shared" ref="G45:G47" si="28">$E45</f>
        <v>0</v>
      </c>
      <c r="H45" s="567">
        <f>G45*(1+$F45)</f>
        <v>0</v>
      </c>
      <c r="I45" s="567">
        <f t="shared" ref="I45:K45" si="29">H45*(1+$F45)</f>
        <v>0</v>
      </c>
      <c r="J45" s="567">
        <f t="shared" si="29"/>
        <v>0</v>
      </c>
      <c r="K45" s="567">
        <f t="shared" si="29"/>
        <v>0</v>
      </c>
      <c r="L45" s="567">
        <f>K45*(1+$F45)</f>
        <v>0</v>
      </c>
      <c r="M45" s="568">
        <f>SUM(G45:L45)</f>
        <v>0</v>
      </c>
    </row>
    <row r="46" spans="2:26" ht="14.25" customHeight="1" x14ac:dyDescent="0.25">
      <c r="B46" s="432" t="s">
        <v>200</v>
      </c>
      <c r="C46" s="203"/>
      <c r="D46" s="200"/>
      <c r="E46" s="433">
        <f t="shared" si="27"/>
        <v>0</v>
      </c>
      <c r="F46" s="566">
        <v>0</v>
      </c>
      <c r="G46" s="567">
        <f t="shared" si="28"/>
        <v>0</v>
      </c>
      <c r="H46" s="567">
        <f t="shared" ref="H46:L46" si="30">G46*(1+$F46)</f>
        <v>0</v>
      </c>
      <c r="I46" s="567">
        <f t="shared" si="30"/>
        <v>0</v>
      </c>
      <c r="J46" s="567">
        <f t="shared" si="30"/>
        <v>0</v>
      </c>
      <c r="K46" s="567">
        <f t="shared" si="30"/>
        <v>0</v>
      </c>
      <c r="L46" s="567">
        <f t="shared" si="30"/>
        <v>0</v>
      </c>
      <c r="M46" s="568">
        <f>SUM(G46:L46)</f>
        <v>0</v>
      </c>
    </row>
    <row r="47" spans="2:26" ht="14.25" customHeight="1" x14ac:dyDescent="0.25">
      <c r="B47" s="432" t="s">
        <v>201</v>
      </c>
      <c r="C47" s="203"/>
      <c r="D47" s="200"/>
      <c r="E47" s="433">
        <f t="shared" si="27"/>
        <v>0</v>
      </c>
      <c r="F47" s="566">
        <v>0</v>
      </c>
      <c r="G47" s="567">
        <f t="shared" si="28"/>
        <v>0</v>
      </c>
      <c r="H47" s="567">
        <f t="shared" ref="H47:L47" si="31">G47*(1+$F47)</f>
        <v>0</v>
      </c>
      <c r="I47" s="567">
        <f t="shared" si="31"/>
        <v>0</v>
      </c>
      <c r="J47" s="567">
        <f t="shared" si="31"/>
        <v>0</v>
      </c>
      <c r="K47" s="567">
        <f t="shared" si="31"/>
        <v>0</v>
      </c>
      <c r="L47" s="567">
        <f t="shared" si="31"/>
        <v>0</v>
      </c>
      <c r="M47" s="568">
        <f>SUM(G47:L47)</f>
        <v>0</v>
      </c>
    </row>
    <row r="48" spans="2:26" ht="14.25" customHeight="1" x14ac:dyDescent="0.25">
      <c r="B48" s="442" t="s">
        <v>216</v>
      </c>
      <c r="C48" s="206">
        <f>SUM(C45:C47)</f>
        <v>0</v>
      </c>
      <c r="D48" s="202"/>
      <c r="E48" s="437">
        <f t="shared" ref="E48:L48" si="32">SUM(E45:E47)</f>
        <v>0</v>
      </c>
      <c r="F48" s="437"/>
      <c r="G48" s="209">
        <f t="shared" si="32"/>
        <v>0</v>
      </c>
      <c r="H48" s="209">
        <f t="shared" si="32"/>
        <v>0</v>
      </c>
      <c r="I48" s="209">
        <f t="shared" si="32"/>
        <v>0</v>
      </c>
      <c r="J48" s="209">
        <f t="shared" si="32"/>
        <v>0</v>
      </c>
      <c r="K48" s="209">
        <f t="shared" si="32"/>
        <v>0</v>
      </c>
      <c r="L48" s="209">
        <f t="shared" si="32"/>
        <v>0</v>
      </c>
      <c r="M48" s="569">
        <f>SUM(G48:L48)</f>
        <v>0</v>
      </c>
    </row>
    <row r="49" spans="2:13" ht="14.25" customHeight="1" x14ac:dyDescent="0.25">
      <c r="B49" s="434"/>
      <c r="C49" s="204"/>
      <c r="D49" s="201"/>
      <c r="E49" s="431"/>
      <c r="F49" s="431"/>
      <c r="G49" s="208"/>
      <c r="H49" s="208"/>
      <c r="I49" s="208"/>
      <c r="J49" s="208"/>
      <c r="K49" s="208"/>
      <c r="L49" s="208"/>
      <c r="M49" s="444"/>
    </row>
    <row r="50" spans="2:13" ht="14.25" customHeight="1" x14ac:dyDescent="0.25">
      <c r="B50" s="430" t="s">
        <v>217</v>
      </c>
      <c r="C50" s="203"/>
      <c r="D50" s="193"/>
      <c r="E50" s="433"/>
      <c r="F50" s="433"/>
      <c r="G50" s="211"/>
      <c r="H50" s="211"/>
      <c r="I50" s="211"/>
      <c r="J50" s="211"/>
      <c r="K50" s="211"/>
      <c r="L50" s="211"/>
      <c r="M50" s="435"/>
    </row>
    <row r="51" spans="2:13" ht="14.25" customHeight="1" x14ac:dyDescent="0.25">
      <c r="B51" s="432" t="s">
        <v>199</v>
      </c>
      <c r="C51" s="203"/>
      <c r="D51" s="200"/>
      <c r="E51" s="433">
        <f t="shared" ref="E51:E53" si="33">C51*D51</f>
        <v>0</v>
      </c>
      <c r="F51" s="566">
        <v>0</v>
      </c>
      <c r="G51" s="567">
        <f t="shared" ref="G51:G53" si="34">$E51</f>
        <v>0</v>
      </c>
      <c r="H51" s="567">
        <f>G51*(1+$F51)</f>
        <v>0</v>
      </c>
      <c r="I51" s="567">
        <f t="shared" ref="I51:K51" si="35">H51*(1+$F51)</f>
        <v>0</v>
      </c>
      <c r="J51" s="567">
        <f t="shared" si="35"/>
        <v>0</v>
      </c>
      <c r="K51" s="567">
        <f t="shared" si="35"/>
        <v>0</v>
      </c>
      <c r="L51" s="567">
        <f>K51*(1+$F51)</f>
        <v>0</v>
      </c>
      <c r="M51" s="568">
        <f>SUM(G51:L51)</f>
        <v>0</v>
      </c>
    </row>
    <row r="52" spans="2:13" ht="14.25" customHeight="1" x14ac:dyDescent="0.25">
      <c r="B52" s="432" t="s">
        <v>200</v>
      </c>
      <c r="C52" s="203"/>
      <c r="D52" s="200"/>
      <c r="E52" s="433">
        <f t="shared" si="33"/>
        <v>0</v>
      </c>
      <c r="F52" s="566">
        <v>0</v>
      </c>
      <c r="G52" s="567">
        <f t="shared" si="34"/>
        <v>0</v>
      </c>
      <c r="H52" s="567">
        <f t="shared" ref="H52:L52" si="36">G52*(1+$F52)</f>
        <v>0</v>
      </c>
      <c r="I52" s="567">
        <f t="shared" si="36"/>
        <v>0</v>
      </c>
      <c r="J52" s="567">
        <f t="shared" si="36"/>
        <v>0</v>
      </c>
      <c r="K52" s="567">
        <f t="shared" si="36"/>
        <v>0</v>
      </c>
      <c r="L52" s="567">
        <f t="shared" si="36"/>
        <v>0</v>
      </c>
      <c r="M52" s="568">
        <f>SUM(G52:L52)</f>
        <v>0</v>
      </c>
    </row>
    <row r="53" spans="2:13" ht="14.25" customHeight="1" x14ac:dyDescent="0.25">
      <c r="B53" s="432" t="s">
        <v>201</v>
      </c>
      <c r="C53" s="203"/>
      <c r="D53" s="200"/>
      <c r="E53" s="433">
        <f t="shared" si="33"/>
        <v>0</v>
      </c>
      <c r="F53" s="566">
        <v>0</v>
      </c>
      <c r="G53" s="567">
        <f t="shared" si="34"/>
        <v>0</v>
      </c>
      <c r="H53" s="567">
        <f t="shared" ref="H53:L53" si="37">G53*(1+$F53)</f>
        <v>0</v>
      </c>
      <c r="I53" s="567">
        <f t="shared" si="37"/>
        <v>0</v>
      </c>
      <c r="J53" s="567">
        <f t="shared" si="37"/>
        <v>0</v>
      </c>
      <c r="K53" s="567">
        <f t="shared" si="37"/>
        <v>0</v>
      </c>
      <c r="L53" s="567">
        <f t="shared" si="37"/>
        <v>0</v>
      </c>
      <c r="M53" s="568">
        <f>SUM(G53:L53)</f>
        <v>0</v>
      </c>
    </row>
    <row r="54" spans="2:13" ht="14.25" customHeight="1" x14ac:dyDescent="0.25">
      <c r="B54" s="442" t="s">
        <v>218</v>
      </c>
      <c r="C54" s="206">
        <f>SUM(C51:C53)</f>
        <v>0</v>
      </c>
      <c r="D54" s="202"/>
      <c r="E54" s="437">
        <f t="shared" ref="E54:L54" si="38">SUM(E51:E53)</f>
        <v>0</v>
      </c>
      <c r="F54" s="437"/>
      <c r="G54" s="209">
        <f t="shared" si="38"/>
        <v>0</v>
      </c>
      <c r="H54" s="209">
        <f t="shared" si="38"/>
        <v>0</v>
      </c>
      <c r="I54" s="209">
        <f t="shared" si="38"/>
        <v>0</v>
      </c>
      <c r="J54" s="209">
        <f t="shared" si="38"/>
        <v>0</v>
      </c>
      <c r="K54" s="209">
        <f t="shared" si="38"/>
        <v>0</v>
      </c>
      <c r="L54" s="209">
        <f t="shared" si="38"/>
        <v>0</v>
      </c>
      <c r="M54" s="569">
        <f>SUM(G54:L54)</f>
        <v>0</v>
      </c>
    </row>
    <row r="55" spans="2:13" ht="14.25" customHeight="1" x14ac:dyDescent="0.25">
      <c r="B55" s="434"/>
      <c r="C55" s="204"/>
      <c r="D55" s="201"/>
      <c r="E55" s="431"/>
      <c r="F55" s="431"/>
      <c r="G55" s="208"/>
      <c r="H55" s="208"/>
      <c r="I55" s="208"/>
      <c r="J55" s="208"/>
      <c r="K55" s="208"/>
      <c r="L55" s="208"/>
      <c r="M55" s="435"/>
    </row>
    <row r="56" spans="2:13" ht="14.25" customHeight="1" x14ac:dyDescent="0.25">
      <c r="B56" s="430" t="s">
        <v>219</v>
      </c>
      <c r="C56" s="203"/>
      <c r="D56" s="193"/>
      <c r="E56" s="433"/>
      <c r="F56" s="433"/>
      <c r="G56" s="211"/>
      <c r="H56" s="211"/>
      <c r="I56" s="211"/>
      <c r="J56" s="211"/>
      <c r="K56" s="211"/>
      <c r="L56" s="211"/>
      <c r="M56" s="435"/>
    </row>
    <row r="57" spans="2:13" ht="14.25" customHeight="1" x14ac:dyDescent="0.25">
      <c r="B57" s="432" t="s">
        <v>199</v>
      </c>
      <c r="C57" s="203"/>
      <c r="D57" s="200"/>
      <c r="E57" s="433">
        <f t="shared" ref="E57:E59" si="39">C57*D57</f>
        <v>0</v>
      </c>
      <c r="F57" s="566">
        <v>0</v>
      </c>
      <c r="G57" s="567">
        <f t="shared" ref="G57:G59" si="40">$E57</f>
        <v>0</v>
      </c>
      <c r="H57" s="567">
        <f>G57*(1+$F57)</f>
        <v>0</v>
      </c>
      <c r="I57" s="567">
        <f t="shared" ref="I57:K57" si="41">H57*(1+$F57)</f>
        <v>0</v>
      </c>
      <c r="J57" s="567">
        <f t="shared" si="41"/>
        <v>0</v>
      </c>
      <c r="K57" s="567">
        <f t="shared" si="41"/>
        <v>0</v>
      </c>
      <c r="L57" s="567">
        <f>K57*(1+$F57)</f>
        <v>0</v>
      </c>
      <c r="M57" s="568">
        <f>SUM(G57:L57)</f>
        <v>0</v>
      </c>
    </row>
    <row r="58" spans="2:13" ht="14.25" customHeight="1" x14ac:dyDescent="0.25">
      <c r="B58" s="432" t="s">
        <v>200</v>
      </c>
      <c r="C58" s="203"/>
      <c r="D58" s="200"/>
      <c r="E58" s="433">
        <f t="shared" si="39"/>
        <v>0</v>
      </c>
      <c r="F58" s="566">
        <v>0</v>
      </c>
      <c r="G58" s="567">
        <f t="shared" si="40"/>
        <v>0</v>
      </c>
      <c r="H58" s="567">
        <f t="shared" ref="H58:L58" si="42">G58*(1+$F58)</f>
        <v>0</v>
      </c>
      <c r="I58" s="567">
        <f t="shared" si="42"/>
        <v>0</v>
      </c>
      <c r="J58" s="567">
        <f t="shared" si="42"/>
        <v>0</v>
      </c>
      <c r="K58" s="567">
        <f t="shared" si="42"/>
        <v>0</v>
      </c>
      <c r="L58" s="567">
        <f t="shared" si="42"/>
        <v>0</v>
      </c>
      <c r="M58" s="568">
        <f>SUM(G58:L58)</f>
        <v>0</v>
      </c>
    </row>
    <row r="59" spans="2:13" ht="14.25" customHeight="1" x14ac:dyDescent="0.25">
      <c r="B59" s="432" t="s">
        <v>201</v>
      </c>
      <c r="C59" s="203"/>
      <c r="D59" s="200"/>
      <c r="E59" s="433">
        <f t="shared" si="39"/>
        <v>0</v>
      </c>
      <c r="F59" s="566">
        <v>0</v>
      </c>
      <c r="G59" s="567">
        <f t="shared" si="40"/>
        <v>0</v>
      </c>
      <c r="H59" s="567">
        <f t="shared" ref="H59:L59" si="43">G59*(1+$F59)</f>
        <v>0</v>
      </c>
      <c r="I59" s="567">
        <f t="shared" si="43"/>
        <v>0</v>
      </c>
      <c r="J59" s="567">
        <f t="shared" si="43"/>
        <v>0</v>
      </c>
      <c r="K59" s="567">
        <f t="shared" si="43"/>
        <v>0</v>
      </c>
      <c r="L59" s="567">
        <f t="shared" si="43"/>
        <v>0</v>
      </c>
      <c r="M59" s="568">
        <f>SUM(G59:L59)</f>
        <v>0</v>
      </c>
    </row>
    <row r="60" spans="2:13" ht="14.25" customHeight="1" x14ac:dyDescent="0.25">
      <c r="B60" s="442" t="s">
        <v>220</v>
      </c>
      <c r="C60" s="206">
        <f>SUM(C57:C59)</f>
        <v>0</v>
      </c>
      <c r="D60" s="202"/>
      <c r="E60" s="437">
        <f t="shared" ref="E60:L60" si="44">SUM(E57:E59)</f>
        <v>0</v>
      </c>
      <c r="F60" s="437"/>
      <c r="G60" s="209">
        <f t="shared" si="44"/>
        <v>0</v>
      </c>
      <c r="H60" s="209">
        <f t="shared" si="44"/>
        <v>0</v>
      </c>
      <c r="I60" s="209">
        <f t="shared" si="44"/>
        <v>0</v>
      </c>
      <c r="J60" s="209">
        <f t="shared" si="44"/>
        <v>0</v>
      </c>
      <c r="K60" s="209">
        <f t="shared" si="44"/>
        <v>0</v>
      </c>
      <c r="L60" s="209">
        <f t="shared" si="44"/>
        <v>0</v>
      </c>
      <c r="M60" s="569">
        <f>SUM(G60:L60)</f>
        <v>0</v>
      </c>
    </row>
    <row r="61" spans="2:13" ht="14.25" customHeight="1" x14ac:dyDescent="0.25">
      <c r="B61" s="432"/>
      <c r="C61" s="203"/>
      <c r="D61" s="193"/>
      <c r="E61" s="433"/>
      <c r="F61" s="433"/>
      <c r="G61" s="211"/>
      <c r="H61" s="211"/>
      <c r="I61" s="211"/>
      <c r="J61" s="211"/>
      <c r="K61" s="211"/>
      <c r="L61" s="211"/>
      <c r="M61" s="435"/>
    </row>
    <row r="62" spans="2:13" ht="14.25" customHeight="1" x14ac:dyDescent="0.25">
      <c r="B62" s="430" t="s">
        <v>221</v>
      </c>
      <c r="C62" s="203"/>
      <c r="D62" s="193"/>
      <c r="E62" s="433"/>
      <c r="F62" s="433"/>
      <c r="G62" s="211"/>
      <c r="H62" s="211"/>
      <c r="I62" s="211"/>
      <c r="J62" s="211"/>
      <c r="K62" s="211"/>
      <c r="L62" s="211"/>
      <c r="M62" s="435"/>
    </row>
    <row r="63" spans="2:13" ht="14.25" customHeight="1" x14ac:dyDescent="0.25">
      <c r="B63" s="432" t="s">
        <v>199</v>
      </c>
      <c r="C63" s="203"/>
      <c r="D63" s="200"/>
      <c r="E63" s="433">
        <f t="shared" ref="E63:E65" si="45">C63*D63</f>
        <v>0</v>
      </c>
      <c r="F63" s="566">
        <v>0</v>
      </c>
      <c r="G63" s="567">
        <f t="shared" ref="G63:G65" si="46">$E63</f>
        <v>0</v>
      </c>
      <c r="H63" s="567">
        <f>G63*(1+$F63)</f>
        <v>0</v>
      </c>
      <c r="I63" s="567">
        <f t="shared" ref="I63:K63" si="47">H63*(1+$F63)</f>
        <v>0</v>
      </c>
      <c r="J63" s="567">
        <f t="shared" si="47"/>
        <v>0</v>
      </c>
      <c r="K63" s="567">
        <f t="shared" si="47"/>
        <v>0</v>
      </c>
      <c r="L63" s="567">
        <f>K63*(1+$F63)</f>
        <v>0</v>
      </c>
      <c r="M63" s="568">
        <f>SUM(G63:L63)</f>
        <v>0</v>
      </c>
    </row>
    <row r="64" spans="2:13" ht="14.25" customHeight="1" x14ac:dyDescent="0.25">
      <c r="B64" s="432" t="s">
        <v>200</v>
      </c>
      <c r="C64" s="203"/>
      <c r="D64" s="200"/>
      <c r="E64" s="433">
        <f t="shared" si="45"/>
        <v>0</v>
      </c>
      <c r="F64" s="566">
        <v>0</v>
      </c>
      <c r="G64" s="567">
        <f t="shared" si="46"/>
        <v>0</v>
      </c>
      <c r="H64" s="567">
        <f t="shared" ref="H64:L64" si="48">G64*(1+$F64)</f>
        <v>0</v>
      </c>
      <c r="I64" s="567">
        <f t="shared" si="48"/>
        <v>0</v>
      </c>
      <c r="J64" s="567">
        <f t="shared" si="48"/>
        <v>0</v>
      </c>
      <c r="K64" s="567">
        <f t="shared" si="48"/>
        <v>0</v>
      </c>
      <c r="L64" s="567">
        <f t="shared" si="48"/>
        <v>0</v>
      </c>
      <c r="M64" s="568">
        <f>SUM(G64:L64)</f>
        <v>0</v>
      </c>
    </row>
    <row r="65" spans="1:13" ht="14.25" customHeight="1" x14ac:dyDescent="0.25">
      <c r="B65" s="432" t="s">
        <v>201</v>
      </c>
      <c r="C65" s="203"/>
      <c r="D65" s="200"/>
      <c r="E65" s="433">
        <f t="shared" si="45"/>
        <v>0</v>
      </c>
      <c r="F65" s="566">
        <v>0</v>
      </c>
      <c r="G65" s="567">
        <f t="shared" si="46"/>
        <v>0</v>
      </c>
      <c r="H65" s="567">
        <f t="shared" ref="H65:L65" si="49">G65*(1+$F65)</f>
        <v>0</v>
      </c>
      <c r="I65" s="567">
        <f t="shared" si="49"/>
        <v>0</v>
      </c>
      <c r="J65" s="567">
        <f t="shared" si="49"/>
        <v>0</v>
      </c>
      <c r="K65" s="567">
        <f t="shared" si="49"/>
        <v>0</v>
      </c>
      <c r="L65" s="567">
        <f t="shared" si="49"/>
        <v>0</v>
      </c>
      <c r="M65" s="568">
        <f>SUM(G65:L65)</f>
        <v>0</v>
      </c>
    </row>
    <row r="66" spans="1:13" ht="14.25" customHeight="1" x14ac:dyDescent="0.25">
      <c r="B66" s="442" t="s">
        <v>222</v>
      </c>
      <c r="C66" s="206">
        <f>SUM(C63:C65)</f>
        <v>0</v>
      </c>
      <c r="D66" s="202"/>
      <c r="E66" s="437">
        <f t="shared" ref="E66:L66" si="50">SUM(E63:E65)</f>
        <v>0</v>
      </c>
      <c r="F66" s="570"/>
      <c r="G66" s="209">
        <f t="shared" si="50"/>
        <v>0</v>
      </c>
      <c r="H66" s="209">
        <f t="shared" si="50"/>
        <v>0</v>
      </c>
      <c r="I66" s="209">
        <f t="shared" si="50"/>
        <v>0</v>
      </c>
      <c r="J66" s="209">
        <f t="shared" si="50"/>
        <v>0</v>
      </c>
      <c r="K66" s="209">
        <f t="shared" si="50"/>
        <v>0</v>
      </c>
      <c r="L66" s="209">
        <f t="shared" si="50"/>
        <v>0</v>
      </c>
      <c r="M66" s="569">
        <f>SUM(G66:L66)</f>
        <v>0</v>
      </c>
    </row>
    <row r="67" spans="1:13" ht="14.25" customHeight="1" x14ac:dyDescent="0.25">
      <c r="B67" s="436" t="s">
        <v>223</v>
      </c>
      <c r="C67" s="205">
        <f>SUM(C42,C48,C54,C60,C66)</f>
        <v>0</v>
      </c>
      <c r="D67" s="202"/>
      <c r="E67" s="437">
        <f t="shared" ref="E67:M67" si="51">SUM(E42,E48,E54,E60,E66)</f>
        <v>0</v>
      </c>
      <c r="F67" s="437"/>
      <c r="G67" s="209">
        <f t="shared" si="51"/>
        <v>0</v>
      </c>
      <c r="H67" s="209">
        <f t="shared" si="51"/>
        <v>0</v>
      </c>
      <c r="I67" s="209">
        <f t="shared" si="51"/>
        <v>0</v>
      </c>
      <c r="J67" s="209">
        <f t="shared" si="51"/>
        <v>0</v>
      </c>
      <c r="K67" s="209">
        <f t="shared" si="51"/>
        <v>0</v>
      </c>
      <c r="L67" s="209">
        <f t="shared" si="51"/>
        <v>0</v>
      </c>
      <c r="M67" s="438">
        <f t="shared" si="51"/>
        <v>0</v>
      </c>
    </row>
    <row r="68" spans="1:13" ht="14.25" customHeight="1" x14ac:dyDescent="0.25">
      <c r="B68" s="445"/>
      <c r="C68" s="446"/>
      <c r="D68" s="447"/>
      <c r="E68" s="448"/>
      <c r="F68" s="448"/>
      <c r="G68" s="449"/>
      <c r="H68" s="449"/>
      <c r="I68" s="449"/>
      <c r="J68" s="449"/>
      <c r="K68" s="449"/>
      <c r="L68" s="449"/>
      <c r="M68" s="450"/>
    </row>
    <row r="69" spans="1:13" ht="15" customHeight="1" thickBot="1" x14ac:dyDescent="0.3">
      <c r="B69" s="451" t="s">
        <v>224</v>
      </c>
      <c r="C69" s="452"/>
      <c r="D69" s="453"/>
      <c r="E69" s="454">
        <f>SUM(E35,E67)</f>
        <v>0</v>
      </c>
      <c r="F69" s="454"/>
      <c r="G69" s="454">
        <f t="shared" ref="G69:M69" si="52">SUM(G35,G67)</f>
        <v>0</v>
      </c>
      <c r="H69" s="454">
        <f t="shared" si="52"/>
        <v>0</v>
      </c>
      <c r="I69" s="454">
        <f t="shared" si="52"/>
        <v>0</v>
      </c>
      <c r="J69" s="454">
        <f t="shared" si="52"/>
        <v>0</v>
      </c>
      <c r="K69" s="454">
        <f t="shared" si="52"/>
        <v>0</v>
      </c>
      <c r="L69" s="454">
        <f t="shared" si="52"/>
        <v>0</v>
      </c>
      <c r="M69" s="455">
        <f t="shared" si="52"/>
        <v>0</v>
      </c>
    </row>
    <row r="70" spans="1:13" x14ac:dyDescent="0.25">
      <c r="B70" s="94"/>
      <c r="C70" s="94"/>
      <c r="D70" s="94"/>
      <c r="E70" s="94"/>
      <c r="F70" s="94"/>
      <c r="G70" s="103"/>
      <c r="H70" s="103"/>
      <c r="I70" s="103"/>
      <c r="J70" s="103"/>
      <c r="K70" s="103"/>
      <c r="L70" s="103"/>
      <c r="M70" s="101"/>
    </row>
    <row r="71" spans="1:13" x14ac:dyDescent="0.25">
      <c r="B71" s="96"/>
      <c r="C71" s="96"/>
      <c r="D71" s="96"/>
      <c r="E71" s="96"/>
      <c r="F71" s="96"/>
      <c r="G71" s="103"/>
      <c r="H71" s="103"/>
      <c r="I71" s="103"/>
      <c r="J71" s="103"/>
      <c r="K71" s="103"/>
      <c r="L71" s="103"/>
      <c r="M71" s="101"/>
    </row>
    <row r="72" spans="1:13" x14ac:dyDescent="0.25">
      <c r="B72" s="699" t="s">
        <v>39</v>
      </c>
      <c r="C72" s="700"/>
      <c r="D72" s="700"/>
      <c r="E72" s="700"/>
      <c r="F72" s="700"/>
      <c r="G72" s="700"/>
      <c r="H72" s="700"/>
      <c r="I72" s="700"/>
      <c r="J72" s="700"/>
      <c r="K72" s="700"/>
      <c r="L72" s="700"/>
      <c r="M72" s="744"/>
    </row>
    <row r="73" spans="1:13" x14ac:dyDescent="0.25">
      <c r="A73" s="102">
        <v>1</v>
      </c>
      <c r="B73" s="697"/>
      <c r="C73" s="698"/>
      <c r="D73" s="698"/>
      <c r="E73" s="698"/>
      <c r="F73" s="698"/>
      <c r="G73" s="698"/>
      <c r="H73" s="698"/>
      <c r="I73" s="698"/>
      <c r="J73" s="698"/>
      <c r="K73" s="698"/>
      <c r="L73" s="698"/>
      <c r="M73" s="743"/>
    </row>
    <row r="74" spans="1:13" x14ac:dyDescent="0.25">
      <c r="A74" s="102">
        <v>2</v>
      </c>
      <c r="B74" s="697"/>
      <c r="C74" s="698"/>
      <c r="D74" s="698"/>
      <c r="E74" s="698"/>
      <c r="F74" s="698"/>
      <c r="G74" s="698"/>
      <c r="H74" s="698"/>
      <c r="I74" s="698"/>
      <c r="J74" s="698"/>
      <c r="K74" s="698"/>
      <c r="L74" s="698"/>
      <c r="M74" s="743"/>
    </row>
    <row r="75" spans="1:13" x14ac:dyDescent="0.25">
      <c r="A75" s="102">
        <v>3</v>
      </c>
      <c r="B75" s="697"/>
      <c r="C75" s="698"/>
      <c r="D75" s="698"/>
      <c r="E75" s="698"/>
      <c r="F75" s="698"/>
      <c r="G75" s="698"/>
      <c r="H75" s="698"/>
      <c r="I75" s="698"/>
      <c r="J75" s="698"/>
      <c r="K75" s="698"/>
      <c r="L75" s="698"/>
      <c r="M75" s="743"/>
    </row>
    <row r="76" spans="1:13" x14ac:dyDescent="0.25">
      <c r="A76" s="102">
        <v>4</v>
      </c>
      <c r="B76" s="697"/>
      <c r="C76" s="698"/>
      <c r="D76" s="698"/>
      <c r="E76" s="698"/>
      <c r="F76" s="698"/>
      <c r="G76" s="698"/>
      <c r="H76" s="698"/>
      <c r="I76" s="698"/>
      <c r="J76" s="698"/>
      <c r="K76" s="698"/>
      <c r="L76" s="698"/>
      <c r="M76" s="743"/>
    </row>
    <row r="77" spans="1:13" x14ac:dyDescent="0.25">
      <c r="A77" s="102">
        <v>5</v>
      </c>
      <c r="B77" s="697"/>
      <c r="C77" s="698"/>
      <c r="D77" s="698"/>
      <c r="E77" s="698"/>
      <c r="F77" s="698"/>
      <c r="G77" s="698"/>
      <c r="H77" s="698"/>
      <c r="I77" s="698"/>
      <c r="J77" s="698"/>
      <c r="K77" s="698"/>
      <c r="L77" s="698"/>
      <c r="M77" s="743"/>
    </row>
    <row r="78" spans="1:13" x14ac:dyDescent="0.25">
      <c r="B78" s="97"/>
      <c r="C78" s="97"/>
      <c r="D78" s="97"/>
      <c r="E78" s="97"/>
      <c r="F78" s="97"/>
      <c r="G78" s="104"/>
      <c r="H78" s="104"/>
      <c r="I78" s="104"/>
      <c r="J78" s="104"/>
      <c r="K78" s="104"/>
      <c r="L78" s="104"/>
      <c r="M78" s="101"/>
    </row>
    <row r="79" spans="1:13" x14ac:dyDescent="0.25">
      <c r="B79" s="97"/>
      <c r="C79" s="97"/>
      <c r="D79" s="97"/>
      <c r="E79" s="97"/>
      <c r="F79" s="97"/>
      <c r="G79" s="104"/>
      <c r="H79" s="104"/>
      <c r="I79" s="104"/>
      <c r="J79" s="104"/>
      <c r="K79" s="104"/>
      <c r="L79" s="104"/>
      <c r="M79" s="101"/>
    </row>
    <row r="80" spans="1:13" x14ac:dyDescent="0.25">
      <c r="G80" s="105"/>
      <c r="H80" s="105"/>
      <c r="I80" s="105"/>
      <c r="J80" s="105"/>
      <c r="K80" s="105"/>
      <c r="L80" s="105"/>
      <c r="M80" s="105"/>
    </row>
    <row r="81" spans="2:13" x14ac:dyDescent="0.25">
      <c r="G81" s="105"/>
      <c r="H81" s="105"/>
      <c r="I81" s="105"/>
      <c r="J81" s="105"/>
      <c r="K81" s="105"/>
      <c r="L81" s="105"/>
      <c r="M81" s="105"/>
    </row>
    <row r="82" spans="2:13" x14ac:dyDescent="0.25">
      <c r="B82" s="96"/>
      <c r="C82" s="96"/>
      <c r="D82" s="96"/>
      <c r="E82" s="96"/>
      <c r="F82" s="96"/>
      <c r="G82" s="101"/>
      <c r="H82" s="101"/>
      <c r="I82" s="101"/>
      <c r="J82" s="101"/>
      <c r="K82" s="101"/>
      <c r="L82" s="101"/>
      <c r="M82" s="101"/>
    </row>
  </sheetData>
  <mergeCells count="9">
    <mergeCell ref="B1:M1"/>
    <mergeCell ref="B2:M2"/>
    <mergeCell ref="B3:M3"/>
    <mergeCell ref="B77:M77"/>
    <mergeCell ref="B72:M72"/>
    <mergeCell ref="B73:M73"/>
    <mergeCell ref="B74:M74"/>
    <mergeCell ref="B75:M75"/>
    <mergeCell ref="B76:M76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B02-373C-4196-8D6F-7E2361C6CB75}">
  <sheetPr>
    <tabColor theme="2"/>
  </sheetPr>
  <dimension ref="A1:ID159"/>
  <sheetViews>
    <sheetView zoomScale="95" zoomScaleNormal="95" zoomScaleSheetLayoutView="178" workbookViewId="0">
      <pane xSplit="2" ySplit="4" topLeftCell="C38" activePane="bottomRight" state="frozen"/>
      <selection pane="topRight" activeCell="E4" sqref="E4:E7"/>
      <selection pane="bottomLeft" activeCell="E4" sqref="E4:E7"/>
      <selection pane="bottomRight" activeCell="G60" sqref="G60"/>
    </sheetView>
  </sheetViews>
  <sheetFormatPr defaultColWidth="9.140625" defaultRowHeight="14.25" x14ac:dyDescent="0.3"/>
  <cols>
    <col min="1" max="1" width="6.7109375" style="45" customWidth="1"/>
    <col min="2" max="2" width="45.7109375" style="32" customWidth="1"/>
    <col min="3" max="4" width="13.28515625" style="70" customWidth="1"/>
    <col min="5" max="5" width="14.85546875" style="70" customWidth="1"/>
    <col min="6" max="6" width="13.28515625" style="366" customWidth="1"/>
    <col min="7" max="7" width="15.7109375" style="70" customWidth="1"/>
    <col min="8" max="14" width="15.7109375" style="32" customWidth="1"/>
    <col min="15" max="15" width="16.7109375" style="32" customWidth="1"/>
    <col min="16" max="16" width="13.28515625" style="32" bestFit="1" customWidth="1"/>
    <col min="17" max="17" width="11" style="32" bestFit="1" customWidth="1"/>
    <col min="18" max="20" width="14.7109375" style="32" bestFit="1" customWidth="1"/>
    <col min="21" max="21" width="12" style="32" bestFit="1" customWidth="1"/>
    <col min="22" max="16384" width="9.140625" style="32"/>
  </cols>
  <sheetData>
    <row r="1" spans="1:19" s="26" customFormat="1" ht="20.100000000000001" customHeight="1" x14ac:dyDescent="0.3">
      <c r="A1" s="707" t="s">
        <v>225</v>
      </c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664"/>
    </row>
    <row r="2" spans="1:19" s="26" customFormat="1" ht="24" customHeight="1" x14ac:dyDescent="0.3">
      <c r="A2" s="707" t="s">
        <v>226</v>
      </c>
      <c r="B2" s="707"/>
      <c r="C2" s="707"/>
      <c r="D2" s="707"/>
      <c r="E2" s="707"/>
      <c r="F2" s="707"/>
      <c r="G2" s="707"/>
      <c r="H2" s="707"/>
      <c r="I2" s="707"/>
      <c r="J2" s="707"/>
      <c r="K2" s="707"/>
      <c r="L2" s="707"/>
      <c r="M2" s="707"/>
      <c r="N2" s="707"/>
      <c r="O2" s="707"/>
      <c r="P2" s="664"/>
    </row>
    <row r="3" spans="1:19" s="26" customFormat="1" ht="20.100000000000001" customHeight="1" thickBot="1" x14ac:dyDescent="0.35">
      <c r="A3" s="707" t="s">
        <v>227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</row>
    <row r="4" spans="1:19" s="28" customFormat="1" ht="48" customHeight="1" thickBot="1" x14ac:dyDescent="0.3">
      <c r="A4" s="89" t="s">
        <v>43</v>
      </c>
      <c r="B4" s="89" t="s">
        <v>228</v>
      </c>
      <c r="C4" s="91" t="s">
        <v>229</v>
      </c>
      <c r="D4" s="91" t="s">
        <v>189</v>
      </c>
      <c r="E4" s="91" t="s">
        <v>230</v>
      </c>
      <c r="F4" s="357" t="s">
        <v>231</v>
      </c>
      <c r="G4" s="91" t="s">
        <v>232</v>
      </c>
      <c r="H4" s="91" t="s">
        <v>50</v>
      </c>
      <c r="I4" s="91" t="s">
        <v>233</v>
      </c>
      <c r="J4" s="87" t="s">
        <v>234</v>
      </c>
      <c r="K4" s="87" t="s">
        <v>235</v>
      </c>
      <c r="L4" s="87" t="s">
        <v>236</v>
      </c>
      <c r="M4" s="87" t="s">
        <v>237</v>
      </c>
      <c r="N4" s="87" t="s">
        <v>238</v>
      </c>
      <c r="O4" s="91" t="s">
        <v>239</v>
      </c>
    </row>
    <row r="5" spans="1:19" x14ac:dyDescent="0.3">
      <c r="A5" s="348">
        <v>1</v>
      </c>
      <c r="B5" s="349" t="s">
        <v>240</v>
      </c>
      <c r="C5" s="277"/>
      <c r="D5" s="278"/>
      <c r="E5" s="278"/>
      <c r="F5" s="358"/>
      <c r="G5" s="278"/>
      <c r="H5" s="31"/>
      <c r="I5" s="31"/>
      <c r="J5" s="31"/>
      <c r="K5" s="31"/>
      <c r="L5" s="31"/>
      <c r="M5" s="31"/>
      <c r="N5" s="31"/>
      <c r="O5" s="31"/>
      <c r="P5" s="33"/>
      <c r="Q5" s="34"/>
      <c r="R5" s="35"/>
      <c r="S5" s="36"/>
    </row>
    <row r="6" spans="1:19" x14ac:dyDescent="0.3">
      <c r="A6" s="350">
        <v>1.1000000000000001</v>
      </c>
      <c r="B6" s="351" t="s">
        <v>118</v>
      </c>
      <c r="C6" s="277">
        <f>F6/12</f>
        <v>0</v>
      </c>
      <c r="D6" s="279" t="e">
        <f>G6/F6</f>
        <v>#DIV/0!</v>
      </c>
      <c r="E6" s="278">
        <f>G6/12</f>
        <v>0</v>
      </c>
      <c r="F6" s="277">
        <f>'6. M&amp;E Staff Loading'!R14</f>
        <v>0</v>
      </c>
      <c r="G6" s="278">
        <f>'6. M&amp;E Staff Loading'!S14</f>
        <v>0</v>
      </c>
      <c r="H6" s="31">
        <f>$G6*9/12</f>
        <v>0</v>
      </c>
      <c r="I6" s="31">
        <f t="shared" ref="I6:M8" si="0">$G6</f>
        <v>0</v>
      </c>
      <c r="J6" s="31">
        <f t="shared" si="0"/>
        <v>0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>$G6*3/12</f>
        <v>0</v>
      </c>
      <c r="O6" s="31">
        <f>SUM(H6:N6)</f>
        <v>0</v>
      </c>
      <c r="P6" s="33"/>
      <c r="Q6" s="34"/>
      <c r="R6" s="35"/>
      <c r="S6" s="36"/>
    </row>
    <row r="7" spans="1:19" x14ac:dyDescent="0.3">
      <c r="A7" s="350">
        <v>1.2</v>
      </c>
      <c r="B7" s="351" t="s">
        <v>120</v>
      </c>
      <c r="C7" s="277">
        <f t="shared" ref="C7:C8" si="1">F7/12</f>
        <v>0</v>
      </c>
      <c r="D7" s="279" t="e">
        <f t="shared" ref="D7:D9" si="2">G7/F7</f>
        <v>#DIV/0!</v>
      </c>
      <c r="E7" s="278">
        <f t="shared" ref="E7:E8" si="3">G7/12</f>
        <v>0</v>
      </c>
      <c r="F7" s="277">
        <f>'6. M&amp;E Staff Loading'!R20</f>
        <v>0</v>
      </c>
      <c r="G7" s="278">
        <f>'6. M&amp;E Staff Loading'!S20</f>
        <v>0</v>
      </c>
      <c r="H7" s="31">
        <f t="shared" ref="H7:H8" si="4">$G7*9/12</f>
        <v>0</v>
      </c>
      <c r="I7" s="31">
        <f t="shared" ref="I7:L8" si="5">$G7</f>
        <v>0</v>
      </c>
      <c r="J7" s="31">
        <f t="shared" si="5"/>
        <v>0</v>
      </c>
      <c r="K7" s="31">
        <f t="shared" si="5"/>
        <v>0</v>
      </c>
      <c r="L7" s="31">
        <f t="shared" si="5"/>
        <v>0</v>
      </c>
      <c r="M7" s="31">
        <f t="shared" si="0"/>
        <v>0</v>
      </c>
      <c r="N7" s="31">
        <f t="shared" ref="N7:N8" si="6">$G7*3/12</f>
        <v>0</v>
      </c>
      <c r="O7" s="31">
        <f t="shared" ref="O7:O8" si="7">SUM(H7:N7)</f>
        <v>0</v>
      </c>
      <c r="P7" s="33"/>
      <c r="Q7" s="34"/>
      <c r="R7" s="35"/>
      <c r="S7" s="36"/>
    </row>
    <row r="8" spans="1:19" x14ac:dyDescent="0.3">
      <c r="A8" s="350">
        <v>1.3</v>
      </c>
      <c r="B8" s="351" t="s">
        <v>122</v>
      </c>
      <c r="C8" s="277">
        <f t="shared" si="1"/>
        <v>0</v>
      </c>
      <c r="D8" s="279" t="e">
        <f t="shared" si="2"/>
        <v>#DIV/0!</v>
      </c>
      <c r="E8" s="278">
        <f t="shared" si="3"/>
        <v>0</v>
      </c>
      <c r="F8" s="277">
        <f>'6. M&amp;E Staff Loading'!R26</f>
        <v>0</v>
      </c>
      <c r="G8" s="278">
        <f>'6. M&amp;E Staff Loading'!S26</f>
        <v>0</v>
      </c>
      <c r="H8" s="31">
        <f t="shared" si="4"/>
        <v>0</v>
      </c>
      <c r="I8" s="31">
        <f t="shared" si="5"/>
        <v>0</v>
      </c>
      <c r="J8" s="31">
        <f t="shared" si="5"/>
        <v>0</v>
      </c>
      <c r="K8" s="31">
        <f t="shared" si="5"/>
        <v>0</v>
      </c>
      <c r="L8" s="31">
        <f t="shared" si="5"/>
        <v>0</v>
      </c>
      <c r="M8" s="31">
        <f t="shared" si="0"/>
        <v>0</v>
      </c>
      <c r="N8" s="31">
        <f t="shared" si="6"/>
        <v>0</v>
      </c>
      <c r="O8" s="31">
        <f t="shared" si="7"/>
        <v>0</v>
      </c>
      <c r="P8" s="33"/>
      <c r="Q8" s="34"/>
      <c r="R8" s="35"/>
      <c r="S8" s="36"/>
    </row>
    <row r="9" spans="1:19" x14ac:dyDescent="0.3">
      <c r="A9" s="352"/>
      <c r="B9" s="349" t="s">
        <v>241</v>
      </c>
      <c r="C9" s="280">
        <f>SUM(C6:C8)</f>
        <v>0</v>
      </c>
      <c r="D9" s="367" t="e">
        <f t="shared" si="2"/>
        <v>#DIV/0!</v>
      </c>
      <c r="E9" s="281">
        <f t="shared" ref="E9:O9" si="8">SUM(E6:E8)</f>
        <v>0</v>
      </c>
      <c r="F9" s="280">
        <f t="shared" si="8"/>
        <v>0</v>
      </c>
      <c r="G9" s="281">
        <f t="shared" si="8"/>
        <v>0</v>
      </c>
      <c r="H9" s="82">
        <f t="shared" si="8"/>
        <v>0</v>
      </c>
      <c r="I9" s="82">
        <f t="shared" si="8"/>
        <v>0</v>
      </c>
      <c r="J9" s="82">
        <f t="shared" si="8"/>
        <v>0</v>
      </c>
      <c r="K9" s="82">
        <f t="shared" si="8"/>
        <v>0</v>
      </c>
      <c r="L9" s="82">
        <f t="shared" si="8"/>
        <v>0</v>
      </c>
      <c r="M9" s="82">
        <f t="shared" si="8"/>
        <v>0</v>
      </c>
      <c r="N9" s="82">
        <f t="shared" ref="N9" si="9">SUM(N6:N8)</f>
        <v>0</v>
      </c>
      <c r="O9" s="82">
        <f t="shared" si="8"/>
        <v>0</v>
      </c>
      <c r="P9" s="33"/>
      <c r="Q9" s="34"/>
      <c r="R9" s="35"/>
      <c r="S9" s="36"/>
    </row>
    <row r="10" spans="1:19" ht="9.9499999999999993" customHeight="1" x14ac:dyDescent="0.3">
      <c r="A10" s="352"/>
      <c r="B10" s="351"/>
      <c r="C10" s="277"/>
      <c r="D10" s="278"/>
      <c r="E10" s="278"/>
      <c r="F10" s="277"/>
      <c r="G10" s="278"/>
      <c r="H10" s="31"/>
      <c r="I10" s="31"/>
      <c r="J10" s="31"/>
      <c r="K10" s="31"/>
      <c r="L10" s="31"/>
      <c r="M10" s="31"/>
      <c r="N10" s="31"/>
      <c r="O10" s="31"/>
      <c r="P10" s="33"/>
      <c r="Q10" s="34"/>
      <c r="R10" s="35"/>
      <c r="S10" s="36"/>
    </row>
    <row r="11" spans="1:19" x14ac:dyDescent="0.3">
      <c r="A11" s="348">
        <v>2</v>
      </c>
      <c r="B11" s="349" t="s">
        <v>124</v>
      </c>
      <c r="C11" s="277"/>
      <c r="D11" s="278"/>
      <c r="E11" s="278"/>
      <c r="F11" s="277"/>
      <c r="G11" s="278"/>
      <c r="H11" s="31"/>
      <c r="I11" s="31"/>
      <c r="J11" s="31"/>
      <c r="K11" s="31"/>
      <c r="L11" s="31"/>
      <c r="M11" s="31"/>
      <c r="N11" s="31"/>
      <c r="O11" s="31"/>
      <c r="P11" s="33"/>
      <c r="Q11" s="34"/>
      <c r="R11" s="35"/>
      <c r="S11" s="36"/>
    </row>
    <row r="12" spans="1:19" x14ac:dyDescent="0.3">
      <c r="A12" s="353">
        <v>2.1</v>
      </c>
      <c r="B12" s="354" t="s">
        <v>125</v>
      </c>
      <c r="C12" s="277">
        <f>F12/12</f>
        <v>0</v>
      </c>
      <c r="D12" s="279" t="e">
        <f>G12/F12</f>
        <v>#DIV/0!</v>
      </c>
      <c r="E12" s="278">
        <f>G12/12</f>
        <v>0</v>
      </c>
      <c r="F12" s="277">
        <f>'6. M&amp;E Staff Loading'!R36</f>
        <v>0</v>
      </c>
      <c r="G12" s="278">
        <f>'6. M&amp;E Staff Loading'!S36</f>
        <v>0</v>
      </c>
      <c r="H12" s="31">
        <f t="shared" ref="H12:H18" si="10">$G12*9/12</f>
        <v>0</v>
      </c>
      <c r="I12" s="31">
        <f t="shared" ref="I12:M18" si="11">$G12</f>
        <v>0</v>
      </c>
      <c r="J12" s="31">
        <f t="shared" si="11"/>
        <v>0</v>
      </c>
      <c r="K12" s="31">
        <f t="shared" si="11"/>
        <v>0</v>
      </c>
      <c r="L12" s="31">
        <f t="shared" si="11"/>
        <v>0</v>
      </c>
      <c r="M12" s="31">
        <f t="shared" si="11"/>
        <v>0</v>
      </c>
      <c r="N12" s="31">
        <f t="shared" ref="N12:N18" si="12">$G12*3/12</f>
        <v>0</v>
      </c>
      <c r="O12" s="31">
        <f t="shared" ref="O12:O18" si="13">SUM(H12:N12)</f>
        <v>0</v>
      </c>
      <c r="P12" s="33"/>
      <c r="Q12" s="34"/>
      <c r="R12" s="35"/>
      <c r="S12" s="36"/>
    </row>
    <row r="13" spans="1:19" x14ac:dyDescent="0.3">
      <c r="A13" s="353">
        <v>2.2000000000000002</v>
      </c>
      <c r="B13" s="354" t="s">
        <v>127</v>
      </c>
      <c r="C13" s="277">
        <f t="shared" ref="C13:C16" si="14">F13/12</f>
        <v>0</v>
      </c>
      <c r="D13" s="279" t="e">
        <f t="shared" ref="D13:D19" si="15">G13/F13</f>
        <v>#DIV/0!</v>
      </c>
      <c r="E13" s="278">
        <f t="shared" ref="E13:E16" si="16">G13/12</f>
        <v>0</v>
      </c>
      <c r="F13" s="277">
        <f>'6. M&amp;E Staff Loading'!R42</f>
        <v>0</v>
      </c>
      <c r="G13" s="278">
        <f>'6. M&amp;E Staff Loading'!S42</f>
        <v>0</v>
      </c>
      <c r="H13" s="31">
        <f t="shared" si="10"/>
        <v>0</v>
      </c>
      <c r="I13" s="31">
        <f t="shared" si="11"/>
        <v>0</v>
      </c>
      <c r="J13" s="31">
        <f t="shared" si="11"/>
        <v>0</v>
      </c>
      <c r="K13" s="31">
        <f t="shared" si="11"/>
        <v>0</v>
      </c>
      <c r="L13" s="31">
        <f t="shared" si="11"/>
        <v>0</v>
      </c>
      <c r="M13" s="31">
        <f t="shared" si="11"/>
        <v>0</v>
      </c>
      <c r="N13" s="31">
        <f t="shared" si="12"/>
        <v>0</v>
      </c>
      <c r="O13" s="31">
        <f t="shared" si="13"/>
        <v>0</v>
      </c>
      <c r="P13" s="33"/>
      <c r="Q13" s="34"/>
      <c r="R13" s="35"/>
      <c r="S13" s="36"/>
    </row>
    <row r="14" spans="1:19" x14ac:dyDescent="0.3">
      <c r="A14" s="353">
        <v>2.2999999999999998</v>
      </c>
      <c r="B14" s="354" t="s">
        <v>129</v>
      </c>
      <c r="C14" s="277">
        <f t="shared" si="14"/>
        <v>0</v>
      </c>
      <c r="D14" s="279" t="e">
        <f t="shared" si="15"/>
        <v>#DIV/0!</v>
      </c>
      <c r="E14" s="278">
        <f t="shared" si="16"/>
        <v>0</v>
      </c>
      <c r="F14" s="277">
        <f>'6. M&amp;E Staff Loading'!R48</f>
        <v>0</v>
      </c>
      <c r="G14" s="278">
        <f>'6. M&amp;E Staff Loading'!S48</f>
        <v>0</v>
      </c>
      <c r="H14" s="31">
        <f t="shared" si="10"/>
        <v>0</v>
      </c>
      <c r="I14" s="31">
        <f t="shared" si="11"/>
        <v>0</v>
      </c>
      <c r="J14" s="31">
        <f t="shared" si="11"/>
        <v>0</v>
      </c>
      <c r="K14" s="31">
        <f t="shared" si="11"/>
        <v>0</v>
      </c>
      <c r="L14" s="31">
        <f t="shared" si="11"/>
        <v>0</v>
      </c>
      <c r="M14" s="31">
        <f t="shared" si="11"/>
        <v>0</v>
      </c>
      <c r="N14" s="31">
        <f t="shared" si="12"/>
        <v>0</v>
      </c>
      <c r="O14" s="31">
        <f t="shared" si="13"/>
        <v>0</v>
      </c>
      <c r="P14" s="33"/>
      <c r="Q14" s="34"/>
      <c r="R14" s="35"/>
      <c r="S14" s="36"/>
    </row>
    <row r="15" spans="1:19" x14ac:dyDescent="0.3">
      <c r="A15" s="353">
        <v>2.4</v>
      </c>
      <c r="B15" s="354" t="s">
        <v>131</v>
      </c>
      <c r="C15" s="277">
        <f t="shared" si="14"/>
        <v>0</v>
      </c>
      <c r="D15" s="279" t="e">
        <f t="shared" si="15"/>
        <v>#DIV/0!</v>
      </c>
      <c r="E15" s="278">
        <f t="shared" si="16"/>
        <v>0</v>
      </c>
      <c r="F15" s="277">
        <f>'6. M&amp;E Staff Loading'!R54</f>
        <v>0</v>
      </c>
      <c r="G15" s="278">
        <f>'6. M&amp;E Staff Loading'!S54</f>
        <v>0</v>
      </c>
      <c r="H15" s="31">
        <f t="shared" si="10"/>
        <v>0</v>
      </c>
      <c r="I15" s="31">
        <f t="shared" si="11"/>
        <v>0</v>
      </c>
      <c r="J15" s="31">
        <f t="shared" si="11"/>
        <v>0</v>
      </c>
      <c r="K15" s="31">
        <f t="shared" si="11"/>
        <v>0</v>
      </c>
      <c r="L15" s="31">
        <f t="shared" si="11"/>
        <v>0</v>
      </c>
      <c r="M15" s="31">
        <f t="shared" si="11"/>
        <v>0</v>
      </c>
      <c r="N15" s="31">
        <f t="shared" si="12"/>
        <v>0</v>
      </c>
      <c r="O15" s="31">
        <f t="shared" si="13"/>
        <v>0</v>
      </c>
      <c r="P15" s="33"/>
      <c r="Q15" s="34"/>
      <c r="R15" s="35"/>
      <c r="S15" s="36"/>
    </row>
    <row r="16" spans="1:19" x14ac:dyDescent="0.3">
      <c r="A16" s="353">
        <v>2.5</v>
      </c>
      <c r="B16" s="354" t="s">
        <v>133</v>
      </c>
      <c r="C16" s="277">
        <f t="shared" si="14"/>
        <v>0</v>
      </c>
      <c r="D16" s="279" t="e">
        <f t="shared" si="15"/>
        <v>#DIV/0!</v>
      </c>
      <c r="E16" s="278">
        <f t="shared" si="16"/>
        <v>0</v>
      </c>
      <c r="F16" s="277">
        <f>'6. M&amp;E Staff Loading'!R60</f>
        <v>0</v>
      </c>
      <c r="G16" s="278">
        <f>'6. M&amp;E Staff Loading'!S60</f>
        <v>0</v>
      </c>
      <c r="H16" s="31">
        <f t="shared" si="10"/>
        <v>0</v>
      </c>
      <c r="I16" s="31">
        <f t="shared" si="11"/>
        <v>0</v>
      </c>
      <c r="J16" s="31">
        <f t="shared" si="11"/>
        <v>0</v>
      </c>
      <c r="K16" s="31">
        <f t="shared" si="11"/>
        <v>0</v>
      </c>
      <c r="L16" s="31">
        <f t="shared" si="11"/>
        <v>0</v>
      </c>
      <c r="M16" s="31">
        <f t="shared" si="11"/>
        <v>0</v>
      </c>
      <c r="N16" s="31">
        <f t="shared" si="12"/>
        <v>0</v>
      </c>
      <c r="O16" s="31">
        <f t="shared" si="13"/>
        <v>0</v>
      </c>
      <c r="P16" s="33"/>
      <c r="Q16" s="34"/>
      <c r="R16" s="35"/>
      <c r="S16" s="36"/>
    </row>
    <row r="17" spans="1:19" x14ac:dyDescent="0.3">
      <c r="A17" s="353">
        <v>2.6</v>
      </c>
      <c r="B17" s="354" t="s">
        <v>135</v>
      </c>
      <c r="C17" s="277">
        <f t="shared" ref="C17:C18" si="17">F17/12</f>
        <v>0</v>
      </c>
      <c r="D17" s="279" t="e">
        <f t="shared" ref="D17:D18" si="18">G17/F17</f>
        <v>#DIV/0!</v>
      </c>
      <c r="E17" s="278">
        <f t="shared" ref="E17:E18" si="19">G17/12</f>
        <v>0</v>
      </c>
      <c r="F17" s="277">
        <f>'6. M&amp;E Staff Loading'!R66</f>
        <v>0</v>
      </c>
      <c r="G17" s="278">
        <f>'6. M&amp;E Staff Loading'!S66</f>
        <v>0</v>
      </c>
      <c r="H17" s="31">
        <f t="shared" si="10"/>
        <v>0</v>
      </c>
      <c r="I17" s="31">
        <f t="shared" si="11"/>
        <v>0</v>
      </c>
      <c r="J17" s="31">
        <f t="shared" si="11"/>
        <v>0</v>
      </c>
      <c r="K17" s="31">
        <f t="shared" si="11"/>
        <v>0</v>
      </c>
      <c r="L17" s="31">
        <f t="shared" si="11"/>
        <v>0</v>
      </c>
      <c r="M17" s="31">
        <f t="shared" si="11"/>
        <v>0</v>
      </c>
      <c r="N17" s="31">
        <f t="shared" si="12"/>
        <v>0</v>
      </c>
      <c r="O17" s="31">
        <f t="shared" si="13"/>
        <v>0</v>
      </c>
      <c r="P17" s="33"/>
      <c r="Q17" s="34"/>
      <c r="R17" s="35"/>
      <c r="S17" s="36"/>
    </row>
    <row r="18" spans="1:19" x14ac:dyDescent="0.3">
      <c r="A18" s="353">
        <v>2.7</v>
      </c>
      <c r="B18" s="354" t="s">
        <v>137</v>
      </c>
      <c r="C18" s="277">
        <f t="shared" si="17"/>
        <v>0</v>
      </c>
      <c r="D18" s="279" t="e">
        <f t="shared" si="18"/>
        <v>#DIV/0!</v>
      </c>
      <c r="E18" s="278">
        <f t="shared" si="19"/>
        <v>0</v>
      </c>
      <c r="F18" s="277">
        <f>'6. M&amp;E Staff Loading'!R72</f>
        <v>0</v>
      </c>
      <c r="G18" s="278">
        <f>'6. M&amp;E Staff Loading'!S72</f>
        <v>0</v>
      </c>
      <c r="H18" s="31">
        <f t="shared" si="10"/>
        <v>0</v>
      </c>
      <c r="I18" s="31">
        <f t="shared" si="11"/>
        <v>0</v>
      </c>
      <c r="J18" s="31">
        <f t="shared" si="11"/>
        <v>0</v>
      </c>
      <c r="K18" s="31">
        <f t="shared" si="11"/>
        <v>0</v>
      </c>
      <c r="L18" s="31">
        <f t="shared" si="11"/>
        <v>0</v>
      </c>
      <c r="M18" s="31">
        <f t="shared" si="11"/>
        <v>0</v>
      </c>
      <c r="N18" s="31">
        <f t="shared" si="12"/>
        <v>0</v>
      </c>
      <c r="O18" s="31">
        <f t="shared" si="13"/>
        <v>0</v>
      </c>
      <c r="P18" s="33"/>
      <c r="Q18" s="34"/>
      <c r="R18" s="35"/>
      <c r="S18" s="36"/>
    </row>
    <row r="19" spans="1:19" x14ac:dyDescent="0.3">
      <c r="A19" s="352"/>
      <c r="B19" s="349" t="s">
        <v>242</v>
      </c>
      <c r="C19" s="280">
        <f>SUM(C12:C18)</f>
        <v>0</v>
      </c>
      <c r="D19" s="367" t="e">
        <f t="shared" si="15"/>
        <v>#DIV/0!</v>
      </c>
      <c r="E19" s="281">
        <f t="shared" ref="E19:O19" si="20">SUM(E12:E18)</f>
        <v>0</v>
      </c>
      <c r="F19" s="280">
        <f t="shared" si="20"/>
        <v>0</v>
      </c>
      <c r="G19" s="281">
        <f t="shared" si="20"/>
        <v>0</v>
      </c>
      <c r="H19" s="82">
        <f t="shared" si="20"/>
        <v>0</v>
      </c>
      <c r="I19" s="82">
        <f t="shared" si="20"/>
        <v>0</v>
      </c>
      <c r="J19" s="82">
        <f t="shared" si="20"/>
        <v>0</v>
      </c>
      <c r="K19" s="82">
        <f t="shared" si="20"/>
        <v>0</v>
      </c>
      <c r="L19" s="82">
        <f t="shared" si="20"/>
        <v>0</v>
      </c>
      <c r="M19" s="82">
        <f t="shared" si="20"/>
        <v>0</v>
      </c>
      <c r="N19" s="82">
        <f t="shared" si="20"/>
        <v>0</v>
      </c>
      <c r="O19" s="82">
        <f t="shared" si="20"/>
        <v>0</v>
      </c>
      <c r="P19" s="33"/>
      <c r="Q19" s="34"/>
      <c r="R19" s="35"/>
      <c r="S19" s="36"/>
    </row>
    <row r="20" spans="1:19" ht="9.9499999999999993" customHeight="1" x14ac:dyDescent="0.3">
      <c r="A20" s="352"/>
      <c r="B20" s="349"/>
      <c r="C20" s="280"/>
      <c r="D20" s="367"/>
      <c r="E20" s="281"/>
      <c r="F20" s="280"/>
      <c r="G20" s="281"/>
      <c r="H20" s="82"/>
      <c r="I20" s="82"/>
      <c r="J20" s="82"/>
      <c r="K20" s="82"/>
      <c r="L20" s="82"/>
      <c r="M20" s="82"/>
      <c r="N20" s="82"/>
      <c r="O20" s="82"/>
      <c r="P20" s="33"/>
      <c r="Q20" s="34"/>
      <c r="R20" s="35"/>
      <c r="S20" s="36"/>
    </row>
    <row r="21" spans="1:19" x14ac:dyDescent="0.3">
      <c r="A21" s="381">
        <v>3</v>
      </c>
      <c r="B21" s="355" t="s">
        <v>243</v>
      </c>
      <c r="C21" s="277"/>
      <c r="D21" s="279"/>
      <c r="E21" s="278"/>
      <c r="F21" s="277"/>
      <c r="G21" s="278"/>
      <c r="H21" s="31"/>
      <c r="I21" s="31"/>
      <c r="J21" s="31"/>
      <c r="K21" s="31"/>
      <c r="L21" s="31"/>
      <c r="M21" s="31"/>
      <c r="N21" s="31"/>
      <c r="O21" s="31"/>
      <c r="P21" s="33"/>
      <c r="Q21" s="34"/>
      <c r="R21" s="35"/>
      <c r="S21" s="36"/>
    </row>
    <row r="22" spans="1:19" x14ac:dyDescent="0.3">
      <c r="A22" s="377">
        <v>3.1</v>
      </c>
      <c r="B22" s="354" t="s">
        <v>243</v>
      </c>
      <c r="C22" s="277">
        <f>F22/12</f>
        <v>0</v>
      </c>
      <c r="D22" s="279" t="e">
        <f>G22/F22</f>
        <v>#DIV/0!</v>
      </c>
      <c r="E22" s="278">
        <f>G22/12</f>
        <v>0</v>
      </c>
      <c r="F22" s="277">
        <f>'6. M&amp;E Staff Loading'!R82</f>
        <v>0</v>
      </c>
      <c r="G22" s="278">
        <f>'6. M&amp;E Staff Loading'!S82</f>
        <v>0</v>
      </c>
      <c r="H22" s="31">
        <f>$G22*9/12</f>
        <v>0</v>
      </c>
      <c r="I22" s="31">
        <f t="shared" ref="I22:M22" si="21">$G22</f>
        <v>0</v>
      </c>
      <c r="J22" s="31">
        <f t="shared" si="21"/>
        <v>0</v>
      </c>
      <c r="K22" s="31">
        <f t="shared" si="21"/>
        <v>0</v>
      </c>
      <c r="L22" s="31">
        <f t="shared" si="21"/>
        <v>0</v>
      </c>
      <c r="M22" s="31">
        <f t="shared" si="21"/>
        <v>0</v>
      </c>
      <c r="N22" s="31">
        <f>$G22*3/12</f>
        <v>0</v>
      </c>
      <c r="O22" s="31">
        <f>SUM(H22:N22)</f>
        <v>0</v>
      </c>
      <c r="P22" s="33"/>
      <c r="Q22" s="34"/>
      <c r="R22" s="35"/>
      <c r="S22" s="36"/>
    </row>
    <row r="23" spans="1:19" x14ac:dyDescent="0.3">
      <c r="A23" s="350"/>
      <c r="B23" s="356" t="s">
        <v>244</v>
      </c>
      <c r="C23" s="280">
        <f>SUM(C22:C22)</f>
        <v>0</v>
      </c>
      <c r="D23" s="367" t="e">
        <f t="shared" ref="D23" si="22">G23/F23</f>
        <v>#DIV/0!</v>
      </c>
      <c r="E23" s="281">
        <f t="shared" ref="E23:O23" si="23">SUM(E22:E22)</f>
        <v>0</v>
      </c>
      <c r="F23" s="280">
        <f t="shared" si="23"/>
        <v>0</v>
      </c>
      <c r="G23" s="281">
        <f t="shared" si="23"/>
        <v>0</v>
      </c>
      <c r="H23" s="82">
        <f t="shared" si="23"/>
        <v>0</v>
      </c>
      <c r="I23" s="82">
        <f t="shared" si="23"/>
        <v>0</v>
      </c>
      <c r="J23" s="82">
        <f t="shared" si="23"/>
        <v>0</v>
      </c>
      <c r="K23" s="82">
        <f t="shared" si="23"/>
        <v>0</v>
      </c>
      <c r="L23" s="82">
        <f t="shared" si="23"/>
        <v>0</v>
      </c>
      <c r="M23" s="82">
        <f t="shared" si="23"/>
        <v>0</v>
      </c>
      <c r="N23" s="82">
        <f t="shared" ref="N23" si="24">SUM(N22:N22)</f>
        <v>0</v>
      </c>
      <c r="O23" s="82">
        <f t="shared" si="23"/>
        <v>0</v>
      </c>
      <c r="P23" s="33"/>
      <c r="Q23" s="34"/>
      <c r="R23" s="35"/>
      <c r="S23" s="36"/>
    </row>
    <row r="24" spans="1:19" ht="9.9499999999999993" customHeight="1" x14ac:dyDescent="0.3">
      <c r="A24" s="352"/>
      <c r="B24" s="349"/>
      <c r="C24" s="280"/>
      <c r="D24" s="282"/>
      <c r="E24" s="281"/>
      <c r="F24" s="280"/>
      <c r="G24" s="281"/>
      <c r="H24" s="82"/>
      <c r="I24" s="82"/>
      <c r="J24" s="82"/>
      <c r="K24" s="82"/>
      <c r="L24" s="82"/>
      <c r="M24" s="82"/>
      <c r="N24" s="82"/>
      <c r="O24" s="82"/>
      <c r="P24" s="33"/>
      <c r="Q24" s="34"/>
      <c r="R24" s="35"/>
      <c r="S24" s="36"/>
    </row>
    <row r="25" spans="1:19" x14ac:dyDescent="0.3">
      <c r="A25" s="381">
        <v>4</v>
      </c>
      <c r="B25" s="355" t="s">
        <v>143</v>
      </c>
      <c r="C25" s="277"/>
      <c r="D25" s="279"/>
      <c r="E25" s="278"/>
      <c r="F25" s="277"/>
      <c r="G25" s="278"/>
      <c r="H25" s="31"/>
      <c r="I25" s="31"/>
      <c r="J25" s="31"/>
      <c r="K25" s="31"/>
      <c r="L25" s="31"/>
      <c r="M25" s="31"/>
      <c r="N25" s="31"/>
      <c r="O25" s="31"/>
      <c r="P25" s="33"/>
      <c r="Q25" s="34"/>
      <c r="R25" s="35"/>
      <c r="S25" s="36"/>
    </row>
    <row r="26" spans="1:19" x14ac:dyDescent="0.3">
      <c r="A26" s="377">
        <v>4.0999999999999996</v>
      </c>
      <c r="B26" s="354" t="s">
        <v>245</v>
      </c>
      <c r="C26" s="277">
        <f>F26/12</f>
        <v>0</v>
      </c>
      <c r="D26" s="279" t="e">
        <f>G26/F26</f>
        <v>#DIV/0!</v>
      </c>
      <c r="E26" s="278">
        <f>G26/12</f>
        <v>0</v>
      </c>
      <c r="F26" s="277">
        <f>'6. M&amp;E Staff Loading'!R92</f>
        <v>0</v>
      </c>
      <c r="G26" s="278">
        <f>'6. M&amp;E Staff Loading'!S92</f>
        <v>0</v>
      </c>
      <c r="H26" s="31">
        <f>$G26*9/12</f>
        <v>0</v>
      </c>
      <c r="I26" s="31">
        <f t="shared" ref="I26:M26" si="25">$G26</f>
        <v>0</v>
      </c>
      <c r="J26" s="31">
        <f t="shared" si="25"/>
        <v>0</v>
      </c>
      <c r="K26" s="31">
        <f t="shared" si="25"/>
        <v>0</v>
      </c>
      <c r="L26" s="31">
        <f t="shared" si="25"/>
        <v>0</v>
      </c>
      <c r="M26" s="31">
        <f t="shared" si="25"/>
        <v>0</v>
      </c>
      <c r="N26" s="31">
        <f>$G26*3/12</f>
        <v>0</v>
      </c>
      <c r="O26" s="31">
        <f>SUM(H26:N26)</f>
        <v>0</v>
      </c>
      <c r="P26" s="33"/>
      <c r="Q26" s="34"/>
      <c r="R26" s="35"/>
      <c r="S26" s="36"/>
    </row>
    <row r="27" spans="1:19" x14ac:dyDescent="0.3">
      <c r="A27" s="350"/>
      <c r="B27" s="356" t="s">
        <v>144</v>
      </c>
      <c r="C27" s="280">
        <f>SUM(C26:C26)</f>
        <v>0</v>
      </c>
      <c r="D27" s="367" t="e">
        <f t="shared" ref="D27" si="26">G27/F27</f>
        <v>#DIV/0!</v>
      </c>
      <c r="E27" s="281">
        <f t="shared" ref="E27:O27" si="27">SUM(E26:E26)</f>
        <v>0</v>
      </c>
      <c r="F27" s="280">
        <f t="shared" si="27"/>
        <v>0</v>
      </c>
      <c r="G27" s="281">
        <f t="shared" si="27"/>
        <v>0</v>
      </c>
      <c r="H27" s="82">
        <f t="shared" si="27"/>
        <v>0</v>
      </c>
      <c r="I27" s="82">
        <f t="shared" si="27"/>
        <v>0</v>
      </c>
      <c r="J27" s="82">
        <f t="shared" si="27"/>
        <v>0</v>
      </c>
      <c r="K27" s="82">
        <f t="shared" si="27"/>
        <v>0</v>
      </c>
      <c r="L27" s="82">
        <f t="shared" si="27"/>
        <v>0</v>
      </c>
      <c r="M27" s="82">
        <f t="shared" si="27"/>
        <v>0</v>
      </c>
      <c r="N27" s="82">
        <f t="shared" ref="N27" si="28">SUM(N26:N26)</f>
        <v>0</v>
      </c>
      <c r="O27" s="82">
        <f t="shared" si="27"/>
        <v>0</v>
      </c>
      <c r="P27" s="33"/>
      <c r="Q27" s="34"/>
      <c r="R27" s="35"/>
      <c r="S27" s="36"/>
    </row>
    <row r="28" spans="1:19" ht="9.9499999999999993" customHeight="1" x14ac:dyDescent="0.3">
      <c r="A28" s="350"/>
      <c r="B28" s="349"/>
      <c r="C28" s="280"/>
      <c r="D28" s="282"/>
      <c r="E28" s="281"/>
      <c r="F28" s="280"/>
      <c r="G28" s="281"/>
      <c r="H28" s="82"/>
      <c r="I28" s="82"/>
      <c r="J28" s="82"/>
      <c r="K28" s="82"/>
      <c r="L28" s="82"/>
      <c r="M28" s="82"/>
      <c r="N28" s="82"/>
      <c r="O28" s="82"/>
      <c r="P28" s="33"/>
      <c r="Q28" s="34"/>
      <c r="R28" s="35"/>
      <c r="S28" s="36"/>
    </row>
    <row r="29" spans="1:19" x14ac:dyDescent="0.3">
      <c r="A29" s="381">
        <v>5</v>
      </c>
      <c r="B29" s="355" t="s">
        <v>145</v>
      </c>
      <c r="C29" s="277"/>
      <c r="D29" s="279"/>
      <c r="E29" s="278"/>
      <c r="F29" s="277"/>
      <c r="G29" s="278"/>
      <c r="H29" s="31"/>
      <c r="I29" s="31"/>
      <c r="J29" s="31"/>
      <c r="K29" s="31"/>
      <c r="L29" s="31"/>
      <c r="M29" s="31"/>
      <c r="N29" s="31"/>
      <c r="O29" s="31"/>
      <c r="P29" s="33"/>
      <c r="Q29" s="34"/>
      <c r="R29" s="35"/>
      <c r="S29" s="36"/>
    </row>
    <row r="30" spans="1:19" x14ac:dyDescent="0.3">
      <c r="A30" s="377">
        <v>5.0999999999999996</v>
      </c>
      <c r="B30" s="354" t="s">
        <v>145</v>
      </c>
      <c r="C30" s="277">
        <f>F30/12</f>
        <v>0</v>
      </c>
      <c r="D30" s="279" t="e">
        <f>G30/F30</f>
        <v>#DIV/0!</v>
      </c>
      <c r="E30" s="278">
        <f>G30/12</f>
        <v>0</v>
      </c>
      <c r="F30" s="277">
        <f>'6. M&amp;E Staff Loading'!R102</f>
        <v>0</v>
      </c>
      <c r="G30" s="278">
        <f>'6. M&amp;E Staff Loading'!S102</f>
        <v>0</v>
      </c>
      <c r="H30" s="31">
        <f>$G30*9/12</f>
        <v>0</v>
      </c>
      <c r="I30" s="31">
        <f t="shared" ref="I30:M30" si="29">$G30</f>
        <v>0</v>
      </c>
      <c r="J30" s="31">
        <f t="shared" si="29"/>
        <v>0</v>
      </c>
      <c r="K30" s="31">
        <f t="shared" si="29"/>
        <v>0</v>
      </c>
      <c r="L30" s="31">
        <f t="shared" si="29"/>
        <v>0</v>
      </c>
      <c r="M30" s="31">
        <f t="shared" si="29"/>
        <v>0</v>
      </c>
      <c r="N30" s="31">
        <f>$G30*3/12</f>
        <v>0</v>
      </c>
      <c r="O30" s="31">
        <f>SUM(H30:N30)</f>
        <v>0</v>
      </c>
      <c r="P30" s="33"/>
      <c r="Q30" s="34"/>
      <c r="R30" s="35"/>
      <c r="S30" s="36"/>
    </row>
    <row r="31" spans="1:19" x14ac:dyDescent="0.3">
      <c r="A31" s="382"/>
      <c r="B31" s="356" t="s">
        <v>146</v>
      </c>
      <c r="C31" s="280">
        <f>SUM(C30:C30)</f>
        <v>0</v>
      </c>
      <c r="D31" s="367" t="e">
        <f t="shared" ref="D31" si="30">G31/F31</f>
        <v>#DIV/0!</v>
      </c>
      <c r="E31" s="281">
        <f t="shared" ref="E31:O31" si="31">SUM(E30:E30)</f>
        <v>0</v>
      </c>
      <c r="F31" s="280">
        <f t="shared" si="31"/>
        <v>0</v>
      </c>
      <c r="G31" s="281">
        <f t="shared" si="31"/>
        <v>0</v>
      </c>
      <c r="H31" s="82">
        <f t="shared" si="31"/>
        <v>0</v>
      </c>
      <c r="I31" s="82">
        <f t="shared" si="31"/>
        <v>0</v>
      </c>
      <c r="J31" s="82">
        <f t="shared" si="31"/>
        <v>0</v>
      </c>
      <c r="K31" s="82">
        <f t="shared" si="31"/>
        <v>0</v>
      </c>
      <c r="L31" s="82">
        <f t="shared" si="31"/>
        <v>0</v>
      </c>
      <c r="M31" s="82">
        <f t="shared" si="31"/>
        <v>0</v>
      </c>
      <c r="N31" s="82">
        <f t="shared" ref="N31" si="32">SUM(N30:N30)</f>
        <v>0</v>
      </c>
      <c r="O31" s="82">
        <f t="shared" si="31"/>
        <v>0</v>
      </c>
      <c r="P31" s="33"/>
      <c r="Q31" s="34"/>
      <c r="R31" s="35"/>
      <c r="S31" s="36"/>
    </row>
    <row r="32" spans="1:19" ht="9.9499999999999993" customHeight="1" x14ac:dyDescent="0.3">
      <c r="A32" s="350"/>
      <c r="B32" s="349"/>
      <c r="C32" s="280"/>
      <c r="D32" s="282"/>
      <c r="E32" s="281"/>
      <c r="F32" s="280"/>
      <c r="G32" s="281"/>
      <c r="H32" s="82"/>
      <c r="I32" s="82"/>
      <c r="J32" s="82"/>
      <c r="K32" s="82"/>
      <c r="L32" s="82"/>
      <c r="M32" s="82"/>
      <c r="N32" s="82"/>
      <c r="O32" s="82"/>
      <c r="P32" s="33"/>
      <c r="Q32" s="34"/>
      <c r="R32" s="35"/>
      <c r="S32" s="36"/>
    </row>
    <row r="33" spans="1:19" x14ac:dyDescent="0.3">
      <c r="A33" s="381">
        <v>6</v>
      </c>
      <c r="B33" s="355" t="s">
        <v>147</v>
      </c>
      <c r="C33" s="277"/>
      <c r="D33" s="279"/>
      <c r="E33" s="278"/>
      <c r="F33" s="277"/>
      <c r="G33" s="278"/>
      <c r="H33" s="31"/>
      <c r="I33" s="31"/>
      <c r="J33" s="31"/>
      <c r="K33" s="31"/>
      <c r="L33" s="31"/>
      <c r="M33" s="31"/>
      <c r="N33" s="31"/>
      <c r="O33" s="31"/>
      <c r="P33" s="33"/>
      <c r="Q33" s="34"/>
      <c r="R33" s="35"/>
      <c r="S33" s="36"/>
    </row>
    <row r="34" spans="1:19" s="6" customFormat="1" ht="13.5" x14ac:dyDescent="0.25">
      <c r="A34" s="377">
        <v>6.1</v>
      </c>
      <c r="B34" s="354" t="s">
        <v>148</v>
      </c>
      <c r="C34" s="277">
        <f>F34/12</f>
        <v>0</v>
      </c>
      <c r="D34" s="279" t="e">
        <f>G34/F34</f>
        <v>#DIV/0!</v>
      </c>
      <c r="E34" s="278">
        <f>G34/12</f>
        <v>0</v>
      </c>
      <c r="F34" s="277">
        <f>'6. M&amp;E Staff Loading'!R112</f>
        <v>0</v>
      </c>
      <c r="G34" s="278">
        <f>'6. M&amp;E Staff Loading'!S112</f>
        <v>0</v>
      </c>
      <c r="H34" s="31">
        <f t="shared" ref="H34:H37" si="33">$G34*9/12</f>
        <v>0</v>
      </c>
      <c r="I34" s="31">
        <f t="shared" ref="I34:M37" si="34">$G34</f>
        <v>0</v>
      </c>
      <c r="J34" s="31">
        <f t="shared" si="34"/>
        <v>0</v>
      </c>
      <c r="K34" s="31">
        <f t="shared" si="34"/>
        <v>0</v>
      </c>
      <c r="L34" s="31">
        <f t="shared" si="34"/>
        <v>0</v>
      </c>
      <c r="M34" s="31">
        <f t="shared" si="34"/>
        <v>0</v>
      </c>
      <c r="N34" s="31">
        <f t="shared" ref="N34:N37" si="35">$G34*3/12</f>
        <v>0</v>
      </c>
      <c r="O34" s="31">
        <f t="shared" ref="O34:O37" si="36">SUM(H34:N34)</f>
        <v>0</v>
      </c>
      <c r="P34" s="378"/>
      <c r="Q34" s="379"/>
      <c r="R34" s="380"/>
      <c r="S34" s="8"/>
    </row>
    <row r="35" spans="1:19" s="6" customFormat="1" ht="13.5" x14ac:dyDescent="0.25">
      <c r="A35" s="377">
        <v>6.2</v>
      </c>
      <c r="B35" s="354" t="s">
        <v>150</v>
      </c>
      <c r="C35" s="277">
        <f t="shared" ref="C35:C37" si="37">F35/12</f>
        <v>0</v>
      </c>
      <c r="D35" s="279" t="e">
        <f t="shared" ref="D35:D38" si="38">G35/F35</f>
        <v>#DIV/0!</v>
      </c>
      <c r="E35" s="278">
        <f t="shared" ref="E35:E37" si="39">G35/12</f>
        <v>0</v>
      </c>
      <c r="F35" s="277">
        <f>'6. M&amp;E Staff Loading'!R118</f>
        <v>0</v>
      </c>
      <c r="G35" s="278">
        <f>'6. M&amp;E Staff Loading'!S118</f>
        <v>0</v>
      </c>
      <c r="H35" s="31">
        <f t="shared" si="33"/>
        <v>0</v>
      </c>
      <c r="I35" s="31">
        <f t="shared" ref="I35:L37" si="40">$G35</f>
        <v>0</v>
      </c>
      <c r="J35" s="31">
        <f t="shared" si="40"/>
        <v>0</v>
      </c>
      <c r="K35" s="31">
        <f t="shared" si="40"/>
        <v>0</v>
      </c>
      <c r="L35" s="31">
        <f t="shared" si="40"/>
        <v>0</v>
      </c>
      <c r="M35" s="31">
        <f t="shared" si="34"/>
        <v>0</v>
      </c>
      <c r="N35" s="31">
        <f t="shared" si="35"/>
        <v>0</v>
      </c>
      <c r="O35" s="31">
        <f t="shared" si="36"/>
        <v>0</v>
      </c>
      <c r="P35" s="378"/>
      <c r="Q35" s="379"/>
      <c r="R35" s="380"/>
      <c r="S35" s="8"/>
    </row>
    <row r="36" spans="1:19" s="6" customFormat="1" ht="13.5" x14ac:dyDescent="0.25">
      <c r="A36" s="377">
        <v>6.3</v>
      </c>
      <c r="B36" s="354" t="s">
        <v>152</v>
      </c>
      <c r="C36" s="277">
        <f t="shared" si="37"/>
        <v>0</v>
      </c>
      <c r="D36" s="279" t="e">
        <f t="shared" si="38"/>
        <v>#DIV/0!</v>
      </c>
      <c r="E36" s="278">
        <f t="shared" si="39"/>
        <v>0</v>
      </c>
      <c r="F36" s="277">
        <f>'6. M&amp;E Staff Loading'!R124</f>
        <v>0</v>
      </c>
      <c r="G36" s="278">
        <f>'6. M&amp;E Staff Loading'!S124</f>
        <v>0</v>
      </c>
      <c r="H36" s="31">
        <f t="shared" si="33"/>
        <v>0</v>
      </c>
      <c r="I36" s="31">
        <f t="shared" si="40"/>
        <v>0</v>
      </c>
      <c r="J36" s="31">
        <f t="shared" si="40"/>
        <v>0</v>
      </c>
      <c r="K36" s="31">
        <f t="shared" si="40"/>
        <v>0</v>
      </c>
      <c r="L36" s="31">
        <f t="shared" si="40"/>
        <v>0</v>
      </c>
      <c r="M36" s="31">
        <f t="shared" si="34"/>
        <v>0</v>
      </c>
      <c r="N36" s="31">
        <f t="shared" si="35"/>
        <v>0</v>
      </c>
      <c r="O36" s="31">
        <f t="shared" si="36"/>
        <v>0</v>
      </c>
      <c r="P36" s="378"/>
      <c r="Q36" s="379"/>
      <c r="R36" s="380"/>
      <c r="S36" s="8"/>
    </row>
    <row r="37" spans="1:19" s="6" customFormat="1" ht="13.5" x14ac:dyDescent="0.25">
      <c r="A37" s="377">
        <v>6.4</v>
      </c>
      <c r="B37" s="354" t="s">
        <v>154</v>
      </c>
      <c r="C37" s="277">
        <f t="shared" si="37"/>
        <v>0</v>
      </c>
      <c r="D37" s="279" t="e">
        <f t="shared" si="38"/>
        <v>#DIV/0!</v>
      </c>
      <c r="E37" s="278">
        <f t="shared" si="39"/>
        <v>0</v>
      </c>
      <c r="F37" s="277">
        <f>'6. M&amp;E Staff Loading'!R130</f>
        <v>0</v>
      </c>
      <c r="G37" s="278">
        <f>'6. M&amp;E Staff Loading'!S130</f>
        <v>0</v>
      </c>
      <c r="H37" s="31">
        <f t="shared" si="33"/>
        <v>0</v>
      </c>
      <c r="I37" s="31">
        <f t="shared" si="40"/>
        <v>0</v>
      </c>
      <c r="J37" s="31">
        <f t="shared" si="40"/>
        <v>0</v>
      </c>
      <c r="K37" s="31">
        <f t="shared" si="40"/>
        <v>0</v>
      </c>
      <c r="L37" s="31">
        <f t="shared" si="40"/>
        <v>0</v>
      </c>
      <c r="M37" s="31">
        <f t="shared" si="34"/>
        <v>0</v>
      </c>
      <c r="N37" s="31">
        <f t="shared" si="35"/>
        <v>0</v>
      </c>
      <c r="O37" s="31">
        <f t="shared" si="36"/>
        <v>0</v>
      </c>
      <c r="P37" s="378"/>
      <c r="Q37" s="379"/>
      <c r="R37" s="380"/>
      <c r="S37" s="8"/>
    </row>
    <row r="38" spans="1:19" x14ac:dyDescent="0.3">
      <c r="A38" s="382"/>
      <c r="B38" s="356" t="s">
        <v>149</v>
      </c>
      <c r="C38" s="280">
        <f>SUM(C34:C37)</f>
        <v>0</v>
      </c>
      <c r="D38" s="367" t="e">
        <f t="shared" si="38"/>
        <v>#DIV/0!</v>
      </c>
      <c r="E38" s="281">
        <f t="shared" ref="E38:O38" si="41">SUM(E34:E37)</f>
        <v>0</v>
      </c>
      <c r="F38" s="280">
        <f t="shared" si="41"/>
        <v>0</v>
      </c>
      <c r="G38" s="281">
        <f t="shared" si="41"/>
        <v>0</v>
      </c>
      <c r="H38" s="82">
        <f t="shared" si="41"/>
        <v>0</v>
      </c>
      <c r="I38" s="82">
        <f t="shared" ref="I38:M38" si="42">SUM(I34:I37)</f>
        <v>0</v>
      </c>
      <c r="J38" s="82">
        <f t="shared" si="42"/>
        <v>0</v>
      </c>
      <c r="K38" s="82">
        <f t="shared" si="42"/>
        <v>0</v>
      </c>
      <c r="L38" s="82">
        <f t="shared" si="42"/>
        <v>0</v>
      </c>
      <c r="M38" s="82">
        <f t="shared" si="42"/>
        <v>0</v>
      </c>
      <c r="N38" s="82">
        <f t="shared" ref="N38" si="43">SUM(N34:N37)</f>
        <v>0</v>
      </c>
      <c r="O38" s="82">
        <f t="shared" si="41"/>
        <v>0</v>
      </c>
      <c r="P38" s="33"/>
      <c r="Q38" s="34"/>
      <c r="R38" s="35"/>
      <c r="S38" s="36"/>
    </row>
    <row r="39" spans="1:19" ht="9.9499999999999993" customHeight="1" x14ac:dyDescent="0.3">
      <c r="A39" s="350"/>
      <c r="B39" s="349"/>
      <c r="C39" s="280"/>
      <c r="D39" s="282"/>
      <c r="E39" s="281"/>
      <c r="F39" s="280"/>
      <c r="G39" s="281"/>
      <c r="H39" s="82"/>
      <c r="I39" s="82"/>
      <c r="J39" s="82"/>
      <c r="K39" s="82"/>
      <c r="L39" s="82"/>
      <c r="M39" s="82"/>
      <c r="N39" s="82"/>
      <c r="O39" s="82"/>
      <c r="P39" s="33"/>
      <c r="Q39" s="34"/>
      <c r="R39" s="35"/>
      <c r="S39" s="36"/>
    </row>
    <row r="40" spans="1:19" x14ac:dyDescent="0.3">
      <c r="A40" s="348">
        <v>7</v>
      </c>
      <c r="B40" s="349" t="s">
        <v>156</v>
      </c>
      <c r="C40" s="277"/>
      <c r="D40" s="279"/>
      <c r="E40" s="278"/>
      <c r="F40" s="277"/>
      <c r="G40" s="278"/>
      <c r="H40" s="31"/>
      <c r="I40" s="31"/>
      <c r="J40" s="31"/>
      <c r="K40" s="31"/>
      <c r="L40" s="31"/>
      <c r="M40" s="31"/>
      <c r="N40" s="31"/>
      <c r="O40" s="31"/>
      <c r="P40" s="33"/>
      <c r="Q40" s="34"/>
      <c r="R40" s="35"/>
      <c r="S40" s="36"/>
    </row>
    <row r="41" spans="1:19" x14ac:dyDescent="0.3">
      <c r="A41" s="350">
        <v>7.1</v>
      </c>
      <c r="B41" s="351" t="s">
        <v>157</v>
      </c>
      <c r="C41" s="277">
        <f>F41/12</f>
        <v>0</v>
      </c>
      <c r="D41" s="279" t="e">
        <f>G41/F41</f>
        <v>#DIV/0!</v>
      </c>
      <c r="E41" s="278">
        <f>G41/12</f>
        <v>0</v>
      </c>
      <c r="F41" s="277">
        <f>'6. M&amp;E Staff Loading'!R140</f>
        <v>0</v>
      </c>
      <c r="G41" s="278">
        <f>'6. M&amp;E Staff Loading'!S140</f>
        <v>0</v>
      </c>
      <c r="H41" s="31">
        <f t="shared" ref="H41:H43" si="44">$G41*9/12</f>
        <v>0</v>
      </c>
      <c r="I41" s="31">
        <f t="shared" ref="I41:M43" si="45">$G41</f>
        <v>0</v>
      </c>
      <c r="J41" s="31">
        <f t="shared" si="45"/>
        <v>0</v>
      </c>
      <c r="K41" s="31">
        <f t="shared" si="45"/>
        <v>0</v>
      </c>
      <c r="L41" s="31">
        <f t="shared" si="45"/>
        <v>0</v>
      </c>
      <c r="M41" s="31">
        <f t="shared" si="45"/>
        <v>0</v>
      </c>
      <c r="N41" s="31">
        <f t="shared" ref="N41:N43" si="46">$G41*3/12</f>
        <v>0</v>
      </c>
      <c r="O41" s="31">
        <f t="shared" ref="O41:O43" si="47">SUM(H41:N41)</f>
        <v>0</v>
      </c>
      <c r="P41" s="33"/>
      <c r="Q41" s="34"/>
      <c r="R41" s="35"/>
      <c r="S41" s="36"/>
    </row>
    <row r="42" spans="1:19" x14ac:dyDescent="0.3">
      <c r="A42" s="350">
        <v>7.2</v>
      </c>
      <c r="B42" s="354" t="s">
        <v>159</v>
      </c>
      <c r="C42" s="277">
        <f t="shared" ref="C42:C43" si="48">F42/12</f>
        <v>0</v>
      </c>
      <c r="D42" s="279" t="e">
        <f t="shared" ref="D42:D44" si="49">G42/F42</f>
        <v>#DIV/0!</v>
      </c>
      <c r="E42" s="278">
        <f t="shared" ref="E42:E43" si="50">G42/12</f>
        <v>0</v>
      </c>
      <c r="F42" s="277">
        <f>'6. M&amp;E Staff Loading'!R146</f>
        <v>0</v>
      </c>
      <c r="G42" s="278">
        <f>'6. M&amp;E Staff Loading'!S146</f>
        <v>0</v>
      </c>
      <c r="H42" s="31">
        <f t="shared" si="44"/>
        <v>0</v>
      </c>
      <c r="I42" s="31">
        <f t="shared" si="45"/>
        <v>0</v>
      </c>
      <c r="J42" s="31">
        <f t="shared" si="45"/>
        <v>0</v>
      </c>
      <c r="K42" s="31">
        <f t="shared" si="45"/>
        <v>0</v>
      </c>
      <c r="L42" s="31">
        <f t="shared" si="45"/>
        <v>0</v>
      </c>
      <c r="M42" s="31">
        <f t="shared" si="45"/>
        <v>0</v>
      </c>
      <c r="N42" s="31">
        <f t="shared" si="46"/>
        <v>0</v>
      </c>
      <c r="O42" s="31">
        <f t="shared" si="47"/>
        <v>0</v>
      </c>
      <c r="P42" s="33"/>
      <c r="Q42" s="34"/>
      <c r="R42" s="35"/>
      <c r="S42" s="36"/>
    </row>
    <row r="43" spans="1:19" x14ac:dyDescent="0.3">
      <c r="A43" s="350">
        <v>7.3</v>
      </c>
      <c r="B43" s="354" t="s">
        <v>161</v>
      </c>
      <c r="C43" s="277">
        <f t="shared" si="48"/>
        <v>0</v>
      </c>
      <c r="D43" s="279" t="e">
        <f t="shared" si="49"/>
        <v>#DIV/0!</v>
      </c>
      <c r="E43" s="278">
        <f t="shared" si="50"/>
        <v>0</v>
      </c>
      <c r="F43" s="277">
        <f>'6. M&amp;E Staff Loading'!R152</f>
        <v>0</v>
      </c>
      <c r="G43" s="278">
        <f>'6. M&amp;E Staff Loading'!S152</f>
        <v>0</v>
      </c>
      <c r="H43" s="31">
        <f t="shared" si="44"/>
        <v>0</v>
      </c>
      <c r="I43" s="31">
        <f t="shared" si="45"/>
        <v>0</v>
      </c>
      <c r="J43" s="31">
        <f t="shared" si="45"/>
        <v>0</v>
      </c>
      <c r="K43" s="31">
        <f t="shared" si="45"/>
        <v>0</v>
      </c>
      <c r="L43" s="31">
        <f t="shared" si="45"/>
        <v>0</v>
      </c>
      <c r="M43" s="31">
        <f t="shared" si="45"/>
        <v>0</v>
      </c>
      <c r="N43" s="31">
        <f t="shared" si="46"/>
        <v>0</v>
      </c>
      <c r="O43" s="31">
        <f t="shared" si="47"/>
        <v>0</v>
      </c>
      <c r="P43" s="33"/>
      <c r="Q43" s="34"/>
      <c r="R43" s="35"/>
      <c r="S43" s="36"/>
    </row>
    <row r="44" spans="1:19" x14ac:dyDescent="0.3">
      <c r="A44" s="350"/>
      <c r="B44" s="349" t="s">
        <v>163</v>
      </c>
      <c r="C44" s="280">
        <f>SUM(C41:C43)</f>
        <v>0</v>
      </c>
      <c r="D44" s="367" t="e">
        <f t="shared" si="49"/>
        <v>#DIV/0!</v>
      </c>
      <c r="E44" s="281">
        <f t="shared" ref="E44:O44" si="51">SUM(E41:E43)</f>
        <v>0</v>
      </c>
      <c r="F44" s="280">
        <f t="shared" si="51"/>
        <v>0</v>
      </c>
      <c r="G44" s="281">
        <f t="shared" si="51"/>
        <v>0</v>
      </c>
      <c r="H44" s="82">
        <f t="shared" si="51"/>
        <v>0</v>
      </c>
      <c r="I44" s="82">
        <f t="shared" si="51"/>
        <v>0</v>
      </c>
      <c r="J44" s="82">
        <f t="shared" si="51"/>
        <v>0</v>
      </c>
      <c r="K44" s="82">
        <f t="shared" si="51"/>
        <v>0</v>
      </c>
      <c r="L44" s="82">
        <f t="shared" si="51"/>
        <v>0</v>
      </c>
      <c r="M44" s="82">
        <f t="shared" si="51"/>
        <v>0</v>
      </c>
      <c r="N44" s="82">
        <f t="shared" ref="N44" si="52">SUM(N41:N43)</f>
        <v>0</v>
      </c>
      <c r="O44" s="82">
        <f t="shared" si="51"/>
        <v>0</v>
      </c>
      <c r="P44" s="33"/>
      <c r="Q44" s="34"/>
      <c r="R44" s="35"/>
      <c r="S44" s="36"/>
    </row>
    <row r="45" spans="1:19" ht="9.9499999999999993" customHeight="1" x14ac:dyDescent="0.3">
      <c r="A45" s="350"/>
      <c r="B45" s="349"/>
      <c r="C45" s="280"/>
      <c r="D45" s="282"/>
      <c r="E45" s="281"/>
      <c r="F45" s="280"/>
      <c r="G45" s="281"/>
      <c r="H45" s="82"/>
      <c r="I45" s="82"/>
      <c r="J45" s="82"/>
      <c r="K45" s="82"/>
      <c r="L45" s="82"/>
      <c r="M45" s="82"/>
      <c r="N45" s="82"/>
      <c r="O45" s="82"/>
      <c r="P45" s="33"/>
      <c r="Q45" s="34"/>
      <c r="R45" s="35"/>
      <c r="S45" s="36"/>
    </row>
    <row r="46" spans="1:19" x14ac:dyDescent="0.3">
      <c r="A46" s="348">
        <v>8</v>
      </c>
      <c r="B46" s="349" t="s">
        <v>164</v>
      </c>
      <c r="C46" s="277"/>
      <c r="D46" s="279"/>
      <c r="E46" s="278"/>
      <c r="F46" s="277"/>
      <c r="G46" s="278"/>
      <c r="H46" s="31"/>
      <c r="I46" s="31"/>
      <c r="J46" s="31"/>
      <c r="K46" s="31"/>
      <c r="L46" s="31"/>
      <c r="M46" s="31"/>
      <c r="N46" s="31"/>
      <c r="O46" s="31"/>
      <c r="P46" s="33"/>
      <c r="Q46" s="34"/>
      <c r="R46" s="35"/>
      <c r="S46" s="36"/>
    </row>
    <row r="47" spans="1:19" x14ac:dyDescent="0.3">
      <c r="A47" s="350">
        <v>8.1</v>
      </c>
      <c r="B47" s="351" t="s">
        <v>165</v>
      </c>
      <c r="C47" s="277">
        <f>F47/12</f>
        <v>0</v>
      </c>
      <c r="D47" s="279" t="e">
        <f>G47/F47</f>
        <v>#DIV/0!</v>
      </c>
      <c r="E47" s="278">
        <f>G47/12</f>
        <v>0</v>
      </c>
      <c r="F47" s="277">
        <f>'6. M&amp;E Staff Loading'!R162</f>
        <v>0</v>
      </c>
      <c r="G47" s="278">
        <f>'6. M&amp;E Staff Loading'!S162</f>
        <v>0</v>
      </c>
      <c r="H47" s="31">
        <f t="shared" ref="H47:H50" si="53">$G47*9/12</f>
        <v>0</v>
      </c>
      <c r="I47" s="31">
        <f t="shared" ref="I47:M50" si="54">$G47</f>
        <v>0</v>
      </c>
      <c r="J47" s="31">
        <f t="shared" si="54"/>
        <v>0</v>
      </c>
      <c r="K47" s="31">
        <f t="shared" si="54"/>
        <v>0</v>
      </c>
      <c r="L47" s="31">
        <f t="shared" si="54"/>
        <v>0</v>
      </c>
      <c r="M47" s="31">
        <f t="shared" si="54"/>
        <v>0</v>
      </c>
      <c r="N47" s="31">
        <f t="shared" ref="N47:N50" si="55">$G47*3/12</f>
        <v>0</v>
      </c>
      <c r="O47" s="31">
        <f t="shared" ref="O47:O50" si="56">SUM(H47:N47)</f>
        <v>0</v>
      </c>
      <c r="P47" s="33"/>
      <c r="Q47" s="34"/>
      <c r="R47" s="35"/>
      <c r="S47" s="36"/>
    </row>
    <row r="48" spans="1:19" x14ac:dyDescent="0.3">
      <c r="A48" s="350">
        <v>8.1999999999999993</v>
      </c>
      <c r="B48" s="354" t="s">
        <v>246</v>
      </c>
      <c r="C48" s="277">
        <f t="shared" ref="C48:C50" si="57">F48/12</f>
        <v>0</v>
      </c>
      <c r="D48" s="279" t="e">
        <f t="shared" ref="D48:D51" si="58">G48/F48</f>
        <v>#DIV/0!</v>
      </c>
      <c r="E48" s="278">
        <f t="shared" ref="E48:E50" si="59">G48/12</f>
        <v>0</v>
      </c>
      <c r="F48" s="277">
        <f>'6. M&amp;E Staff Loading'!R168</f>
        <v>0</v>
      </c>
      <c r="G48" s="278">
        <f>'6. M&amp;E Staff Loading'!S168</f>
        <v>0</v>
      </c>
      <c r="H48" s="31">
        <f t="shared" si="53"/>
        <v>0</v>
      </c>
      <c r="I48" s="31">
        <f t="shared" si="54"/>
        <v>0</v>
      </c>
      <c r="J48" s="31">
        <f t="shared" si="54"/>
        <v>0</v>
      </c>
      <c r="K48" s="31">
        <f t="shared" si="54"/>
        <v>0</v>
      </c>
      <c r="L48" s="31">
        <f t="shared" si="54"/>
        <v>0</v>
      </c>
      <c r="M48" s="31">
        <f t="shared" si="54"/>
        <v>0</v>
      </c>
      <c r="N48" s="31">
        <f t="shared" si="55"/>
        <v>0</v>
      </c>
      <c r="O48" s="31">
        <f t="shared" si="56"/>
        <v>0</v>
      </c>
      <c r="P48" s="33"/>
      <c r="Q48" s="34"/>
      <c r="R48" s="35"/>
      <c r="S48" s="36"/>
    </row>
    <row r="49" spans="1:238" x14ac:dyDescent="0.3">
      <c r="A49" s="350">
        <v>8.3000000000000007</v>
      </c>
      <c r="B49" s="354" t="s">
        <v>169</v>
      </c>
      <c r="C49" s="277">
        <f t="shared" si="57"/>
        <v>0</v>
      </c>
      <c r="D49" s="279" t="e">
        <f t="shared" si="58"/>
        <v>#DIV/0!</v>
      </c>
      <c r="E49" s="278">
        <f t="shared" si="59"/>
        <v>0</v>
      </c>
      <c r="F49" s="277">
        <f>'6. M&amp;E Staff Loading'!R174</f>
        <v>0</v>
      </c>
      <c r="G49" s="278">
        <f>'6. M&amp;E Staff Loading'!S174</f>
        <v>0</v>
      </c>
      <c r="H49" s="31">
        <f t="shared" si="53"/>
        <v>0</v>
      </c>
      <c r="I49" s="31">
        <f t="shared" si="54"/>
        <v>0</v>
      </c>
      <c r="J49" s="31">
        <f t="shared" si="54"/>
        <v>0</v>
      </c>
      <c r="K49" s="31">
        <f t="shared" si="54"/>
        <v>0</v>
      </c>
      <c r="L49" s="31">
        <f t="shared" si="54"/>
        <v>0</v>
      </c>
      <c r="M49" s="31">
        <f t="shared" si="54"/>
        <v>0</v>
      </c>
      <c r="N49" s="31">
        <f t="shared" si="55"/>
        <v>0</v>
      </c>
      <c r="O49" s="31">
        <f t="shared" si="56"/>
        <v>0</v>
      </c>
      <c r="P49" s="33"/>
      <c r="Q49" s="34"/>
      <c r="R49" s="35"/>
      <c r="S49" s="36"/>
    </row>
    <row r="50" spans="1:238" x14ac:dyDescent="0.3">
      <c r="A50" s="350">
        <v>8.4</v>
      </c>
      <c r="B50" s="354" t="s">
        <v>171</v>
      </c>
      <c r="C50" s="277">
        <f t="shared" si="57"/>
        <v>0</v>
      </c>
      <c r="D50" s="279" t="e">
        <f t="shared" si="58"/>
        <v>#DIV/0!</v>
      </c>
      <c r="E50" s="278">
        <f t="shared" si="59"/>
        <v>0</v>
      </c>
      <c r="F50" s="277">
        <f>'6. M&amp;E Staff Loading'!R180</f>
        <v>0</v>
      </c>
      <c r="G50" s="278">
        <f>'6. M&amp;E Staff Loading'!S180</f>
        <v>0</v>
      </c>
      <c r="H50" s="31">
        <f t="shared" si="53"/>
        <v>0</v>
      </c>
      <c r="I50" s="31">
        <f t="shared" si="54"/>
        <v>0</v>
      </c>
      <c r="J50" s="31">
        <f t="shared" si="54"/>
        <v>0</v>
      </c>
      <c r="K50" s="31">
        <f t="shared" si="54"/>
        <v>0</v>
      </c>
      <c r="L50" s="31">
        <f t="shared" si="54"/>
        <v>0</v>
      </c>
      <c r="M50" s="31">
        <f t="shared" si="54"/>
        <v>0</v>
      </c>
      <c r="N50" s="31">
        <f t="shared" si="55"/>
        <v>0</v>
      </c>
      <c r="O50" s="31">
        <f t="shared" si="56"/>
        <v>0</v>
      </c>
      <c r="P50" s="33"/>
      <c r="Q50" s="34"/>
      <c r="R50" s="35"/>
      <c r="S50" s="36"/>
    </row>
    <row r="51" spans="1:238" x14ac:dyDescent="0.3">
      <c r="A51" s="350"/>
      <c r="B51" s="349" t="s">
        <v>173</v>
      </c>
      <c r="C51" s="280">
        <f>SUM(C47:C50)</f>
        <v>0</v>
      </c>
      <c r="D51" s="367" t="e">
        <f t="shared" si="58"/>
        <v>#DIV/0!</v>
      </c>
      <c r="E51" s="281">
        <f t="shared" ref="E51:O51" si="60">SUM(E47:E50)</f>
        <v>0</v>
      </c>
      <c r="F51" s="280">
        <f t="shared" si="60"/>
        <v>0</v>
      </c>
      <c r="G51" s="281">
        <f t="shared" si="60"/>
        <v>0</v>
      </c>
      <c r="H51" s="82">
        <f t="shared" si="60"/>
        <v>0</v>
      </c>
      <c r="I51" s="82">
        <f t="shared" si="60"/>
        <v>0</v>
      </c>
      <c r="J51" s="82">
        <f t="shared" si="60"/>
        <v>0</v>
      </c>
      <c r="K51" s="82">
        <f t="shared" si="60"/>
        <v>0</v>
      </c>
      <c r="L51" s="82">
        <f t="shared" si="60"/>
        <v>0</v>
      </c>
      <c r="M51" s="82">
        <f t="shared" si="60"/>
        <v>0</v>
      </c>
      <c r="N51" s="82">
        <f t="shared" ref="N51" si="61">SUM(N47:N50)</f>
        <v>0</v>
      </c>
      <c r="O51" s="82">
        <f t="shared" si="60"/>
        <v>0</v>
      </c>
      <c r="P51" s="33"/>
      <c r="Q51" s="34"/>
      <c r="R51" s="35"/>
      <c r="S51" s="36"/>
    </row>
    <row r="52" spans="1:238" ht="9.9499999999999993" customHeight="1" x14ac:dyDescent="0.3">
      <c r="A52" s="350"/>
      <c r="B52" s="349"/>
      <c r="C52" s="280"/>
      <c r="D52" s="282"/>
      <c r="E52" s="281"/>
      <c r="F52" s="280"/>
      <c r="G52" s="281"/>
      <c r="H52" s="82"/>
      <c r="I52" s="82"/>
      <c r="J52" s="82"/>
      <c r="K52" s="82"/>
      <c r="L52" s="82"/>
      <c r="M52" s="82"/>
      <c r="N52" s="82"/>
      <c r="O52" s="82"/>
      <c r="P52" s="33"/>
      <c r="Q52" s="34"/>
      <c r="R52" s="35"/>
      <c r="S52" s="36"/>
    </row>
    <row r="53" spans="1:238" x14ac:dyDescent="0.3">
      <c r="A53" s="348">
        <v>9</v>
      </c>
      <c r="B53" s="349" t="s">
        <v>174</v>
      </c>
      <c r="C53" s="277"/>
      <c r="D53" s="279"/>
      <c r="E53" s="278"/>
      <c r="F53" s="277"/>
      <c r="G53" s="278"/>
      <c r="H53" s="31"/>
      <c r="I53" s="31"/>
      <c r="J53" s="31"/>
      <c r="K53" s="31"/>
      <c r="L53" s="31"/>
      <c r="M53" s="31"/>
      <c r="N53" s="31"/>
      <c r="O53" s="31"/>
      <c r="P53" s="33"/>
      <c r="Q53" s="34"/>
      <c r="R53" s="35"/>
      <c r="S53" s="36"/>
    </row>
    <row r="54" spans="1:238" x14ac:dyDescent="0.3">
      <c r="A54" s="350">
        <v>9.1</v>
      </c>
      <c r="B54" s="351" t="s">
        <v>247</v>
      </c>
      <c r="C54" s="277">
        <f>F54/12</f>
        <v>0</v>
      </c>
      <c r="D54" s="279" t="e">
        <f>G54/F54</f>
        <v>#DIV/0!</v>
      </c>
      <c r="E54" s="278">
        <f>G54/12</f>
        <v>0</v>
      </c>
      <c r="F54" s="277">
        <f>'6. M&amp;E Staff Loading'!R190</f>
        <v>0</v>
      </c>
      <c r="G54" s="278">
        <f>'6. M&amp;E Staff Loading'!S190</f>
        <v>0</v>
      </c>
      <c r="H54" s="31">
        <f t="shared" ref="H54:H59" si="62">$G54*9/12</f>
        <v>0</v>
      </c>
      <c r="I54" s="31">
        <f t="shared" ref="I54:M59" si="63">$G54</f>
        <v>0</v>
      </c>
      <c r="J54" s="31">
        <f t="shared" si="63"/>
        <v>0</v>
      </c>
      <c r="K54" s="31">
        <f t="shared" si="63"/>
        <v>0</v>
      </c>
      <c r="L54" s="31">
        <f t="shared" si="63"/>
        <v>0</v>
      </c>
      <c r="M54" s="31">
        <f t="shared" si="63"/>
        <v>0</v>
      </c>
      <c r="N54" s="31">
        <f t="shared" ref="N54:N59" si="64">$G54*3/12</f>
        <v>0</v>
      </c>
      <c r="O54" s="31">
        <f t="shared" ref="O54:O59" si="65">SUM(H54:N54)</f>
        <v>0</v>
      </c>
      <c r="P54" s="33"/>
      <c r="Q54" s="34"/>
      <c r="R54" s="35"/>
      <c r="S54" s="36"/>
    </row>
    <row r="55" spans="1:238" x14ac:dyDescent="0.3">
      <c r="A55" s="350">
        <v>9.1999999999999993</v>
      </c>
      <c r="B55" s="354" t="s">
        <v>248</v>
      </c>
      <c r="C55" s="277">
        <f t="shared" ref="C55:C59" si="66">F55/12</f>
        <v>0</v>
      </c>
      <c r="D55" s="279" t="e">
        <f t="shared" ref="D55:D60" si="67">G55/F55</f>
        <v>#DIV/0!</v>
      </c>
      <c r="E55" s="278">
        <f t="shared" ref="E55:E59" si="68">G55/12</f>
        <v>0</v>
      </c>
      <c r="F55" s="277">
        <f>'6. M&amp;E Staff Loading'!R196</f>
        <v>0</v>
      </c>
      <c r="G55" s="278">
        <f>'6. M&amp;E Staff Loading'!S196</f>
        <v>0</v>
      </c>
      <c r="H55" s="31">
        <f t="shared" si="62"/>
        <v>0</v>
      </c>
      <c r="I55" s="31">
        <f t="shared" si="63"/>
        <v>0</v>
      </c>
      <c r="J55" s="31">
        <f t="shared" si="63"/>
        <v>0</v>
      </c>
      <c r="K55" s="31">
        <f t="shared" si="63"/>
        <v>0</v>
      </c>
      <c r="L55" s="31">
        <f t="shared" si="63"/>
        <v>0</v>
      </c>
      <c r="M55" s="31">
        <f t="shared" si="63"/>
        <v>0</v>
      </c>
      <c r="N55" s="31">
        <f t="shared" si="64"/>
        <v>0</v>
      </c>
      <c r="O55" s="31">
        <f t="shared" si="65"/>
        <v>0</v>
      </c>
      <c r="P55" s="33"/>
      <c r="Q55" s="34"/>
      <c r="R55" s="35"/>
      <c r="S55" s="36"/>
    </row>
    <row r="56" spans="1:238" x14ac:dyDescent="0.3">
      <c r="A56" s="350">
        <v>9.3000000000000007</v>
      </c>
      <c r="B56" s="354" t="s">
        <v>179</v>
      </c>
      <c r="C56" s="277">
        <f t="shared" si="66"/>
        <v>0</v>
      </c>
      <c r="D56" s="279" t="e">
        <f t="shared" si="67"/>
        <v>#DIV/0!</v>
      </c>
      <c r="E56" s="278">
        <f t="shared" si="68"/>
        <v>0</v>
      </c>
      <c r="F56" s="277">
        <f>'6. M&amp;E Staff Loading'!R202</f>
        <v>0</v>
      </c>
      <c r="G56" s="278">
        <f>'6. M&amp;E Staff Loading'!S202</f>
        <v>0</v>
      </c>
      <c r="H56" s="31">
        <f t="shared" si="62"/>
        <v>0</v>
      </c>
      <c r="I56" s="31">
        <f t="shared" si="63"/>
        <v>0</v>
      </c>
      <c r="J56" s="31">
        <f t="shared" si="63"/>
        <v>0</v>
      </c>
      <c r="K56" s="31">
        <f t="shared" si="63"/>
        <v>0</v>
      </c>
      <c r="L56" s="31">
        <f t="shared" si="63"/>
        <v>0</v>
      </c>
      <c r="M56" s="31">
        <f t="shared" si="63"/>
        <v>0</v>
      </c>
      <c r="N56" s="31">
        <f t="shared" si="64"/>
        <v>0</v>
      </c>
      <c r="O56" s="31">
        <f t="shared" si="65"/>
        <v>0</v>
      </c>
      <c r="P56" s="33"/>
      <c r="Q56" s="34"/>
      <c r="R56" s="35"/>
      <c r="S56" s="36"/>
    </row>
    <row r="57" spans="1:238" x14ac:dyDescent="0.3">
      <c r="A57" s="350">
        <v>9.4</v>
      </c>
      <c r="B57" s="354" t="s">
        <v>181</v>
      </c>
      <c r="C57" s="277">
        <f t="shared" si="66"/>
        <v>0</v>
      </c>
      <c r="D57" s="279" t="e">
        <f t="shared" si="67"/>
        <v>#DIV/0!</v>
      </c>
      <c r="E57" s="278">
        <f t="shared" si="68"/>
        <v>0</v>
      </c>
      <c r="F57" s="277">
        <f>'6. M&amp;E Staff Loading'!R208</f>
        <v>0</v>
      </c>
      <c r="G57" s="387">
        <f>'6. M&amp;E Staff Loading'!S208</f>
        <v>0</v>
      </c>
      <c r="H57" s="31">
        <f t="shared" si="62"/>
        <v>0</v>
      </c>
      <c r="I57" s="31">
        <f t="shared" si="63"/>
        <v>0</v>
      </c>
      <c r="J57" s="31">
        <f t="shared" si="63"/>
        <v>0</v>
      </c>
      <c r="K57" s="31">
        <f t="shared" si="63"/>
        <v>0</v>
      </c>
      <c r="L57" s="31">
        <f t="shared" si="63"/>
        <v>0</v>
      </c>
      <c r="M57" s="31">
        <f t="shared" si="63"/>
        <v>0</v>
      </c>
      <c r="N57" s="31">
        <f t="shared" si="64"/>
        <v>0</v>
      </c>
      <c r="O57" s="31">
        <f t="shared" si="65"/>
        <v>0</v>
      </c>
      <c r="P57" s="33"/>
      <c r="Q57" s="34"/>
      <c r="R57" s="35"/>
      <c r="S57" s="36"/>
    </row>
    <row r="58" spans="1:238" x14ac:dyDescent="0.3">
      <c r="A58" s="350">
        <v>9.5</v>
      </c>
      <c r="B58" s="354" t="s">
        <v>249</v>
      </c>
      <c r="C58" s="277">
        <f t="shared" ref="C58" si="69">F58/12</f>
        <v>0</v>
      </c>
      <c r="D58" s="279" t="e">
        <f t="shared" ref="D58" si="70">G58/F58</f>
        <v>#DIV/0!</v>
      </c>
      <c r="E58" s="278">
        <f t="shared" ref="E58" si="71">G58/12</f>
        <v>0</v>
      </c>
      <c r="F58" s="277">
        <f>'6. M&amp;E Staff Loading'!R214</f>
        <v>0</v>
      </c>
      <c r="G58" s="387">
        <f>'6. M&amp;E Staff Loading'!S214</f>
        <v>0</v>
      </c>
      <c r="H58" s="31">
        <f t="shared" si="62"/>
        <v>0</v>
      </c>
      <c r="I58" s="31">
        <f t="shared" si="63"/>
        <v>0</v>
      </c>
      <c r="J58" s="31">
        <f t="shared" si="63"/>
        <v>0</v>
      </c>
      <c r="K58" s="31">
        <f t="shared" si="63"/>
        <v>0</v>
      </c>
      <c r="L58" s="31">
        <f t="shared" si="63"/>
        <v>0</v>
      </c>
      <c r="M58" s="31">
        <f t="shared" si="63"/>
        <v>0</v>
      </c>
      <c r="N58" s="31">
        <f t="shared" si="64"/>
        <v>0</v>
      </c>
      <c r="O58" s="31">
        <f t="shared" si="65"/>
        <v>0</v>
      </c>
      <c r="P58" s="33"/>
      <c r="Q58" s="34"/>
      <c r="R58" s="35"/>
      <c r="S58" s="36"/>
    </row>
    <row r="59" spans="1:238" x14ac:dyDescent="0.3">
      <c r="A59" s="350">
        <v>9.6</v>
      </c>
      <c r="B59" s="354" t="s">
        <v>185</v>
      </c>
      <c r="C59" s="277">
        <f t="shared" si="66"/>
        <v>0</v>
      </c>
      <c r="D59" s="279" t="e">
        <f t="shared" si="67"/>
        <v>#DIV/0!</v>
      </c>
      <c r="E59" s="278">
        <f t="shared" si="68"/>
        <v>0</v>
      </c>
      <c r="F59" s="277">
        <f>'6. M&amp;E Staff Loading'!R220</f>
        <v>0</v>
      </c>
      <c r="G59" s="278">
        <f>'6. M&amp;E Staff Loading'!S220</f>
        <v>0</v>
      </c>
      <c r="H59" s="31">
        <f t="shared" si="62"/>
        <v>0</v>
      </c>
      <c r="I59" s="31">
        <f t="shared" si="63"/>
        <v>0</v>
      </c>
      <c r="J59" s="31">
        <f t="shared" si="63"/>
        <v>0</v>
      </c>
      <c r="K59" s="31">
        <f t="shared" si="63"/>
        <v>0</v>
      </c>
      <c r="L59" s="31">
        <f t="shared" si="63"/>
        <v>0</v>
      </c>
      <c r="M59" s="31">
        <f t="shared" si="63"/>
        <v>0</v>
      </c>
      <c r="N59" s="31">
        <f t="shared" si="64"/>
        <v>0</v>
      </c>
      <c r="O59" s="31">
        <f t="shared" si="65"/>
        <v>0</v>
      </c>
      <c r="P59" s="33"/>
      <c r="Q59" s="34"/>
      <c r="R59" s="35"/>
      <c r="S59" s="36"/>
    </row>
    <row r="60" spans="1:238" x14ac:dyDescent="0.3">
      <c r="A60" s="350"/>
      <c r="B60" s="349" t="s">
        <v>187</v>
      </c>
      <c r="C60" s="280">
        <f>SUM(C54:C59)</f>
        <v>0</v>
      </c>
      <c r="D60" s="367" t="e">
        <f t="shared" si="67"/>
        <v>#DIV/0!</v>
      </c>
      <c r="E60" s="281">
        <f t="shared" ref="E60:O60" si="72">SUM(E54:E59)</f>
        <v>0</v>
      </c>
      <c r="F60" s="280">
        <f t="shared" si="72"/>
        <v>0</v>
      </c>
      <c r="G60" s="281">
        <f t="shared" si="72"/>
        <v>0</v>
      </c>
      <c r="H60" s="82">
        <f t="shared" si="72"/>
        <v>0</v>
      </c>
      <c r="I60" s="82">
        <f t="shared" si="72"/>
        <v>0</v>
      </c>
      <c r="J60" s="82">
        <f t="shared" si="72"/>
        <v>0</v>
      </c>
      <c r="K60" s="82">
        <f t="shared" si="72"/>
        <v>0</v>
      </c>
      <c r="L60" s="82">
        <f t="shared" si="72"/>
        <v>0</v>
      </c>
      <c r="M60" s="82">
        <f t="shared" si="72"/>
        <v>0</v>
      </c>
      <c r="N60" s="82">
        <f t="shared" ref="N60" si="73">SUM(N54:N59)</f>
        <v>0</v>
      </c>
      <c r="O60" s="82">
        <f t="shared" si="72"/>
        <v>0</v>
      </c>
      <c r="P60" s="33"/>
      <c r="Q60" s="34"/>
      <c r="R60" s="35"/>
      <c r="S60" s="36"/>
    </row>
    <row r="61" spans="1:238" ht="9.9499999999999993" customHeight="1" x14ac:dyDescent="0.3">
      <c r="A61" s="350"/>
      <c r="B61" s="349"/>
      <c r="C61" s="280"/>
      <c r="D61" s="282"/>
      <c r="E61" s="281"/>
      <c r="F61" s="359"/>
      <c r="G61" s="281"/>
      <c r="H61" s="82"/>
      <c r="I61" s="82"/>
      <c r="J61" s="82"/>
      <c r="K61" s="82"/>
      <c r="L61" s="82"/>
      <c r="M61" s="82"/>
      <c r="N61" s="82"/>
      <c r="O61" s="82"/>
      <c r="P61" s="33"/>
      <c r="Q61" s="34"/>
      <c r="R61" s="35"/>
      <c r="S61" s="36"/>
    </row>
    <row r="62" spans="1:238" s="386" customFormat="1" ht="16.5" x14ac:dyDescent="0.3">
      <c r="A62" s="384"/>
      <c r="B62" s="385" t="s">
        <v>250</v>
      </c>
      <c r="C62" s="405">
        <f>SUM(C9,C19,C23,C27,C31,C38,C44,C51,C60)</f>
        <v>0</v>
      </c>
      <c r="D62" s="367" t="e">
        <f>G62/F62</f>
        <v>#DIV/0!</v>
      </c>
      <c r="E62" s="393">
        <f t="shared" ref="E62:O62" si="74">SUM(E9,E19,E23,E27,E31,E38,E44,E51,E60)</f>
        <v>0</v>
      </c>
      <c r="F62" s="404">
        <f t="shared" si="74"/>
        <v>0</v>
      </c>
      <c r="G62" s="393">
        <f t="shared" si="74"/>
        <v>0</v>
      </c>
      <c r="H62" s="393">
        <f t="shared" si="74"/>
        <v>0</v>
      </c>
      <c r="I62" s="393">
        <f t="shared" si="74"/>
        <v>0</v>
      </c>
      <c r="J62" s="393">
        <f t="shared" si="74"/>
        <v>0</v>
      </c>
      <c r="K62" s="393">
        <f t="shared" si="74"/>
        <v>0</v>
      </c>
      <c r="L62" s="393">
        <f t="shared" si="74"/>
        <v>0</v>
      </c>
      <c r="M62" s="393">
        <f t="shared" si="74"/>
        <v>0</v>
      </c>
      <c r="N62" s="393">
        <f t="shared" ref="N62" si="75">SUM(N9,N19,N23,N27,N31,N38,N44,N51,N60)</f>
        <v>0</v>
      </c>
      <c r="O62" s="393">
        <f t="shared" si="74"/>
        <v>0</v>
      </c>
    </row>
    <row r="63" spans="1:238" ht="22.5" customHeight="1" x14ac:dyDescent="0.3">
      <c r="B63" s="46"/>
      <c r="C63" s="48"/>
      <c r="D63" s="48"/>
      <c r="E63" s="48"/>
      <c r="F63" s="360"/>
      <c r="G63" s="48"/>
      <c r="H63" s="6"/>
      <c r="I63" s="50"/>
      <c r="J63" s="50"/>
      <c r="K63" s="50"/>
      <c r="L63" s="50"/>
      <c r="M63" s="50"/>
      <c r="N63" s="50"/>
      <c r="O63" s="219"/>
    </row>
    <row r="64" spans="1:238" x14ac:dyDescent="0.3">
      <c r="A64" s="54"/>
      <c r="B64" s="220"/>
      <c r="C64" s="55"/>
      <c r="D64" s="55"/>
      <c r="E64" s="55"/>
      <c r="F64" s="361"/>
      <c r="G64" s="55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  <c r="HT64" s="56"/>
      <c r="HU64" s="50"/>
      <c r="HV64" s="50"/>
      <c r="HW64" s="50"/>
      <c r="HX64" s="50"/>
      <c r="HY64" s="50"/>
      <c r="HZ64" s="50"/>
      <c r="IA64" s="307"/>
      <c r="IB64" s="57"/>
      <c r="IC64" s="17"/>
      <c r="ID64" s="17"/>
    </row>
    <row r="65" spans="1:238" ht="20.100000000000001" customHeight="1" x14ac:dyDescent="0.3">
      <c r="A65" s="94"/>
      <c r="B65" s="699" t="s">
        <v>39</v>
      </c>
      <c r="C65" s="700"/>
      <c r="D65" s="700"/>
      <c r="E65" s="744"/>
      <c r="F65" s="361"/>
      <c r="G65" s="55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  <c r="HT65" s="56"/>
      <c r="HU65" s="50"/>
      <c r="HV65" s="50"/>
      <c r="HW65" s="50"/>
      <c r="HX65" s="50"/>
      <c r="HY65" s="50"/>
      <c r="HZ65" s="50"/>
      <c r="IA65" s="307"/>
      <c r="IB65" s="57"/>
      <c r="IC65" s="17"/>
      <c r="ID65" s="17"/>
    </row>
    <row r="66" spans="1:238" x14ac:dyDescent="0.3">
      <c r="A66" s="221">
        <v>1</v>
      </c>
      <c r="B66" s="697"/>
      <c r="C66" s="698"/>
      <c r="D66" s="698"/>
      <c r="E66" s="743"/>
      <c r="F66" s="361"/>
      <c r="G66" s="55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  <c r="HT66" s="56"/>
      <c r="HU66" s="50"/>
      <c r="HV66" s="50"/>
      <c r="HW66" s="50"/>
      <c r="HX66" s="50"/>
      <c r="HY66" s="50"/>
      <c r="HZ66" s="50"/>
      <c r="IA66" s="307"/>
      <c r="IB66" s="57"/>
      <c r="IC66" s="17"/>
      <c r="ID66" s="17"/>
    </row>
    <row r="67" spans="1:238" x14ac:dyDescent="0.3">
      <c r="A67" s="221">
        <v>2</v>
      </c>
      <c r="B67" s="697"/>
      <c r="C67" s="698"/>
      <c r="D67" s="698"/>
      <c r="E67" s="743"/>
      <c r="F67" s="361"/>
      <c r="G67" s="55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  <c r="HT67" s="56"/>
      <c r="HU67" s="50"/>
      <c r="HV67" s="50"/>
      <c r="HW67" s="50"/>
      <c r="HX67" s="50"/>
      <c r="HY67" s="50"/>
      <c r="HZ67" s="50"/>
      <c r="IA67" s="307"/>
      <c r="IB67" s="57"/>
      <c r="IC67" s="17"/>
      <c r="ID67" s="17"/>
    </row>
    <row r="68" spans="1:238" x14ac:dyDescent="0.3">
      <c r="A68" s="221">
        <v>3</v>
      </c>
      <c r="B68" s="697"/>
      <c r="C68" s="698"/>
      <c r="D68" s="698"/>
      <c r="E68" s="743"/>
      <c r="F68" s="361"/>
      <c r="G68" s="55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  <c r="HT68" s="56"/>
      <c r="HU68" s="50"/>
      <c r="HV68" s="50"/>
      <c r="HW68" s="50"/>
      <c r="HX68" s="50"/>
      <c r="HY68" s="50"/>
      <c r="HZ68" s="50"/>
      <c r="IA68" s="307"/>
      <c r="IB68" s="57"/>
      <c r="IC68" s="17"/>
      <c r="ID68" s="17"/>
    </row>
    <row r="69" spans="1:238" x14ac:dyDescent="0.3">
      <c r="A69" s="221">
        <v>4</v>
      </c>
      <c r="B69" s="697"/>
      <c r="C69" s="698"/>
      <c r="D69" s="698"/>
      <c r="E69" s="743"/>
      <c r="F69" s="361"/>
      <c r="G69" s="55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  <c r="HT69" s="56"/>
      <c r="HU69" s="50"/>
      <c r="HV69" s="50"/>
      <c r="HW69" s="50"/>
      <c r="HX69" s="50"/>
      <c r="HY69" s="50"/>
      <c r="HZ69" s="50"/>
      <c r="IA69" s="307"/>
      <c r="IB69" s="57"/>
      <c r="IC69" s="17"/>
      <c r="ID69" s="17"/>
    </row>
    <row r="70" spans="1:238" x14ac:dyDescent="0.3">
      <c r="A70" s="221">
        <v>5</v>
      </c>
      <c r="B70" s="697"/>
      <c r="C70" s="698"/>
      <c r="D70" s="698"/>
      <c r="E70" s="743"/>
      <c r="F70" s="361"/>
      <c r="G70" s="55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  <c r="HT70" s="56"/>
      <c r="HU70" s="50"/>
      <c r="HV70" s="50"/>
      <c r="HW70" s="50"/>
      <c r="HX70" s="50"/>
      <c r="HY70" s="50"/>
      <c r="HZ70" s="50"/>
      <c r="IA70" s="307"/>
      <c r="IB70" s="57"/>
      <c r="IC70" s="17"/>
      <c r="ID70" s="17"/>
    </row>
    <row r="71" spans="1:238" x14ac:dyDescent="0.3">
      <c r="A71" s="54"/>
      <c r="B71" s="222"/>
      <c r="C71" s="55"/>
      <c r="D71" s="55"/>
      <c r="E71" s="55"/>
      <c r="F71" s="361"/>
      <c r="G71" s="55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  <c r="HT71" s="56"/>
      <c r="HU71" s="50"/>
      <c r="HV71" s="50"/>
      <c r="HW71" s="50"/>
      <c r="HX71" s="50"/>
      <c r="HY71" s="50"/>
      <c r="HZ71" s="50"/>
      <c r="IA71" s="307"/>
      <c r="IB71" s="57"/>
      <c r="IC71" s="17"/>
      <c r="ID71" s="17"/>
    </row>
    <row r="72" spans="1:238" x14ac:dyDescent="0.3">
      <c r="A72" s="54"/>
      <c r="B72" s="223"/>
      <c r="C72" s="55"/>
      <c r="D72" s="55"/>
      <c r="E72" s="55"/>
      <c r="F72" s="361"/>
      <c r="G72" s="55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  <c r="HT72" s="56"/>
      <c r="HU72" s="50"/>
      <c r="HV72" s="50"/>
      <c r="HW72" s="50"/>
      <c r="HX72" s="50"/>
      <c r="HY72" s="50"/>
      <c r="HZ72" s="50"/>
      <c r="IA72" s="307"/>
      <c r="IB72" s="57"/>
      <c r="IC72" s="17"/>
      <c r="ID72" s="17"/>
    </row>
    <row r="73" spans="1:238" x14ac:dyDescent="0.3">
      <c r="A73" s="54"/>
      <c r="B73" s="220"/>
      <c r="C73" s="55"/>
      <c r="D73" s="55"/>
      <c r="E73" s="55"/>
      <c r="F73" s="361"/>
      <c r="G73" s="55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  <c r="HT73" s="56"/>
      <c r="HU73" s="50"/>
      <c r="HV73" s="50"/>
      <c r="HW73" s="50"/>
      <c r="HX73" s="50"/>
      <c r="HY73" s="50"/>
      <c r="HZ73" s="50"/>
      <c r="IA73" s="307"/>
      <c r="IB73" s="57"/>
      <c r="IC73" s="17"/>
      <c r="ID73" s="17"/>
    </row>
    <row r="74" spans="1:238" x14ac:dyDescent="0.3">
      <c r="A74" s="54"/>
      <c r="B74" s="220"/>
      <c r="C74" s="55"/>
      <c r="D74" s="55"/>
      <c r="E74" s="55"/>
      <c r="F74" s="361"/>
      <c r="G74" s="55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  <c r="HT74" s="56"/>
      <c r="HU74" s="50"/>
      <c r="HV74" s="50"/>
      <c r="HW74" s="50"/>
      <c r="HX74" s="50"/>
      <c r="HY74" s="50"/>
      <c r="HZ74" s="50"/>
      <c r="IA74" s="307"/>
      <c r="IB74" s="57"/>
      <c r="IC74" s="17"/>
      <c r="ID74" s="17"/>
    </row>
    <row r="75" spans="1:238" x14ac:dyDescent="0.3">
      <c r="A75" s="54"/>
      <c r="B75" s="220"/>
      <c r="C75" s="55"/>
      <c r="D75" s="55"/>
      <c r="E75" s="55"/>
      <c r="F75" s="361"/>
      <c r="G75" s="55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  <c r="HT75" s="56"/>
      <c r="HU75" s="50"/>
      <c r="HV75" s="50"/>
      <c r="HW75" s="50"/>
      <c r="HX75" s="50"/>
      <c r="HY75" s="50"/>
      <c r="HZ75" s="50"/>
      <c r="IA75" s="307"/>
      <c r="IB75" s="57"/>
      <c r="IC75" s="17"/>
      <c r="ID75" s="17"/>
    </row>
    <row r="76" spans="1:238" x14ac:dyDescent="0.3">
      <c r="A76" s="54"/>
      <c r="B76" s="220"/>
      <c r="C76" s="55"/>
      <c r="D76" s="55"/>
      <c r="E76" s="55"/>
      <c r="F76" s="361"/>
      <c r="G76" s="55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  <c r="HT76" s="56"/>
      <c r="HU76" s="50"/>
      <c r="HV76" s="50"/>
      <c r="HW76" s="50"/>
      <c r="HX76" s="50"/>
      <c r="HY76" s="50"/>
      <c r="HZ76" s="50"/>
      <c r="IA76" s="307"/>
      <c r="IB76" s="57"/>
      <c r="IC76" s="17"/>
      <c r="ID76" s="17"/>
    </row>
    <row r="77" spans="1:238" x14ac:dyDescent="0.3">
      <c r="A77" s="54"/>
      <c r="B77" s="222"/>
      <c r="C77" s="55"/>
      <c r="D77" s="55"/>
      <c r="E77" s="55"/>
      <c r="F77" s="361"/>
      <c r="G77" s="55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  <c r="HT77" s="56"/>
      <c r="HU77" s="50"/>
      <c r="HV77" s="50"/>
      <c r="HW77" s="50"/>
      <c r="HX77" s="50"/>
      <c r="HY77" s="50"/>
      <c r="HZ77" s="50"/>
      <c r="IA77" s="307"/>
      <c r="IB77" s="57"/>
      <c r="IC77" s="17"/>
      <c r="ID77" s="17"/>
    </row>
    <row r="78" spans="1:238" x14ac:dyDescent="0.3">
      <c r="A78" s="54"/>
      <c r="B78" s="222"/>
      <c r="C78" s="55"/>
      <c r="D78" s="55"/>
      <c r="E78" s="55"/>
      <c r="F78" s="361"/>
      <c r="G78" s="55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  <c r="HT78" s="56"/>
      <c r="HU78" s="50"/>
      <c r="HV78" s="50"/>
      <c r="HW78" s="50"/>
      <c r="HX78" s="50"/>
      <c r="HY78" s="50"/>
      <c r="HZ78" s="50"/>
      <c r="IA78" s="307"/>
      <c r="IB78" s="57"/>
      <c r="IC78" s="17"/>
      <c r="ID78" s="17"/>
    </row>
    <row r="79" spans="1:238" x14ac:dyDescent="0.3">
      <c r="A79" s="54"/>
      <c r="B79" s="220"/>
      <c r="C79" s="55"/>
      <c r="D79" s="55"/>
      <c r="E79" s="55"/>
      <c r="F79" s="361"/>
      <c r="G79" s="55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  <c r="HT79" s="56"/>
      <c r="HU79" s="50"/>
      <c r="HV79" s="50"/>
      <c r="HW79" s="50"/>
      <c r="HX79" s="50"/>
      <c r="HY79" s="50"/>
      <c r="HZ79" s="50"/>
      <c r="IA79" s="307"/>
      <c r="IB79" s="57"/>
      <c r="IC79" s="17"/>
      <c r="ID79" s="17"/>
    </row>
    <row r="80" spans="1:238" x14ac:dyDescent="0.3">
      <c r="A80" s="54"/>
      <c r="B80" s="220"/>
      <c r="C80" s="55"/>
      <c r="D80" s="55"/>
      <c r="E80" s="55"/>
      <c r="F80" s="361"/>
      <c r="G80" s="55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  <c r="HT80" s="56"/>
      <c r="HU80" s="50"/>
      <c r="HV80" s="50"/>
      <c r="HW80" s="50"/>
      <c r="HX80" s="50"/>
      <c r="HY80" s="50"/>
      <c r="HZ80" s="50"/>
      <c r="IA80" s="307"/>
      <c r="IB80" s="57"/>
      <c r="IC80" s="17"/>
      <c r="ID80" s="17"/>
    </row>
    <row r="81" spans="1:238" x14ac:dyDescent="0.3">
      <c r="A81" s="54"/>
      <c r="B81" s="220"/>
      <c r="C81" s="55"/>
      <c r="D81" s="55"/>
      <c r="E81" s="55"/>
      <c r="F81" s="361"/>
      <c r="G81" s="55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  <c r="HT81" s="56"/>
      <c r="HU81" s="50"/>
      <c r="HV81" s="50"/>
      <c r="HW81" s="50"/>
      <c r="HX81" s="50"/>
      <c r="HY81" s="50"/>
      <c r="HZ81" s="50"/>
      <c r="IA81" s="307"/>
      <c r="IB81" s="57"/>
      <c r="IC81" s="17"/>
      <c r="ID81" s="17"/>
    </row>
    <row r="82" spans="1:238" x14ac:dyDescent="0.3">
      <c r="A82" s="54"/>
      <c r="B82" s="222"/>
      <c r="C82" s="55"/>
      <c r="D82" s="55"/>
      <c r="E82" s="55"/>
      <c r="F82" s="361"/>
      <c r="G82" s="55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  <c r="HT82" s="56"/>
      <c r="HU82" s="50"/>
      <c r="HV82" s="50"/>
      <c r="HW82" s="50"/>
      <c r="HX82" s="50"/>
      <c r="HY82" s="50"/>
      <c r="HZ82" s="50"/>
      <c r="IA82" s="307"/>
      <c r="IB82" s="57"/>
      <c r="IC82" s="17"/>
      <c r="ID82" s="17"/>
    </row>
    <row r="83" spans="1:238" x14ac:dyDescent="0.3">
      <c r="A83" s="54"/>
      <c r="B83" s="222"/>
      <c r="C83" s="55"/>
      <c r="D83" s="55"/>
      <c r="E83" s="55"/>
      <c r="F83" s="361"/>
      <c r="G83" s="55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  <c r="HT83" s="56"/>
      <c r="HU83" s="50"/>
      <c r="HV83" s="50"/>
      <c r="HW83" s="50"/>
      <c r="HX83" s="50"/>
      <c r="HY83" s="50"/>
      <c r="HZ83" s="50"/>
      <c r="IA83" s="307"/>
      <c r="IB83" s="57"/>
      <c r="IC83" s="17"/>
      <c r="ID83" s="17"/>
    </row>
    <row r="84" spans="1:238" x14ac:dyDescent="0.3">
      <c r="A84" s="54"/>
      <c r="B84" s="220"/>
      <c r="C84" s="55"/>
      <c r="D84" s="55"/>
      <c r="E84" s="55"/>
      <c r="F84" s="361"/>
      <c r="G84" s="55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  <c r="HT84" s="56"/>
      <c r="HU84" s="50"/>
      <c r="HV84" s="50"/>
      <c r="HW84" s="50"/>
      <c r="HX84" s="50"/>
      <c r="HY84" s="50"/>
      <c r="HZ84" s="50"/>
      <c r="IA84" s="307"/>
      <c r="IB84" s="57"/>
      <c r="IC84" s="17"/>
      <c r="ID84" s="17"/>
    </row>
    <row r="85" spans="1:238" x14ac:dyDescent="0.3">
      <c r="A85" s="54"/>
      <c r="B85" s="224"/>
      <c r="C85" s="61"/>
      <c r="D85" s="61"/>
      <c r="E85" s="61"/>
      <c r="F85" s="362"/>
      <c r="G85" s="61"/>
      <c r="H85" s="56"/>
      <c r="I85" s="50"/>
      <c r="J85" s="50"/>
      <c r="K85" s="50"/>
      <c r="L85" s="50"/>
      <c r="M85" s="50"/>
      <c r="N85" s="50"/>
      <c r="O85" s="307"/>
      <c r="P85" s="57"/>
      <c r="Q85" s="17"/>
      <c r="R85" s="17"/>
      <c r="S85" s="56"/>
      <c r="T85" s="50"/>
      <c r="U85" s="50"/>
      <c r="V85" s="50"/>
      <c r="W85" s="50"/>
      <c r="X85" s="50"/>
      <c r="Y85" s="50"/>
      <c r="Z85" s="307"/>
      <c r="AA85" s="57"/>
      <c r="AB85" s="17"/>
      <c r="AC85" s="17"/>
      <c r="AD85" s="56"/>
      <c r="AE85" s="50"/>
      <c r="AF85" s="50"/>
      <c r="AG85" s="50"/>
      <c r="AH85" s="50"/>
      <c r="AI85" s="50"/>
      <c r="AJ85" s="50"/>
      <c r="AK85" s="307"/>
      <c r="AL85" s="57"/>
      <c r="AM85" s="17"/>
      <c r="AN85" s="17"/>
      <c r="AO85" s="56"/>
      <c r="AP85" s="50"/>
      <c r="AQ85" s="50"/>
      <c r="AR85" s="50"/>
      <c r="AS85" s="50"/>
      <c r="AT85" s="50"/>
      <c r="AU85" s="50"/>
      <c r="AV85" s="307"/>
      <c r="AW85" s="57"/>
      <c r="AX85" s="17"/>
      <c r="AY85" s="17"/>
      <c r="AZ85" s="56"/>
      <c r="BA85" s="50"/>
      <c r="BB85" s="50"/>
      <c r="BC85" s="50"/>
      <c r="BD85" s="50"/>
      <c r="BE85" s="50"/>
      <c r="BF85" s="50"/>
      <c r="BG85" s="307"/>
      <c r="BH85" s="57"/>
      <c r="BI85" s="17"/>
      <c r="BJ85" s="17"/>
      <c r="BK85" s="56"/>
      <c r="BL85" s="50"/>
      <c r="BM85" s="50"/>
      <c r="BN85" s="50"/>
      <c r="BO85" s="50"/>
      <c r="BP85" s="50"/>
      <c r="BQ85" s="50"/>
      <c r="BR85" s="307"/>
      <c r="BS85" s="57"/>
      <c r="BT85" s="17"/>
      <c r="BU85" s="17"/>
      <c r="BV85" s="56"/>
      <c r="BW85" s="50"/>
      <c r="BX85" s="50"/>
      <c r="BY85" s="50"/>
      <c r="BZ85" s="50"/>
      <c r="CA85" s="50"/>
      <c r="CB85" s="50"/>
      <c r="CC85" s="307"/>
      <c r="CD85" s="57"/>
      <c r="CE85" s="17"/>
      <c r="CF85" s="17"/>
      <c r="CG85" s="56"/>
      <c r="CH85" s="50"/>
      <c r="CI85" s="50"/>
      <c r="CJ85" s="50"/>
      <c r="CK85" s="50"/>
      <c r="CL85" s="50"/>
      <c r="CM85" s="50"/>
      <c r="CN85" s="307"/>
      <c r="CO85" s="57"/>
      <c r="CP85" s="17"/>
      <c r="CQ85" s="17"/>
      <c r="CR85" s="56"/>
      <c r="CS85" s="50"/>
      <c r="CT85" s="50"/>
      <c r="CU85" s="50"/>
      <c r="CV85" s="50"/>
      <c r="CW85" s="50"/>
      <c r="CX85" s="50"/>
      <c r="CY85" s="307"/>
      <c r="CZ85" s="57"/>
      <c r="DA85" s="17"/>
      <c r="DB85" s="17"/>
      <c r="DC85" s="56"/>
      <c r="DD85" s="50"/>
      <c r="DE85" s="50"/>
      <c r="DF85" s="50"/>
      <c r="DG85" s="50"/>
      <c r="DH85" s="50"/>
      <c r="DI85" s="50"/>
      <c r="DJ85" s="307"/>
      <c r="DK85" s="57"/>
      <c r="DL85" s="17"/>
      <c r="DM85" s="17"/>
      <c r="DN85" s="56"/>
      <c r="DO85" s="50"/>
      <c r="DP85" s="50"/>
      <c r="DQ85" s="50"/>
      <c r="DR85" s="50"/>
      <c r="DS85" s="50"/>
      <c r="DT85" s="50"/>
      <c r="DU85" s="307"/>
      <c r="DV85" s="57"/>
      <c r="DW85" s="17"/>
      <c r="DX85" s="17"/>
      <c r="DY85" s="56"/>
      <c r="DZ85" s="50"/>
      <c r="EA85" s="50"/>
      <c r="EB85" s="50"/>
      <c r="EC85" s="50"/>
      <c r="ED85" s="50"/>
      <c r="EE85" s="50"/>
      <c r="EF85" s="307"/>
      <c r="EG85" s="57"/>
      <c r="EH85" s="17"/>
      <c r="EI85" s="17"/>
      <c r="EJ85" s="56"/>
      <c r="EK85" s="50"/>
      <c r="EL85" s="50"/>
      <c r="EM85" s="50"/>
      <c r="EN85" s="50"/>
      <c r="EO85" s="50"/>
      <c r="EP85" s="50"/>
      <c r="EQ85" s="307"/>
      <c r="ER85" s="57"/>
      <c r="ES85" s="17"/>
      <c r="ET85" s="17"/>
      <c r="EU85" s="56"/>
      <c r="EV85" s="50"/>
      <c r="EW85" s="50"/>
      <c r="EX85" s="50"/>
      <c r="EY85" s="50"/>
      <c r="EZ85" s="50"/>
      <c r="FA85" s="50"/>
      <c r="FB85" s="307"/>
      <c r="FC85" s="57"/>
      <c r="FD85" s="17"/>
      <c r="FE85" s="17"/>
      <c r="FF85" s="56"/>
      <c r="FG85" s="50"/>
      <c r="FH85" s="50"/>
      <c r="FI85" s="50"/>
      <c r="FJ85" s="50"/>
      <c r="FK85" s="50"/>
      <c r="FL85" s="50"/>
      <c r="FM85" s="307"/>
      <c r="FN85" s="57"/>
      <c r="FO85" s="17"/>
      <c r="FP85" s="17"/>
      <c r="FQ85" s="56"/>
      <c r="FR85" s="50"/>
      <c r="FS85" s="50"/>
      <c r="FT85" s="50"/>
      <c r="FU85" s="50"/>
      <c r="FV85" s="50"/>
      <c r="FW85" s="50"/>
      <c r="FX85" s="307"/>
      <c r="FY85" s="57"/>
      <c r="FZ85" s="17"/>
      <c r="GA85" s="17"/>
      <c r="GB85" s="56"/>
      <c r="GC85" s="50"/>
      <c r="GD85" s="50"/>
      <c r="GE85" s="50"/>
      <c r="GF85" s="50"/>
      <c r="GG85" s="50"/>
      <c r="GH85" s="50"/>
      <c r="GI85" s="307"/>
      <c r="GJ85" s="57"/>
      <c r="GK85" s="17"/>
      <c r="GL85" s="17"/>
      <c r="GM85" s="56"/>
      <c r="GN85" s="50"/>
      <c r="GO85" s="50"/>
      <c r="GP85" s="50"/>
      <c r="GQ85" s="50"/>
      <c r="GR85" s="50"/>
      <c r="GS85" s="50"/>
      <c r="GT85" s="307"/>
      <c r="GU85" s="57"/>
      <c r="GV85" s="17"/>
      <c r="GW85" s="17"/>
      <c r="GX85" s="56"/>
      <c r="GY85" s="50"/>
      <c r="GZ85" s="50"/>
      <c r="HA85" s="50"/>
      <c r="HB85" s="50"/>
      <c r="HC85" s="50"/>
      <c r="HD85" s="50"/>
      <c r="HE85" s="307"/>
      <c r="HF85" s="57"/>
      <c r="HG85" s="17"/>
      <c r="HH85" s="17"/>
      <c r="HI85" s="56"/>
      <c r="HJ85" s="50"/>
      <c r="HK85" s="50"/>
      <c r="HL85" s="50"/>
      <c r="HM85" s="50"/>
      <c r="HN85" s="50"/>
      <c r="HO85" s="50"/>
      <c r="HP85" s="307"/>
      <c r="HQ85" s="57"/>
      <c r="HR85" s="17"/>
      <c r="HS85" s="17"/>
      <c r="HT85" s="56"/>
      <c r="HU85" s="50"/>
      <c r="HV85" s="50"/>
      <c r="HW85" s="50"/>
      <c r="HX85" s="50"/>
      <c r="HY85" s="50"/>
      <c r="HZ85" s="50"/>
      <c r="IA85" s="307"/>
      <c r="IB85" s="57"/>
      <c r="IC85" s="17"/>
      <c r="ID85" s="17"/>
    </row>
    <row r="86" spans="1:238" x14ac:dyDescent="0.3">
      <c r="A86" s="54"/>
      <c r="B86" s="224"/>
      <c r="C86" s="61"/>
      <c r="D86" s="61"/>
      <c r="E86" s="61"/>
      <c r="F86" s="362"/>
      <c r="G86" s="61"/>
      <c r="H86" s="56"/>
      <c r="I86" s="50"/>
      <c r="J86" s="50"/>
      <c r="K86" s="50"/>
      <c r="L86" s="50"/>
      <c r="M86" s="50"/>
      <c r="N86" s="50"/>
      <c r="O86" s="307"/>
      <c r="P86" s="57"/>
      <c r="Q86" s="17"/>
      <c r="R86" s="17"/>
      <c r="S86" s="56"/>
      <c r="T86" s="50"/>
      <c r="U86" s="50"/>
      <c r="V86" s="50"/>
      <c r="W86" s="50"/>
      <c r="X86" s="50"/>
      <c r="Y86" s="50"/>
      <c r="Z86" s="307"/>
      <c r="AA86" s="57"/>
      <c r="AB86" s="17"/>
      <c r="AC86" s="17"/>
      <c r="AD86" s="56"/>
      <c r="AE86" s="50"/>
      <c r="AF86" s="50"/>
      <c r="AG86" s="50"/>
      <c r="AH86" s="50"/>
      <c r="AI86" s="50"/>
      <c r="AJ86" s="50"/>
      <c r="AK86" s="307"/>
      <c r="AL86" s="57"/>
      <c r="AM86" s="17"/>
      <c r="AN86" s="17"/>
      <c r="AO86" s="56"/>
      <c r="AP86" s="50"/>
      <c r="AQ86" s="50"/>
      <c r="AR86" s="50"/>
      <c r="AS86" s="50"/>
      <c r="AT86" s="50"/>
      <c r="AU86" s="50"/>
      <c r="AV86" s="307"/>
      <c r="AW86" s="57"/>
      <c r="AX86" s="17"/>
      <c r="AY86" s="17"/>
      <c r="AZ86" s="56"/>
      <c r="BA86" s="50"/>
      <c r="BB86" s="50"/>
      <c r="BC86" s="50"/>
      <c r="BD86" s="50"/>
      <c r="BE86" s="50"/>
      <c r="BF86" s="50"/>
      <c r="BG86" s="307"/>
      <c r="BH86" s="57"/>
      <c r="BI86" s="17"/>
      <c r="BJ86" s="17"/>
      <c r="BK86" s="56"/>
      <c r="BL86" s="50"/>
      <c r="BM86" s="50"/>
      <c r="BN86" s="50"/>
      <c r="BO86" s="50"/>
      <c r="BP86" s="50"/>
      <c r="BQ86" s="50"/>
      <c r="BR86" s="307"/>
      <c r="BS86" s="57"/>
      <c r="BT86" s="17"/>
      <c r="BU86" s="17"/>
      <c r="BV86" s="56"/>
      <c r="BW86" s="50"/>
      <c r="BX86" s="50"/>
      <c r="BY86" s="50"/>
      <c r="BZ86" s="50"/>
      <c r="CA86" s="50"/>
      <c r="CB86" s="50"/>
      <c r="CC86" s="307"/>
      <c r="CD86" s="57"/>
      <c r="CE86" s="17"/>
      <c r="CF86" s="17"/>
      <c r="CG86" s="56"/>
      <c r="CH86" s="50"/>
      <c r="CI86" s="50"/>
      <c r="CJ86" s="50"/>
      <c r="CK86" s="50"/>
      <c r="CL86" s="50"/>
      <c r="CM86" s="50"/>
      <c r="CN86" s="307"/>
      <c r="CO86" s="57"/>
      <c r="CP86" s="17"/>
      <c r="CQ86" s="17"/>
      <c r="CR86" s="56"/>
      <c r="CS86" s="50"/>
      <c r="CT86" s="50"/>
      <c r="CU86" s="50"/>
      <c r="CV86" s="50"/>
      <c r="CW86" s="50"/>
      <c r="CX86" s="50"/>
      <c r="CY86" s="307"/>
      <c r="CZ86" s="57"/>
      <c r="DA86" s="17"/>
      <c r="DB86" s="17"/>
      <c r="DC86" s="56"/>
      <c r="DD86" s="50"/>
      <c r="DE86" s="50"/>
      <c r="DF86" s="50"/>
      <c r="DG86" s="50"/>
      <c r="DH86" s="50"/>
      <c r="DI86" s="50"/>
      <c r="DJ86" s="307"/>
      <c r="DK86" s="57"/>
      <c r="DL86" s="17"/>
      <c r="DM86" s="17"/>
      <c r="DN86" s="56"/>
      <c r="DO86" s="50"/>
      <c r="DP86" s="50"/>
      <c r="DQ86" s="50"/>
      <c r="DR86" s="50"/>
      <c r="DS86" s="50"/>
      <c r="DT86" s="50"/>
      <c r="DU86" s="307"/>
      <c r="DV86" s="57"/>
      <c r="DW86" s="17"/>
      <c r="DX86" s="17"/>
      <c r="DY86" s="56"/>
      <c r="DZ86" s="50"/>
      <c r="EA86" s="50"/>
      <c r="EB86" s="50"/>
      <c r="EC86" s="50"/>
      <c r="ED86" s="50"/>
      <c r="EE86" s="50"/>
      <c r="EF86" s="307"/>
      <c r="EG86" s="57"/>
      <c r="EH86" s="17"/>
      <c r="EI86" s="17"/>
      <c r="EJ86" s="56"/>
      <c r="EK86" s="50"/>
      <c r="EL86" s="50"/>
      <c r="EM86" s="50"/>
      <c r="EN86" s="50"/>
      <c r="EO86" s="50"/>
      <c r="EP86" s="50"/>
      <c r="EQ86" s="307"/>
      <c r="ER86" s="57"/>
      <c r="ES86" s="17"/>
      <c r="ET86" s="17"/>
      <c r="EU86" s="56"/>
      <c r="EV86" s="50"/>
      <c r="EW86" s="50"/>
      <c r="EX86" s="50"/>
      <c r="EY86" s="50"/>
      <c r="EZ86" s="50"/>
      <c r="FA86" s="50"/>
      <c r="FB86" s="307"/>
      <c r="FC86" s="57"/>
      <c r="FD86" s="17"/>
      <c r="FE86" s="17"/>
      <c r="FF86" s="56"/>
      <c r="FG86" s="50"/>
      <c r="FH86" s="50"/>
      <c r="FI86" s="50"/>
      <c r="FJ86" s="50"/>
      <c r="FK86" s="50"/>
      <c r="FL86" s="50"/>
      <c r="FM86" s="307"/>
      <c r="FN86" s="57"/>
      <c r="FO86" s="17"/>
      <c r="FP86" s="17"/>
      <c r="FQ86" s="56"/>
      <c r="FR86" s="50"/>
      <c r="FS86" s="50"/>
      <c r="FT86" s="50"/>
      <c r="FU86" s="50"/>
      <c r="FV86" s="50"/>
      <c r="FW86" s="50"/>
      <c r="FX86" s="307"/>
      <c r="FY86" s="57"/>
      <c r="FZ86" s="17"/>
      <c r="GA86" s="17"/>
      <c r="GB86" s="56"/>
      <c r="GC86" s="50"/>
      <c r="GD86" s="50"/>
      <c r="GE86" s="50"/>
      <c r="GF86" s="50"/>
      <c r="GG86" s="50"/>
      <c r="GH86" s="50"/>
      <c r="GI86" s="307"/>
      <c r="GJ86" s="57"/>
      <c r="GK86" s="17"/>
      <c r="GL86" s="17"/>
      <c r="GM86" s="56"/>
      <c r="GN86" s="50"/>
      <c r="GO86" s="50"/>
      <c r="GP86" s="50"/>
      <c r="GQ86" s="50"/>
      <c r="GR86" s="50"/>
      <c r="GS86" s="50"/>
      <c r="GT86" s="307"/>
      <c r="GU86" s="57"/>
      <c r="GV86" s="17"/>
      <c r="GW86" s="17"/>
      <c r="GX86" s="56"/>
      <c r="GY86" s="50"/>
      <c r="GZ86" s="50"/>
      <c r="HA86" s="50"/>
      <c r="HB86" s="50"/>
      <c r="HC86" s="50"/>
      <c r="HD86" s="50"/>
      <c r="HE86" s="307"/>
      <c r="HF86" s="57"/>
      <c r="HG86" s="17"/>
      <c r="HH86" s="17"/>
      <c r="HI86" s="56"/>
      <c r="HJ86" s="50"/>
      <c r="HK86" s="50"/>
      <c r="HL86" s="50"/>
      <c r="HM86" s="50"/>
      <c r="HN86" s="50"/>
      <c r="HO86" s="50"/>
      <c r="HP86" s="307"/>
      <c r="HQ86" s="57"/>
      <c r="HR86" s="17"/>
      <c r="HS86" s="17"/>
      <c r="HT86" s="56"/>
      <c r="HU86" s="50"/>
      <c r="HV86" s="50"/>
      <c r="HW86" s="50"/>
      <c r="HX86" s="50"/>
      <c r="HY86" s="50"/>
      <c r="HZ86" s="50"/>
      <c r="IA86" s="307"/>
      <c r="IB86" s="57"/>
      <c r="IC86" s="17"/>
      <c r="ID86" s="17"/>
    </row>
    <row r="87" spans="1:238" x14ac:dyDescent="0.3">
      <c r="A87" s="54"/>
      <c r="B87" s="224"/>
      <c r="C87" s="61"/>
      <c r="D87" s="61"/>
      <c r="E87" s="61"/>
      <c r="F87" s="362"/>
      <c r="G87" s="61"/>
      <c r="H87" s="56"/>
      <c r="I87" s="50"/>
      <c r="J87" s="50"/>
      <c r="K87" s="50"/>
      <c r="L87" s="50"/>
      <c r="M87" s="50"/>
      <c r="N87" s="50"/>
      <c r="O87" s="307"/>
      <c r="P87" s="57"/>
      <c r="Q87" s="17"/>
      <c r="R87" s="17"/>
      <c r="S87" s="56"/>
      <c r="T87" s="50"/>
      <c r="U87" s="50"/>
      <c r="V87" s="50"/>
      <c r="W87" s="50"/>
      <c r="X87" s="50"/>
      <c r="Y87" s="50"/>
      <c r="Z87" s="307"/>
      <c r="AA87" s="57"/>
      <c r="AB87" s="17"/>
      <c r="AC87" s="17"/>
      <c r="AD87" s="56"/>
      <c r="AE87" s="50"/>
      <c r="AF87" s="50"/>
      <c r="AG87" s="50"/>
      <c r="AH87" s="50"/>
      <c r="AI87" s="50"/>
      <c r="AJ87" s="50"/>
      <c r="AK87" s="307"/>
      <c r="AL87" s="57"/>
      <c r="AM87" s="17"/>
      <c r="AN87" s="17"/>
      <c r="AO87" s="56"/>
      <c r="AP87" s="50"/>
      <c r="AQ87" s="50"/>
      <c r="AR87" s="50"/>
      <c r="AS87" s="50"/>
      <c r="AT87" s="50"/>
      <c r="AU87" s="50"/>
      <c r="AV87" s="307"/>
      <c r="AW87" s="57"/>
      <c r="AX87" s="17"/>
      <c r="AY87" s="17"/>
      <c r="AZ87" s="56"/>
      <c r="BA87" s="50"/>
      <c r="BB87" s="50"/>
      <c r="BC87" s="50"/>
      <c r="BD87" s="50"/>
      <c r="BE87" s="50"/>
      <c r="BF87" s="50"/>
      <c r="BG87" s="307"/>
      <c r="BH87" s="57"/>
      <c r="BI87" s="17"/>
      <c r="BJ87" s="17"/>
      <c r="BK87" s="56"/>
      <c r="BL87" s="50"/>
      <c r="BM87" s="50"/>
      <c r="BN87" s="50"/>
      <c r="BO87" s="50"/>
      <c r="BP87" s="50"/>
      <c r="BQ87" s="50"/>
      <c r="BR87" s="307"/>
      <c r="BS87" s="57"/>
      <c r="BT87" s="17"/>
      <c r="BU87" s="17"/>
      <c r="BV87" s="56"/>
      <c r="BW87" s="50"/>
      <c r="BX87" s="50"/>
      <c r="BY87" s="50"/>
      <c r="BZ87" s="50"/>
      <c r="CA87" s="50"/>
      <c r="CB87" s="50"/>
      <c r="CC87" s="307"/>
      <c r="CD87" s="57"/>
      <c r="CE87" s="17"/>
      <c r="CF87" s="17"/>
      <c r="CG87" s="56"/>
      <c r="CH87" s="50"/>
      <c r="CI87" s="50"/>
      <c r="CJ87" s="50"/>
      <c r="CK87" s="50"/>
      <c r="CL87" s="50"/>
      <c r="CM87" s="50"/>
      <c r="CN87" s="307"/>
      <c r="CO87" s="57"/>
      <c r="CP87" s="17"/>
      <c r="CQ87" s="17"/>
      <c r="CR87" s="56"/>
      <c r="CS87" s="50"/>
      <c r="CT87" s="50"/>
      <c r="CU87" s="50"/>
      <c r="CV87" s="50"/>
      <c r="CW87" s="50"/>
      <c r="CX87" s="50"/>
      <c r="CY87" s="307"/>
      <c r="CZ87" s="57"/>
      <c r="DA87" s="17"/>
      <c r="DB87" s="17"/>
      <c r="DC87" s="56"/>
      <c r="DD87" s="50"/>
      <c r="DE87" s="50"/>
      <c r="DF87" s="50"/>
      <c r="DG87" s="50"/>
      <c r="DH87" s="50"/>
      <c r="DI87" s="50"/>
      <c r="DJ87" s="307"/>
      <c r="DK87" s="57"/>
      <c r="DL87" s="17"/>
      <c r="DM87" s="17"/>
      <c r="DN87" s="56"/>
      <c r="DO87" s="50"/>
      <c r="DP87" s="50"/>
      <c r="DQ87" s="50"/>
      <c r="DR87" s="50"/>
      <c r="DS87" s="50"/>
      <c r="DT87" s="50"/>
      <c r="DU87" s="307"/>
      <c r="DV87" s="57"/>
      <c r="DW87" s="17"/>
      <c r="DX87" s="17"/>
      <c r="DY87" s="56"/>
      <c r="DZ87" s="50"/>
      <c r="EA87" s="50"/>
      <c r="EB87" s="50"/>
      <c r="EC87" s="50"/>
      <c r="ED87" s="50"/>
      <c r="EE87" s="50"/>
      <c r="EF87" s="307"/>
      <c r="EG87" s="57"/>
      <c r="EH87" s="17"/>
      <c r="EI87" s="17"/>
      <c r="EJ87" s="56"/>
      <c r="EK87" s="50"/>
      <c r="EL87" s="50"/>
      <c r="EM87" s="50"/>
      <c r="EN87" s="50"/>
      <c r="EO87" s="50"/>
      <c r="EP87" s="50"/>
      <c r="EQ87" s="307"/>
      <c r="ER87" s="57"/>
      <c r="ES87" s="17"/>
      <c r="ET87" s="17"/>
      <c r="EU87" s="56"/>
      <c r="EV87" s="50"/>
      <c r="EW87" s="50"/>
      <c r="EX87" s="50"/>
      <c r="EY87" s="50"/>
      <c r="EZ87" s="50"/>
      <c r="FA87" s="50"/>
      <c r="FB87" s="307"/>
      <c r="FC87" s="57"/>
      <c r="FD87" s="17"/>
      <c r="FE87" s="17"/>
      <c r="FF87" s="56"/>
      <c r="FG87" s="50"/>
      <c r="FH87" s="50"/>
      <c r="FI87" s="50"/>
      <c r="FJ87" s="50"/>
      <c r="FK87" s="50"/>
      <c r="FL87" s="50"/>
      <c r="FM87" s="307"/>
      <c r="FN87" s="57"/>
      <c r="FO87" s="17"/>
      <c r="FP87" s="17"/>
      <c r="FQ87" s="56"/>
      <c r="FR87" s="50"/>
      <c r="FS87" s="50"/>
      <c r="FT87" s="50"/>
      <c r="FU87" s="50"/>
      <c r="FV87" s="50"/>
      <c r="FW87" s="50"/>
      <c r="FX87" s="307"/>
      <c r="FY87" s="57"/>
      <c r="FZ87" s="17"/>
      <c r="GA87" s="17"/>
      <c r="GB87" s="56"/>
      <c r="GC87" s="50"/>
      <c r="GD87" s="50"/>
      <c r="GE87" s="50"/>
      <c r="GF87" s="50"/>
      <c r="GG87" s="50"/>
      <c r="GH87" s="50"/>
      <c r="GI87" s="307"/>
      <c r="GJ87" s="57"/>
      <c r="GK87" s="17"/>
      <c r="GL87" s="17"/>
      <c r="GM87" s="56"/>
      <c r="GN87" s="50"/>
      <c r="GO87" s="50"/>
      <c r="GP87" s="50"/>
      <c r="GQ87" s="50"/>
      <c r="GR87" s="50"/>
      <c r="GS87" s="50"/>
      <c r="GT87" s="307"/>
      <c r="GU87" s="57"/>
      <c r="GV87" s="17"/>
      <c r="GW87" s="17"/>
      <c r="GX87" s="56"/>
      <c r="GY87" s="50"/>
      <c r="GZ87" s="50"/>
      <c r="HA87" s="50"/>
      <c r="HB87" s="50"/>
      <c r="HC87" s="50"/>
      <c r="HD87" s="50"/>
      <c r="HE87" s="307"/>
      <c r="HF87" s="57"/>
      <c r="HG87" s="17"/>
      <c r="HH87" s="17"/>
      <c r="HI87" s="56"/>
      <c r="HJ87" s="50"/>
      <c r="HK87" s="50"/>
      <c r="HL87" s="50"/>
      <c r="HM87" s="50"/>
      <c r="HN87" s="50"/>
      <c r="HO87" s="50"/>
      <c r="HP87" s="307"/>
      <c r="HQ87" s="57"/>
      <c r="HR87" s="17"/>
      <c r="HS87" s="17"/>
      <c r="HT87" s="56"/>
      <c r="HU87" s="50"/>
      <c r="HV87" s="50"/>
      <c r="HW87" s="50"/>
      <c r="HX87" s="50"/>
      <c r="HY87" s="50"/>
      <c r="HZ87" s="50"/>
      <c r="IA87" s="307"/>
      <c r="IB87" s="57"/>
      <c r="IC87" s="17"/>
      <c r="ID87" s="17"/>
    </row>
    <row r="88" spans="1:238" x14ac:dyDescent="0.3">
      <c r="A88" s="54"/>
      <c r="B88" s="225"/>
      <c r="C88" s="61"/>
      <c r="D88" s="61"/>
      <c r="E88" s="61"/>
      <c r="F88" s="362"/>
      <c r="G88" s="61"/>
      <c r="H88" s="56"/>
      <c r="I88" s="50"/>
      <c r="J88" s="50"/>
      <c r="K88" s="50"/>
      <c r="L88" s="50"/>
      <c r="M88" s="50"/>
      <c r="N88" s="50"/>
      <c r="O88" s="307"/>
      <c r="P88" s="57"/>
      <c r="Q88" s="17"/>
      <c r="R88" s="17"/>
      <c r="S88" s="56"/>
      <c r="T88" s="50"/>
      <c r="U88" s="50"/>
      <c r="V88" s="50"/>
      <c r="W88" s="50"/>
      <c r="X88" s="50"/>
      <c r="Y88" s="50"/>
      <c r="Z88" s="307"/>
      <c r="AA88" s="57"/>
      <c r="AB88" s="17"/>
      <c r="AC88" s="17"/>
      <c r="AD88" s="56"/>
      <c r="AE88" s="50"/>
      <c r="AF88" s="50"/>
      <c r="AG88" s="50"/>
      <c r="AH88" s="50"/>
      <c r="AI88" s="50"/>
      <c r="AJ88" s="50"/>
      <c r="AK88" s="307"/>
      <c r="AL88" s="57"/>
      <c r="AM88" s="17"/>
      <c r="AN88" s="17"/>
      <c r="AO88" s="56"/>
      <c r="AP88" s="50"/>
      <c r="AQ88" s="50"/>
      <c r="AR88" s="50"/>
      <c r="AS88" s="50"/>
      <c r="AT88" s="50"/>
      <c r="AU88" s="50"/>
      <c r="AV88" s="307"/>
      <c r="AW88" s="57"/>
      <c r="AX88" s="17"/>
      <c r="AY88" s="17"/>
      <c r="AZ88" s="56"/>
      <c r="BA88" s="50"/>
      <c r="BB88" s="50"/>
      <c r="BC88" s="50"/>
      <c r="BD88" s="50"/>
      <c r="BE88" s="50"/>
      <c r="BF88" s="50"/>
      <c r="BG88" s="307"/>
      <c r="BH88" s="57"/>
      <c r="BI88" s="17"/>
      <c r="BJ88" s="17"/>
      <c r="BK88" s="56"/>
      <c r="BL88" s="50"/>
      <c r="BM88" s="50"/>
      <c r="BN88" s="50"/>
      <c r="BO88" s="50"/>
      <c r="BP88" s="50"/>
      <c r="BQ88" s="50"/>
      <c r="BR88" s="307"/>
      <c r="BS88" s="57"/>
      <c r="BT88" s="17"/>
      <c r="BU88" s="17"/>
      <c r="BV88" s="56"/>
      <c r="BW88" s="50"/>
      <c r="BX88" s="50"/>
      <c r="BY88" s="50"/>
      <c r="BZ88" s="50"/>
      <c r="CA88" s="50"/>
      <c r="CB88" s="50"/>
      <c r="CC88" s="307"/>
      <c r="CD88" s="57"/>
      <c r="CE88" s="17"/>
      <c r="CF88" s="17"/>
      <c r="CG88" s="56"/>
      <c r="CH88" s="50"/>
      <c r="CI88" s="50"/>
      <c r="CJ88" s="50"/>
      <c r="CK88" s="50"/>
      <c r="CL88" s="50"/>
      <c r="CM88" s="50"/>
      <c r="CN88" s="307"/>
      <c r="CO88" s="57"/>
      <c r="CP88" s="17"/>
      <c r="CQ88" s="17"/>
      <c r="CR88" s="56"/>
      <c r="CS88" s="50"/>
      <c r="CT88" s="50"/>
      <c r="CU88" s="50"/>
      <c r="CV88" s="50"/>
      <c r="CW88" s="50"/>
      <c r="CX88" s="50"/>
      <c r="CY88" s="307"/>
      <c r="CZ88" s="57"/>
      <c r="DA88" s="17"/>
      <c r="DB88" s="17"/>
      <c r="DC88" s="56"/>
      <c r="DD88" s="50"/>
      <c r="DE88" s="50"/>
      <c r="DF88" s="50"/>
      <c r="DG88" s="50"/>
      <c r="DH88" s="50"/>
      <c r="DI88" s="50"/>
      <c r="DJ88" s="307"/>
      <c r="DK88" s="57"/>
      <c r="DL88" s="17"/>
      <c r="DM88" s="17"/>
      <c r="DN88" s="56"/>
      <c r="DO88" s="50"/>
      <c r="DP88" s="50"/>
      <c r="DQ88" s="50"/>
      <c r="DR88" s="50"/>
      <c r="DS88" s="50"/>
      <c r="DT88" s="50"/>
      <c r="DU88" s="307"/>
      <c r="DV88" s="57"/>
      <c r="DW88" s="17"/>
      <c r="DX88" s="17"/>
      <c r="DY88" s="56"/>
      <c r="DZ88" s="50"/>
      <c r="EA88" s="50"/>
      <c r="EB88" s="50"/>
      <c r="EC88" s="50"/>
      <c r="ED88" s="50"/>
      <c r="EE88" s="50"/>
      <c r="EF88" s="307"/>
      <c r="EG88" s="57"/>
      <c r="EH88" s="17"/>
      <c r="EI88" s="17"/>
      <c r="EJ88" s="56"/>
      <c r="EK88" s="50"/>
      <c r="EL88" s="50"/>
      <c r="EM88" s="50"/>
      <c r="EN88" s="50"/>
      <c r="EO88" s="50"/>
      <c r="EP88" s="50"/>
      <c r="EQ88" s="307"/>
      <c r="ER88" s="57"/>
      <c r="ES88" s="17"/>
      <c r="ET88" s="17"/>
      <c r="EU88" s="56"/>
      <c r="EV88" s="50"/>
      <c r="EW88" s="50"/>
      <c r="EX88" s="50"/>
      <c r="EY88" s="50"/>
      <c r="EZ88" s="50"/>
      <c r="FA88" s="50"/>
      <c r="FB88" s="307"/>
      <c r="FC88" s="57"/>
      <c r="FD88" s="17"/>
      <c r="FE88" s="17"/>
      <c r="FF88" s="56"/>
      <c r="FG88" s="50"/>
      <c r="FH88" s="50"/>
      <c r="FI88" s="50"/>
      <c r="FJ88" s="50"/>
      <c r="FK88" s="50"/>
      <c r="FL88" s="50"/>
      <c r="FM88" s="307"/>
      <c r="FN88" s="57"/>
      <c r="FO88" s="17"/>
      <c r="FP88" s="17"/>
      <c r="FQ88" s="56"/>
      <c r="FR88" s="50"/>
      <c r="FS88" s="50"/>
      <c r="FT88" s="50"/>
      <c r="FU88" s="50"/>
      <c r="FV88" s="50"/>
      <c r="FW88" s="50"/>
      <c r="FX88" s="307"/>
      <c r="FY88" s="57"/>
      <c r="FZ88" s="17"/>
      <c r="GA88" s="17"/>
      <c r="GB88" s="56"/>
      <c r="GC88" s="50"/>
      <c r="GD88" s="50"/>
      <c r="GE88" s="50"/>
      <c r="GF88" s="50"/>
      <c r="GG88" s="50"/>
      <c r="GH88" s="50"/>
      <c r="GI88" s="307"/>
      <c r="GJ88" s="57"/>
      <c r="GK88" s="17"/>
      <c r="GL88" s="17"/>
      <c r="GM88" s="56"/>
      <c r="GN88" s="50"/>
      <c r="GO88" s="50"/>
      <c r="GP88" s="50"/>
      <c r="GQ88" s="50"/>
      <c r="GR88" s="50"/>
      <c r="GS88" s="50"/>
      <c r="GT88" s="307"/>
      <c r="GU88" s="57"/>
      <c r="GV88" s="17"/>
      <c r="GW88" s="17"/>
      <c r="GX88" s="56"/>
      <c r="GY88" s="50"/>
      <c r="GZ88" s="50"/>
      <c r="HA88" s="50"/>
      <c r="HB88" s="50"/>
      <c r="HC88" s="50"/>
      <c r="HD88" s="50"/>
      <c r="HE88" s="307"/>
      <c r="HF88" s="57"/>
      <c r="HG88" s="17"/>
      <c r="HH88" s="17"/>
      <c r="HI88" s="56"/>
      <c r="HJ88" s="50"/>
      <c r="HK88" s="50"/>
      <c r="HL88" s="50"/>
      <c r="HM88" s="50"/>
      <c r="HN88" s="50"/>
      <c r="HO88" s="50"/>
      <c r="HP88" s="307"/>
      <c r="HQ88" s="57"/>
      <c r="HR88" s="17"/>
      <c r="HS88" s="17"/>
      <c r="HT88" s="56"/>
      <c r="HU88" s="50"/>
      <c r="HV88" s="50"/>
      <c r="HW88" s="50"/>
      <c r="HX88" s="50"/>
      <c r="HY88" s="50"/>
      <c r="HZ88" s="50"/>
      <c r="IA88" s="307"/>
      <c r="IB88" s="57"/>
      <c r="IC88" s="17"/>
      <c r="ID88" s="17"/>
    </row>
    <row r="89" spans="1:238" x14ac:dyDescent="0.3">
      <c r="A89" s="54"/>
      <c r="B89" s="225"/>
      <c r="C89" s="61"/>
      <c r="D89" s="61"/>
      <c r="E89" s="61"/>
      <c r="F89" s="362"/>
      <c r="G89" s="61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  <c r="HT89" s="56"/>
      <c r="HU89" s="50"/>
      <c r="HV89" s="50"/>
      <c r="HW89" s="50"/>
      <c r="HX89" s="50"/>
      <c r="HY89" s="50"/>
      <c r="HZ89" s="50"/>
      <c r="IA89" s="307"/>
      <c r="IB89" s="57"/>
      <c r="IC89" s="17"/>
      <c r="ID89" s="17"/>
    </row>
    <row r="90" spans="1:238" x14ac:dyDescent="0.3">
      <c r="A90" s="54"/>
      <c r="B90" s="224"/>
      <c r="C90" s="61"/>
      <c r="D90" s="61"/>
      <c r="E90" s="61"/>
      <c r="F90" s="362"/>
      <c r="G90" s="61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  <c r="HT90" s="56"/>
      <c r="HU90" s="50"/>
      <c r="HV90" s="50"/>
      <c r="HW90" s="50"/>
      <c r="HX90" s="50"/>
      <c r="HY90" s="50"/>
      <c r="HZ90" s="50"/>
      <c r="IA90" s="307"/>
      <c r="IB90" s="57"/>
      <c r="IC90" s="17"/>
      <c r="ID90" s="17"/>
    </row>
    <row r="91" spans="1:238" x14ac:dyDescent="0.3">
      <c r="A91" s="54"/>
      <c r="B91" s="224"/>
      <c r="C91" s="61"/>
      <c r="D91" s="61"/>
      <c r="E91" s="61"/>
      <c r="F91" s="362"/>
      <c r="G91" s="61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  <c r="HT91" s="56"/>
      <c r="HU91" s="50"/>
      <c r="HV91" s="50"/>
      <c r="HW91" s="50"/>
      <c r="HX91" s="50"/>
      <c r="HY91" s="50"/>
      <c r="HZ91" s="50"/>
      <c r="IA91" s="307"/>
      <c r="IB91" s="57"/>
      <c r="IC91" s="17"/>
      <c r="ID91" s="17"/>
    </row>
    <row r="92" spans="1:238" x14ac:dyDescent="0.3">
      <c r="A92" s="54"/>
      <c r="B92" s="224"/>
      <c r="C92" s="61"/>
      <c r="D92" s="61"/>
      <c r="E92" s="61"/>
      <c r="F92" s="362"/>
      <c r="G92" s="61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  <c r="HT92" s="56"/>
      <c r="HU92" s="50"/>
      <c r="HV92" s="50"/>
      <c r="HW92" s="50"/>
      <c r="HX92" s="50"/>
      <c r="HY92" s="50"/>
      <c r="HZ92" s="50"/>
      <c r="IA92" s="307"/>
      <c r="IB92" s="57"/>
      <c r="IC92" s="17"/>
      <c r="ID92" s="17"/>
    </row>
    <row r="93" spans="1:238" x14ac:dyDescent="0.3">
      <c r="A93" s="54"/>
      <c r="B93" s="225"/>
      <c r="C93" s="61"/>
      <c r="D93" s="61"/>
      <c r="E93" s="61"/>
      <c r="F93" s="362"/>
      <c r="G93" s="61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  <c r="HT93" s="56"/>
      <c r="HU93" s="50"/>
      <c r="HV93" s="50"/>
      <c r="HW93" s="50"/>
      <c r="HX93" s="50"/>
      <c r="HY93" s="50"/>
      <c r="HZ93" s="50"/>
      <c r="IA93" s="307"/>
      <c r="IB93" s="57"/>
      <c r="IC93" s="17"/>
      <c r="ID93" s="17"/>
    </row>
    <row r="94" spans="1:238" x14ac:dyDescent="0.3">
      <c r="A94" s="54"/>
      <c r="B94" s="225"/>
      <c r="C94" s="61"/>
      <c r="D94" s="61"/>
      <c r="E94" s="61"/>
      <c r="F94" s="362"/>
      <c r="G94" s="61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  <c r="HT94" s="56"/>
      <c r="HU94" s="50"/>
      <c r="HV94" s="50"/>
      <c r="HW94" s="50"/>
      <c r="HX94" s="50"/>
      <c r="HY94" s="50"/>
      <c r="HZ94" s="50"/>
      <c r="IA94" s="307"/>
      <c r="IB94" s="57"/>
      <c r="IC94" s="17"/>
      <c r="ID94" s="17"/>
    </row>
    <row r="95" spans="1:238" x14ac:dyDescent="0.3">
      <c r="A95" s="54"/>
      <c r="B95" s="224"/>
      <c r="C95" s="61"/>
      <c r="D95" s="61"/>
      <c r="E95" s="61"/>
      <c r="F95" s="362"/>
      <c r="G95" s="61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  <c r="HT95" s="56"/>
      <c r="HU95" s="50"/>
      <c r="HV95" s="50"/>
      <c r="HW95" s="50"/>
      <c r="HX95" s="50"/>
      <c r="HY95" s="50"/>
      <c r="HZ95" s="50"/>
      <c r="IA95" s="307"/>
      <c r="IB95" s="57"/>
      <c r="IC95" s="17"/>
      <c r="ID95" s="17"/>
    </row>
    <row r="96" spans="1:238" x14ac:dyDescent="0.3">
      <c r="A96" s="54"/>
      <c r="B96" s="224"/>
      <c r="C96" s="61"/>
      <c r="D96" s="61"/>
      <c r="E96" s="61"/>
      <c r="F96" s="362"/>
      <c r="G96" s="61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  <c r="HT96" s="56"/>
      <c r="HU96" s="50"/>
      <c r="HV96" s="50"/>
      <c r="HW96" s="50"/>
      <c r="HX96" s="50"/>
      <c r="HY96" s="50"/>
      <c r="HZ96" s="50"/>
      <c r="IA96" s="307"/>
      <c r="IB96" s="57"/>
      <c r="IC96" s="17"/>
      <c r="ID96" s="17"/>
    </row>
    <row r="97" spans="1:238" x14ac:dyDescent="0.3">
      <c r="A97" s="54"/>
      <c r="B97" s="224"/>
      <c r="C97" s="61"/>
      <c r="D97" s="61"/>
      <c r="E97" s="61"/>
      <c r="F97" s="362"/>
      <c r="G97" s="61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  <c r="HT97" s="56"/>
      <c r="HU97" s="50"/>
      <c r="HV97" s="50"/>
      <c r="HW97" s="50"/>
      <c r="HX97" s="50"/>
      <c r="HY97" s="50"/>
      <c r="HZ97" s="50"/>
      <c r="IA97" s="307"/>
      <c r="IB97" s="57"/>
      <c r="IC97" s="17"/>
      <c r="ID97" s="17"/>
    </row>
    <row r="98" spans="1:238" x14ac:dyDescent="0.3">
      <c r="A98" s="54"/>
      <c r="B98" s="225"/>
      <c r="C98" s="61"/>
      <c r="D98" s="61"/>
      <c r="E98" s="61"/>
      <c r="F98" s="362"/>
      <c r="G98" s="61"/>
      <c r="H98" s="56"/>
      <c r="I98" s="50"/>
      <c r="J98" s="50"/>
      <c r="K98" s="50"/>
      <c r="L98" s="50"/>
      <c r="M98" s="50"/>
      <c r="N98" s="50"/>
      <c r="O98" s="307"/>
      <c r="P98" s="57"/>
      <c r="Q98" s="17"/>
      <c r="R98" s="17"/>
      <c r="S98" s="56"/>
      <c r="T98" s="50"/>
      <c r="U98" s="50"/>
      <c r="V98" s="50"/>
      <c r="W98" s="50"/>
      <c r="X98" s="50"/>
      <c r="Y98" s="50"/>
      <c r="Z98" s="307"/>
      <c r="AA98" s="57"/>
      <c r="AB98" s="17"/>
      <c r="AC98" s="17"/>
      <c r="AD98" s="56"/>
      <c r="AE98" s="50"/>
      <c r="AF98" s="50"/>
      <c r="AG98" s="50"/>
      <c r="AH98" s="50"/>
      <c r="AI98" s="50"/>
      <c r="AJ98" s="50"/>
      <c r="AK98" s="307"/>
      <c r="AL98" s="57"/>
      <c r="AM98" s="17"/>
      <c r="AN98" s="17"/>
      <c r="AO98" s="56"/>
      <c r="AP98" s="50"/>
      <c r="AQ98" s="50"/>
      <c r="AR98" s="50"/>
      <c r="AS98" s="50"/>
      <c r="AT98" s="50"/>
      <c r="AU98" s="50"/>
      <c r="AV98" s="307"/>
      <c r="AW98" s="57"/>
      <c r="AX98" s="17"/>
      <c r="AY98" s="17"/>
      <c r="AZ98" s="56"/>
      <c r="BA98" s="50"/>
      <c r="BB98" s="50"/>
      <c r="BC98" s="50"/>
      <c r="BD98" s="50"/>
      <c r="BE98" s="50"/>
      <c r="BF98" s="50"/>
      <c r="BG98" s="307"/>
      <c r="BH98" s="57"/>
      <c r="BI98" s="17"/>
      <c r="BJ98" s="17"/>
      <c r="BK98" s="56"/>
      <c r="BL98" s="50"/>
      <c r="BM98" s="50"/>
      <c r="BN98" s="50"/>
      <c r="BO98" s="50"/>
      <c r="BP98" s="50"/>
      <c r="BQ98" s="50"/>
      <c r="BR98" s="307"/>
      <c r="BS98" s="57"/>
      <c r="BT98" s="17"/>
      <c r="BU98" s="17"/>
      <c r="BV98" s="56"/>
      <c r="BW98" s="50"/>
      <c r="BX98" s="50"/>
      <c r="BY98" s="50"/>
      <c r="BZ98" s="50"/>
      <c r="CA98" s="50"/>
      <c r="CB98" s="50"/>
      <c r="CC98" s="307"/>
      <c r="CD98" s="57"/>
      <c r="CE98" s="17"/>
      <c r="CF98" s="17"/>
      <c r="CG98" s="56"/>
      <c r="CH98" s="50"/>
      <c r="CI98" s="50"/>
      <c r="CJ98" s="50"/>
      <c r="CK98" s="50"/>
      <c r="CL98" s="50"/>
      <c r="CM98" s="50"/>
      <c r="CN98" s="307"/>
      <c r="CO98" s="57"/>
      <c r="CP98" s="17"/>
      <c r="CQ98" s="17"/>
      <c r="CR98" s="56"/>
      <c r="CS98" s="50"/>
      <c r="CT98" s="50"/>
      <c r="CU98" s="50"/>
      <c r="CV98" s="50"/>
      <c r="CW98" s="50"/>
      <c r="CX98" s="50"/>
      <c r="CY98" s="307"/>
      <c r="CZ98" s="57"/>
      <c r="DA98" s="17"/>
      <c r="DB98" s="17"/>
      <c r="DC98" s="56"/>
      <c r="DD98" s="50"/>
      <c r="DE98" s="50"/>
      <c r="DF98" s="50"/>
      <c r="DG98" s="50"/>
      <c r="DH98" s="50"/>
      <c r="DI98" s="50"/>
      <c r="DJ98" s="307"/>
      <c r="DK98" s="57"/>
      <c r="DL98" s="17"/>
      <c r="DM98" s="17"/>
      <c r="DN98" s="56"/>
      <c r="DO98" s="50"/>
      <c r="DP98" s="50"/>
      <c r="DQ98" s="50"/>
      <c r="DR98" s="50"/>
      <c r="DS98" s="50"/>
      <c r="DT98" s="50"/>
      <c r="DU98" s="307"/>
      <c r="DV98" s="57"/>
      <c r="DW98" s="17"/>
      <c r="DX98" s="17"/>
      <c r="DY98" s="56"/>
      <c r="DZ98" s="50"/>
      <c r="EA98" s="50"/>
      <c r="EB98" s="50"/>
      <c r="EC98" s="50"/>
      <c r="ED98" s="50"/>
      <c r="EE98" s="50"/>
      <c r="EF98" s="307"/>
      <c r="EG98" s="57"/>
      <c r="EH98" s="17"/>
      <c r="EI98" s="17"/>
      <c r="EJ98" s="56"/>
      <c r="EK98" s="50"/>
      <c r="EL98" s="50"/>
      <c r="EM98" s="50"/>
      <c r="EN98" s="50"/>
      <c r="EO98" s="50"/>
      <c r="EP98" s="50"/>
      <c r="EQ98" s="307"/>
      <c r="ER98" s="57"/>
      <c r="ES98" s="17"/>
      <c r="ET98" s="17"/>
      <c r="EU98" s="56"/>
      <c r="EV98" s="50"/>
      <c r="EW98" s="50"/>
      <c r="EX98" s="50"/>
      <c r="EY98" s="50"/>
      <c r="EZ98" s="50"/>
      <c r="FA98" s="50"/>
      <c r="FB98" s="307"/>
      <c r="FC98" s="57"/>
      <c r="FD98" s="17"/>
      <c r="FE98" s="17"/>
      <c r="FF98" s="56"/>
      <c r="FG98" s="50"/>
      <c r="FH98" s="50"/>
      <c r="FI98" s="50"/>
      <c r="FJ98" s="50"/>
      <c r="FK98" s="50"/>
      <c r="FL98" s="50"/>
      <c r="FM98" s="307"/>
      <c r="FN98" s="57"/>
      <c r="FO98" s="17"/>
      <c r="FP98" s="17"/>
      <c r="FQ98" s="56"/>
      <c r="FR98" s="50"/>
      <c r="FS98" s="50"/>
      <c r="FT98" s="50"/>
      <c r="FU98" s="50"/>
      <c r="FV98" s="50"/>
      <c r="FW98" s="50"/>
      <c r="FX98" s="307"/>
      <c r="FY98" s="57"/>
      <c r="FZ98" s="17"/>
      <c r="GA98" s="17"/>
      <c r="GB98" s="56"/>
      <c r="GC98" s="50"/>
      <c r="GD98" s="50"/>
      <c r="GE98" s="50"/>
      <c r="GF98" s="50"/>
      <c r="GG98" s="50"/>
      <c r="GH98" s="50"/>
      <c r="GI98" s="307"/>
      <c r="GJ98" s="57"/>
      <c r="GK98" s="17"/>
      <c r="GL98" s="17"/>
      <c r="GM98" s="56"/>
      <c r="GN98" s="50"/>
      <c r="GO98" s="50"/>
      <c r="GP98" s="50"/>
      <c r="GQ98" s="50"/>
      <c r="GR98" s="50"/>
      <c r="GS98" s="50"/>
      <c r="GT98" s="307"/>
      <c r="GU98" s="57"/>
      <c r="GV98" s="17"/>
      <c r="GW98" s="17"/>
      <c r="GX98" s="56"/>
      <c r="GY98" s="50"/>
      <c r="GZ98" s="50"/>
      <c r="HA98" s="50"/>
      <c r="HB98" s="50"/>
      <c r="HC98" s="50"/>
      <c r="HD98" s="50"/>
      <c r="HE98" s="307"/>
      <c r="HF98" s="57"/>
      <c r="HG98" s="17"/>
      <c r="HH98" s="17"/>
      <c r="HI98" s="56"/>
      <c r="HJ98" s="50"/>
      <c r="HK98" s="50"/>
      <c r="HL98" s="50"/>
      <c r="HM98" s="50"/>
      <c r="HN98" s="50"/>
      <c r="HO98" s="50"/>
      <c r="HP98" s="307"/>
      <c r="HQ98" s="57"/>
      <c r="HR98" s="17"/>
      <c r="HS98" s="17"/>
      <c r="HT98" s="56"/>
      <c r="HU98" s="50"/>
      <c r="HV98" s="50"/>
      <c r="HW98" s="50"/>
      <c r="HX98" s="50"/>
      <c r="HY98" s="50"/>
      <c r="HZ98" s="50"/>
      <c r="IA98" s="307"/>
      <c r="IB98" s="57"/>
      <c r="IC98" s="17"/>
      <c r="ID98" s="17"/>
    </row>
    <row r="99" spans="1:238" x14ac:dyDescent="0.3">
      <c r="A99" s="54"/>
      <c r="B99" s="224"/>
      <c r="C99" s="61"/>
      <c r="D99" s="61"/>
      <c r="E99" s="61"/>
      <c r="F99" s="362"/>
      <c r="G99" s="61"/>
      <c r="H99" s="56"/>
      <c r="I99" s="50"/>
      <c r="J99" s="50"/>
      <c r="K99" s="50"/>
      <c r="L99" s="50"/>
      <c r="M99" s="50"/>
      <c r="N99" s="50"/>
      <c r="O99" s="307"/>
      <c r="P99" s="57"/>
      <c r="Q99" s="17"/>
      <c r="R99" s="17"/>
      <c r="S99" s="56"/>
      <c r="T99" s="50"/>
      <c r="U99" s="50"/>
      <c r="V99" s="50"/>
      <c r="W99" s="50"/>
      <c r="X99" s="50"/>
      <c r="Y99" s="50"/>
      <c r="Z99" s="307"/>
      <c r="AA99" s="57"/>
      <c r="AB99" s="17"/>
      <c r="AC99" s="17"/>
      <c r="AD99" s="56"/>
      <c r="AE99" s="50"/>
      <c r="AF99" s="50"/>
      <c r="AG99" s="50"/>
      <c r="AH99" s="50"/>
      <c r="AI99" s="50"/>
      <c r="AJ99" s="50"/>
      <c r="AK99" s="307"/>
      <c r="AL99" s="57"/>
      <c r="AM99" s="17"/>
      <c r="AN99" s="17"/>
      <c r="AO99" s="56"/>
      <c r="AP99" s="50"/>
      <c r="AQ99" s="50"/>
      <c r="AR99" s="50"/>
      <c r="AS99" s="50"/>
      <c r="AT99" s="50"/>
      <c r="AU99" s="50"/>
      <c r="AV99" s="307"/>
      <c r="AW99" s="57"/>
      <c r="AX99" s="17"/>
      <c r="AY99" s="17"/>
      <c r="AZ99" s="56"/>
      <c r="BA99" s="50"/>
      <c r="BB99" s="50"/>
      <c r="BC99" s="50"/>
      <c r="BD99" s="50"/>
      <c r="BE99" s="50"/>
      <c r="BF99" s="50"/>
      <c r="BG99" s="307"/>
      <c r="BH99" s="57"/>
      <c r="BI99" s="17"/>
      <c r="BJ99" s="17"/>
      <c r="BK99" s="56"/>
      <c r="BL99" s="50"/>
      <c r="BM99" s="50"/>
      <c r="BN99" s="50"/>
      <c r="BO99" s="50"/>
      <c r="BP99" s="50"/>
      <c r="BQ99" s="50"/>
      <c r="BR99" s="307"/>
      <c r="BS99" s="57"/>
      <c r="BT99" s="17"/>
      <c r="BU99" s="17"/>
      <c r="BV99" s="56"/>
      <c r="BW99" s="50"/>
      <c r="BX99" s="50"/>
      <c r="BY99" s="50"/>
      <c r="BZ99" s="50"/>
      <c r="CA99" s="50"/>
      <c r="CB99" s="50"/>
      <c r="CC99" s="307"/>
      <c r="CD99" s="57"/>
      <c r="CE99" s="17"/>
      <c r="CF99" s="17"/>
      <c r="CG99" s="56"/>
      <c r="CH99" s="50"/>
      <c r="CI99" s="50"/>
      <c r="CJ99" s="50"/>
      <c r="CK99" s="50"/>
      <c r="CL99" s="50"/>
      <c r="CM99" s="50"/>
      <c r="CN99" s="307"/>
      <c r="CO99" s="57"/>
      <c r="CP99" s="17"/>
      <c r="CQ99" s="17"/>
      <c r="CR99" s="56"/>
      <c r="CS99" s="50"/>
      <c r="CT99" s="50"/>
      <c r="CU99" s="50"/>
      <c r="CV99" s="50"/>
      <c r="CW99" s="50"/>
      <c r="CX99" s="50"/>
      <c r="CY99" s="307"/>
      <c r="CZ99" s="57"/>
      <c r="DA99" s="17"/>
      <c r="DB99" s="17"/>
      <c r="DC99" s="56"/>
      <c r="DD99" s="50"/>
      <c r="DE99" s="50"/>
      <c r="DF99" s="50"/>
      <c r="DG99" s="50"/>
      <c r="DH99" s="50"/>
      <c r="DI99" s="50"/>
      <c r="DJ99" s="307"/>
      <c r="DK99" s="57"/>
      <c r="DL99" s="17"/>
      <c r="DM99" s="17"/>
      <c r="DN99" s="56"/>
      <c r="DO99" s="50"/>
      <c r="DP99" s="50"/>
      <c r="DQ99" s="50"/>
      <c r="DR99" s="50"/>
      <c r="DS99" s="50"/>
      <c r="DT99" s="50"/>
      <c r="DU99" s="307"/>
      <c r="DV99" s="57"/>
      <c r="DW99" s="17"/>
      <c r="DX99" s="17"/>
      <c r="DY99" s="56"/>
      <c r="DZ99" s="50"/>
      <c r="EA99" s="50"/>
      <c r="EB99" s="50"/>
      <c r="EC99" s="50"/>
      <c r="ED99" s="50"/>
      <c r="EE99" s="50"/>
      <c r="EF99" s="307"/>
      <c r="EG99" s="57"/>
      <c r="EH99" s="17"/>
      <c r="EI99" s="17"/>
      <c r="EJ99" s="56"/>
      <c r="EK99" s="50"/>
      <c r="EL99" s="50"/>
      <c r="EM99" s="50"/>
      <c r="EN99" s="50"/>
      <c r="EO99" s="50"/>
      <c r="EP99" s="50"/>
      <c r="EQ99" s="307"/>
      <c r="ER99" s="57"/>
      <c r="ES99" s="17"/>
      <c r="ET99" s="17"/>
      <c r="EU99" s="56"/>
      <c r="EV99" s="50"/>
      <c r="EW99" s="50"/>
      <c r="EX99" s="50"/>
      <c r="EY99" s="50"/>
      <c r="EZ99" s="50"/>
      <c r="FA99" s="50"/>
      <c r="FB99" s="307"/>
      <c r="FC99" s="57"/>
      <c r="FD99" s="17"/>
      <c r="FE99" s="17"/>
      <c r="FF99" s="56"/>
      <c r="FG99" s="50"/>
      <c r="FH99" s="50"/>
      <c r="FI99" s="50"/>
      <c r="FJ99" s="50"/>
      <c r="FK99" s="50"/>
      <c r="FL99" s="50"/>
      <c r="FM99" s="307"/>
      <c r="FN99" s="57"/>
      <c r="FO99" s="17"/>
      <c r="FP99" s="17"/>
      <c r="FQ99" s="56"/>
      <c r="FR99" s="50"/>
      <c r="FS99" s="50"/>
      <c r="FT99" s="50"/>
      <c r="FU99" s="50"/>
      <c r="FV99" s="50"/>
      <c r="FW99" s="50"/>
      <c r="FX99" s="307"/>
      <c r="FY99" s="57"/>
      <c r="FZ99" s="17"/>
      <c r="GA99" s="17"/>
      <c r="GB99" s="56"/>
      <c r="GC99" s="50"/>
      <c r="GD99" s="50"/>
      <c r="GE99" s="50"/>
      <c r="GF99" s="50"/>
      <c r="GG99" s="50"/>
      <c r="GH99" s="50"/>
      <c r="GI99" s="307"/>
      <c r="GJ99" s="57"/>
      <c r="GK99" s="17"/>
      <c r="GL99" s="17"/>
      <c r="GM99" s="56"/>
      <c r="GN99" s="50"/>
      <c r="GO99" s="50"/>
      <c r="GP99" s="50"/>
      <c r="GQ99" s="50"/>
      <c r="GR99" s="50"/>
      <c r="GS99" s="50"/>
      <c r="GT99" s="307"/>
      <c r="GU99" s="57"/>
      <c r="GV99" s="17"/>
      <c r="GW99" s="17"/>
      <c r="GX99" s="56"/>
      <c r="GY99" s="50"/>
      <c r="GZ99" s="50"/>
      <c r="HA99" s="50"/>
      <c r="HB99" s="50"/>
      <c r="HC99" s="50"/>
      <c r="HD99" s="50"/>
      <c r="HE99" s="307"/>
      <c r="HF99" s="57"/>
      <c r="HG99" s="17"/>
      <c r="HH99" s="17"/>
      <c r="HI99" s="56"/>
      <c r="HJ99" s="50"/>
      <c r="HK99" s="50"/>
      <c r="HL99" s="50"/>
      <c r="HM99" s="50"/>
      <c r="HN99" s="50"/>
      <c r="HO99" s="50"/>
      <c r="HP99" s="307"/>
      <c r="HQ99" s="57"/>
      <c r="HR99" s="17"/>
      <c r="HS99" s="17"/>
      <c r="HT99" s="56"/>
      <c r="HU99" s="50"/>
      <c r="HV99" s="50"/>
      <c r="HW99" s="50"/>
      <c r="HX99" s="50"/>
      <c r="HY99" s="50"/>
      <c r="HZ99" s="50"/>
      <c r="IA99" s="307"/>
      <c r="IB99" s="57"/>
      <c r="IC99" s="17"/>
      <c r="ID99" s="17"/>
    </row>
    <row r="100" spans="1:238" x14ac:dyDescent="0.3">
      <c r="A100" s="54"/>
      <c r="B100" s="224"/>
      <c r="C100" s="61"/>
      <c r="D100" s="61"/>
      <c r="E100" s="61"/>
      <c r="F100" s="362"/>
      <c r="G100" s="61"/>
      <c r="H100" s="56"/>
      <c r="I100" s="50"/>
      <c r="J100" s="50"/>
      <c r="K100" s="50"/>
      <c r="L100" s="50"/>
      <c r="M100" s="50"/>
      <c r="N100" s="50"/>
      <c r="O100" s="307"/>
      <c r="P100" s="57"/>
      <c r="Q100" s="17"/>
      <c r="R100" s="17"/>
      <c r="S100" s="56"/>
      <c r="T100" s="50"/>
      <c r="U100" s="50"/>
      <c r="V100" s="50"/>
      <c r="W100" s="50"/>
      <c r="X100" s="50"/>
      <c r="Y100" s="50"/>
      <c r="Z100" s="307"/>
      <c r="AA100" s="57"/>
      <c r="AB100" s="17"/>
      <c r="AC100" s="17"/>
      <c r="AD100" s="56"/>
      <c r="AE100" s="50"/>
      <c r="AF100" s="50"/>
      <c r="AG100" s="50"/>
      <c r="AH100" s="50"/>
      <c r="AI100" s="50"/>
      <c r="AJ100" s="50"/>
      <c r="AK100" s="307"/>
      <c r="AL100" s="57"/>
      <c r="AM100" s="17"/>
      <c r="AN100" s="17"/>
      <c r="AO100" s="56"/>
      <c r="AP100" s="50"/>
      <c r="AQ100" s="50"/>
      <c r="AR100" s="50"/>
      <c r="AS100" s="50"/>
      <c r="AT100" s="50"/>
      <c r="AU100" s="50"/>
      <c r="AV100" s="307"/>
      <c r="AW100" s="57"/>
      <c r="AX100" s="17"/>
      <c r="AY100" s="17"/>
      <c r="AZ100" s="56"/>
      <c r="BA100" s="50"/>
      <c r="BB100" s="50"/>
      <c r="BC100" s="50"/>
      <c r="BD100" s="50"/>
      <c r="BE100" s="50"/>
      <c r="BF100" s="50"/>
      <c r="BG100" s="307"/>
      <c r="BH100" s="57"/>
      <c r="BI100" s="17"/>
      <c r="BJ100" s="17"/>
      <c r="BK100" s="56"/>
      <c r="BL100" s="50"/>
      <c r="BM100" s="50"/>
      <c r="BN100" s="50"/>
      <c r="BO100" s="50"/>
      <c r="BP100" s="50"/>
      <c r="BQ100" s="50"/>
      <c r="BR100" s="307"/>
      <c r="BS100" s="57"/>
      <c r="BT100" s="17"/>
      <c r="BU100" s="17"/>
      <c r="BV100" s="56"/>
      <c r="BW100" s="50"/>
      <c r="BX100" s="50"/>
      <c r="BY100" s="50"/>
      <c r="BZ100" s="50"/>
      <c r="CA100" s="50"/>
      <c r="CB100" s="50"/>
      <c r="CC100" s="307"/>
      <c r="CD100" s="57"/>
      <c r="CE100" s="17"/>
      <c r="CF100" s="17"/>
      <c r="CG100" s="56"/>
      <c r="CH100" s="50"/>
      <c r="CI100" s="50"/>
      <c r="CJ100" s="50"/>
      <c r="CK100" s="50"/>
      <c r="CL100" s="50"/>
      <c r="CM100" s="50"/>
      <c r="CN100" s="307"/>
      <c r="CO100" s="57"/>
      <c r="CP100" s="17"/>
      <c r="CQ100" s="17"/>
      <c r="CR100" s="56"/>
      <c r="CS100" s="50"/>
      <c r="CT100" s="50"/>
      <c r="CU100" s="50"/>
      <c r="CV100" s="50"/>
      <c r="CW100" s="50"/>
      <c r="CX100" s="50"/>
      <c r="CY100" s="307"/>
      <c r="CZ100" s="57"/>
      <c r="DA100" s="17"/>
      <c r="DB100" s="17"/>
      <c r="DC100" s="56"/>
      <c r="DD100" s="50"/>
      <c r="DE100" s="50"/>
      <c r="DF100" s="50"/>
      <c r="DG100" s="50"/>
      <c r="DH100" s="50"/>
      <c r="DI100" s="50"/>
      <c r="DJ100" s="307"/>
      <c r="DK100" s="57"/>
      <c r="DL100" s="17"/>
      <c r="DM100" s="17"/>
      <c r="DN100" s="56"/>
      <c r="DO100" s="50"/>
      <c r="DP100" s="50"/>
      <c r="DQ100" s="50"/>
      <c r="DR100" s="50"/>
      <c r="DS100" s="50"/>
      <c r="DT100" s="50"/>
      <c r="DU100" s="307"/>
      <c r="DV100" s="57"/>
      <c r="DW100" s="17"/>
      <c r="DX100" s="17"/>
      <c r="DY100" s="56"/>
      <c r="DZ100" s="50"/>
      <c r="EA100" s="50"/>
      <c r="EB100" s="50"/>
      <c r="EC100" s="50"/>
      <c r="ED100" s="50"/>
      <c r="EE100" s="50"/>
      <c r="EF100" s="307"/>
      <c r="EG100" s="57"/>
      <c r="EH100" s="17"/>
      <c r="EI100" s="17"/>
      <c r="EJ100" s="56"/>
      <c r="EK100" s="50"/>
      <c r="EL100" s="50"/>
      <c r="EM100" s="50"/>
      <c r="EN100" s="50"/>
      <c r="EO100" s="50"/>
      <c r="EP100" s="50"/>
      <c r="EQ100" s="307"/>
      <c r="ER100" s="57"/>
      <c r="ES100" s="17"/>
      <c r="ET100" s="17"/>
      <c r="EU100" s="56"/>
      <c r="EV100" s="50"/>
      <c r="EW100" s="50"/>
      <c r="EX100" s="50"/>
      <c r="EY100" s="50"/>
      <c r="EZ100" s="50"/>
      <c r="FA100" s="50"/>
      <c r="FB100" s="307"/>
      <c r="FC100" s="57"/>
      <c r="FD100" s="17"/>
      <c r="FE100" s="17"/>
      <c r="FF100" s="56"/>
      <c r="FG100" s="50"/>
      <c r="FH100" s="50"/>
      <c r="FI100" s="50"/>
      <c r="FJ100" s="50"/>
      <c r="FK100" s="50"/>
      <c r="FL100" s="50"/>
      <c r="FM100" s="307"/>
      <c r="FN100" s="57"/>
      <c r="FO100" s="17"/>
      <c r="FP100" s="17"/>
      <c r="FQ100" s="56"/>
      <c r="FR100" s="50"/>
      <c r="FS100" s="50"/>
      <c r="FT100" s="50"/>
      <c r="FU100" s="50"/>
      <c r="FV100" s="50"/>
      <c r="FW100" s="50"/>
      <c r="FX100" s="307"/>
      <c r="FY100" s="57"/>
      <c r="FZ100" s="17"/>
      <c r="GA100" s="17"/>
      <c r="GB100" s="56"/>
      <c r="GC100" s="50"/>
      <c r="GD100" s="50"/>
      <c r="GE100" s="50"/>
      <c r="GF100" s="50"/>
      <c r="GG100" s="50"/>
      <c r="GH100" s="50"/>
      <c r="GI100" s="307"/>
      <c r="GJ100" s="57"/>
      <c r="GK100" s="17"/>
      <c r="GL100" s="17"/>
      <c r="GM100" s="56"/>
      <c r="GN100" s="50"/>
      <c r="GO100" s="50"/>
      <c r="GP100" s="50"/>
      <c r="GQ100" s="50"/>
      <c r="GR100" s="50"/>
      <c r="GS100" s="50"/>
      <c r="GT100" s="307"/>
      <c r="GU100" s="57"/>
      <c r="GV100" s="17"/>
      <c r="GW100" s="17"/>
      <c r="GX100" s="56"/>
      <c r="GY100" s="50"/>
      <c r="GZ100" s="50"/>
      <c r="HA100" s="50"/>
      <c r="HB100" s="50"/>
      <c r="HC100" s="50"/>
      <c r="HD100" s="50"/>
      <c r="HE100" s="307"/>
      <c r="HF100" s="57"/>
      <c r="HG100" s="17"/>
      <c r="HH100" s="17"/>
      <c r="HI100" s="56"/>
      <c r="HJ100" s="50"/>
      <c r="HK100" s="50"/>
      <c r="HL100" s="50"/>
      <c r="HM100" s="50"/>
      <c r="HN100" s="50"/>
      <c r="HO100" s="50"/>
      <c r="HP100" s="307"/>
      <c r="HQ100" s="57"/>
      <c r="HR100" s="17"/>
      <c r="HS100" s="17"/>
      <c r="HT100" s="56"/>
      <c r="HU100" s="50"/>
      <c r="HV100" s="50"/>
      <c r="HW100" s="50"/>
      <c r="HX100" s="50"/>
      <c r="HY100" s="50"/>
      <c r="HZ100" s="50"/>
      <c r="IA100" s="307"/>
      <c r="IB100" s="57"/>
      <c r="IC100" s="17"/>
      <c r="ID100" s="17"/>
    </row>
    <row r="101" spans="1:238" x14ac:dyDescent="0.3">
      <c r="A101" s="54"/>
      <c r="B101" s="224"/>
      <c r="C101" s="61"/>
      <c r="D101" s="61"/>
      <c r="E101" s="61"/>
      <c r="F101" s="362"/>
      <c r="G101" s="61"/>
      <c r="H101" s="56"/>
      <c r="I101" s="50"/>
      <c r="J101" s="50"/>
      <c r="K101" s="50"/>
      <c r="L101" s="50"/>
      <c r="M101" s="50"/>
      <c r="N101" s="50"/>
      <c r="O101" s="307"/>
      <c r="P101" s="57"/>
      <c r="Q101" s="17"/>
      <c r="R101" s="17"/>
      <c r="S101" s="56"/>
      <c r="T101" s="50"/>
      <c r="U101" s="50"/>
      <c r="V101" s="50"/>
      <c r="W101" s="50"/>
      <c r="X101" s="50"/>
      <c r="Y101" s="50"/>
      <c r="Z101" s="307"/>
      <c r="AA101" s="57"/>
      <c r="AB101" s="17"/>
      <c r="AC101" s="17"/>
      <c r="AD101" s="56"/>
      <c r="AE101" s="50"/>
      <c r="AF101" s="50"/>
      <c r="AG101" s="50"/>
      <c r="AH101" s="50"/>
      <c r="AI101" s="50"/>
      <c r="AJ101" s="50"/>
      <c r="AK101" s="307"/>
      <c r="AL101" s="57"/>
      <c r="AM101" s="17"/>
      <c r="AN101" s="17"/>
      <c r="AO101" s="56"/>
      <c r="AP101" s="50"/>
      <c r="AQ101" s="50"/>
      <c r="AR101" s="50"/>
      <c r="AS101" s="50"/>
      <c r="AT101" s="50"/>
      <c r="AU101" s="50"/>
      <c r="AV101" s="307"/>
      <c r="AW101" s="57"/>
      <c r="AX101" s="17"/>
      <c r="AY101" s="17"/>
      <c r="AZ101" s="56"/>
      <c r="BA101" s="50"/>
      <c r="BB101" s="50"/>
      <c r="BC101" s="50"/>
      <c r="BD101" s="50"/>
      <c r="BE101" s="50"/>
      <c r="BF101" s="50"/>
      <c r="BG101" s="307"/>
      <c r="BH101" s="57"/>
      <c r="BI101" s="17"/>
      <c r="BJ101" s="17"/>
      <c r="BK101" s="56"/>
      <c r="BL101" s="50"/>
      <c r="BM101" s="50"/>
      <c r="BN101" s="50"/>
      <c r="BO101" s="50"/>
      <c r="BP101" s="50"/>
      <c r="BQ101" s="50"/>
      <c r="BR101" s="307"/>
      <c r="BS101" s="57"/>
      <c r="BT101" s="17"/>
      <c r="BU101" s="17"/>
      <c r="BV101" s="56"/>
      <c r="BW101" s="50"/>
      <c r="BX101" s="50"/>
      <c r="BY101" s="50"/>
      <c r="BZ101" s="50"/>
      <c r="CA101" s="50"/>
      <c r="CB101" s="50"/>
      <c r="CC101" s="307"/>
      <c r="CD101" s="57"/>
      <c r="CE101" s="17"/>
      <c r="CF101" s="17"/>
      <c r="CG101" s="56"/>
      <c r="CH101" s="50"/>
      <c r="CI101" s="50"/>
      <c r="CJ101" s="50"/>
      <c r="CK101" s="50"/>
      <c r="CL101" s="50"/>
      <c r="CM101" s="50"/>
      <c r="CN101" s="307"/>
      <c r="CO101" s="57"/>
      <c r="CP101" s="17"/>
      <c r="CQ101" s="17"/>
      <c r="CR101" s="56"/>
      <c r="CS101" s="50"/>
      <c r="CT101" s="50"/>
      <c r="CU101" s="50"/>
      <c r="CV101" s="50"/>
      <c r="CW101" s="50"/>
      <c r="CX101" s="50"/>
      <c r="CY101" s="307"/>
      <c r="CZ101" s="57"/>
      <c r="DA101" s="17"/>
      <c r="DB101" s="17"/>
      <c r="DC101" s="56"/>
      <c r="DD101" s="50"/>
      <c r="DE101" s="50"/>
      <c r="DF101" s="50"/>
      <c r="DG101" s="50"/>
      <c r="DH101" s="50"/>
      <c r="DI101" s="50"/>
      <c r="DJ101" s="307"/>
      <c r="DK101" s="57"/>
      <c r="DL101" s="17"/>
      <c r="DM101" s="17"/>
      <c r="DN101" s="56"/>
      <c r="DO101" s="50"/>
      <c r="DP101" s="50"/>
      <c r="DQ101" s="50"/>
      <c r="DR101" s="50"/>
      <c r="DS101" s="50"/>
      <c r="DT101" s="50"/>
      <c r="DU101" s="307"/>
      <c r="DV101" s="57"/>
      <c r="DW101" s="17"/>
      <c r="DX101" s="17"/>
      <c r="DY101" s="56"/>
      <c r="DZ101" s="50"/>
      <c r="EA101" s="50"/>
      <c r="EB101" s="50"/>
      <c r="EC101" s="50"/>
      <c r="ED101" s="50"/>
      <c r="EE101" s="50"/>
      <c r="EF101" s="307"/>
      <c r="EG101" s="57"/>
      <c r="EH101" s="17"/>
      <c r="EI101" s="17"/>
      <c r="EJ101" s="56"/>
      <c r="EK101" s="50"/>
      <c r="EL101" s="50"/>
      <c r="EM101" s="50"/>
      <c r="EN101" s="50"/>
      <c r="EO101" s="50"/>
      <c r="EP101" s="50"/>
      <c r="EQ101" s="307"/>
      <c r="ER101" s="57"/>
      <c r="ES101" s="17"/>
      <c r="ET101" s="17"/>
      <c r="EU101" s="56"/>
      <c r="EV101" s="50"/>
      <c r="EW101" s="50"/>
      <c r="EX101" s="50"/>
      <c r="EY101" s="50"/>
      <c r="EZ101" s="50"/>
      <c r="FA101" s="50"/>
      <c r="FB101" s="307"/>
      <c r="FC101" s="57"/>
      <c r="FD101" s="17"/>
      <c r="FE101" s="17"/>
      <c r="FF101" s="56"/>
      <c r="FG101" s="50"/>
      <c r="FH101" s="50"/>
      <c r="FI101" s="50"/>
      <c r="FJ101" s="50"/>
      <c r="FK101" s="50"/>
      <c r="FL101" s="50"/>
      <c r="FM101" s="307"/>
      <c r="FN101" s="57"/>
      <c r="FO101" s="17"/>
      <c r="FP101" s="17"/>
      <c r="FQ101" s="56"/>
      <c r="FR101" s="50"/>
      <c r="FS101" s="50"/>
      <c r="FT101" s="50"/>
      <c r="FU101" s="50"/>
      <c r="FV101" s="50"/>
      <c r="FW101" s="50"/>
      <c r="FX101" s="307"/>
      <c r="FY101" s="57"/>
      <c r="FZ101" s="17"/>
      <c r="GA101" s="17"/>
      <c r="GB101" s="56"/>
      <c r="GC101" s="50"/>
      <c r="GD101" s="50"/>
      <c r="GE101" s="50"/>
      <c r="GF101" s="50"/>
      <c r="GG101" s="50"/>
      <c r="GH101" s="50"/>
      <c r="GI101" s="307"/>
      <c r="GJ101" s="57"/>
      <c r="GK101" s="17"/>
      <c r="GL101" s="17"/>
      <c r="GM101" s="56"/>
      <c r="GN101" s="50"/>
      <c r="GO101" s="50"/>
      <c r="GP101" s="50"/>
      <c r="GQ101" s="50"/>
      <c r="GR101" s="50"/>
      <c r="GS101" s="50"/>
      <c r="GT101" s="307"/>
      <c r="GU101" s="57"/>
      <c r="GV101" s="17"/>
      <c r="GW101" s="17"/>
      <c r="GX101" s="56"/>
      <c r="GY101" s="50"/>
      <c r="GZ101" s="50"/>
      <c r="HA101" s="50"/>
      <c r="HB101" s="50"/>
      <c r="HC101" s="50"/>
      <c r="HD101" s="50"/>
      <c r="HE101" s="307"/>
      <c r="HF101" s="57"/>
      <c r="HG101" s="17"/>
      <c r="HH101" s="17"/>
      <c r="HI101" s="56"/>
      <c r="HJ101" s="50"/>
      <c r="HK101" s="50"/>
      <c r="HL101" s="50"/>
      <c r="HM101" s="50"/>
      <c r="HN101" s="50"/>
      <c r="HO101" s="50"/>
      <c r="HP101" s="307"/>
      <c r="HQ101" s="57"/>
      <c r="HR101" s="17"/>
      <c r="HS101" s="17"/>
      <c r="HT101" s="56"/>
      <c r="HU101" s="50"/>
      <c r="HV101" s="50"/>
      <c r="HW101" s="50"/>
      <c r="HX101" s="50"/>
      <c r="HY101" s="50"/>
      <c r="HZ101" s="50"/>
      <c r="IA101" s="307"/>
      <c r="IB101" s="57"/>
      <c r="IC101" s="17"/>
      <c r="ID101" s="17"/>
    </row>
    <row r="102" spans="1:238" x14ac:dyDescent="0.3">
      <c r="A102" s="54"/>
      <c r="B102" s="224"/>
      <c r="C102" s="61"/>
      <c r="D102" s="61"/>
      <c r="E102" s="61"/>
      <c r="F102" s="362"/>
      <c r="G102" s="61"/>
      <c r="H102" s="56"/>
      <c r="I102" s="50"/>
      <c r="J102" s="50"/>
      <c r="K102" s="50"/>
      <c r="L102" s="50"/>
      <c r="M102" s="50"/>
      <c r="N102" s="50"/>
      <c r="O102" s="307"/>
      <c r="P102" s="57"/>
      <c r="Q102" s="17"/>
      <c r="R102" s="17"/>
      <c r="S102" s="56"/>
      <c r="T102" s="50"/>
      <c r="U102" s="50"/>
      <c r="V102" s="50"/>
      <c r="W102" s="50"/>
      <c r="X102" s="50"/>
      <c r="Y102" s="50"/>
      <c r="Z102" s="307"/>
      <c r="AA102" s="57"/>
      <c r="AB102" s="17"/>
      <c r="AC102" s="17"/>
      <c r="AD102" s="56"/>
      <c r="AE102" s="50"/>
      <c r="AF102" s="50"/>
      <c r="AG102" s="50"/>
      <c r="AH102" s="50"/>
      <c r="AI102" s="50"/>
      <c r="AJ102" s="50"/>
      <c r="AK102" s="307"/>
      <c r="AL102" s="57"/>
      <c r="AM102" s="17"/>
      <c r="AN102" s="17"/>
      <c r="AO102" s="56"/>
      <c r="AP102" s="50"/>
      <c r="AQ102" s="50"/>
      <c r="AR102" s="50"/>
      <c r="AS102" s="50"/>
      <c r="AT102" s="50"/>
      <c r="AU102" s="50"/>
      <c r="AV102" s="307"/>
      <c r="AW102" s="57"/>
      <c r="AX102" s="17"/>
      <c r="AY102" s="17"/>
      <c r="AZ102" s="56"/>
      <c r="BA102" s="50"/>
      <c r="BB102" s="50"/>
      <c r="BC102" s="50"/>
      <c r="BD102" s="50"/>
      <c r="BE102" s="50"/>
      <c r="BF102" s="50"/>
      <c r="BG102" s="307"/>
      <c r="BH102" s="57"/>
      <c r="BI102" s="17"/>
      <c r="BJ102" s="17"/>
      <c r="BK102" s="56"/>
      <c r="BL102" s="50"/>
      <c r="BM102" s="50"/>
      <c r="BN102" s="50"/>
      <c r="BO102" s="50"/>
      <c r="BP102" s="50"/>
      <c r="BQ102" s="50"/>
      <c r="BR102" s="307"/>
      <c r="BS102" s="57"/>
      <c r="BT102" s="17"/>
      <c r="BU102" s="17"/>
      <c r="BV102" s="56"/>
      <c r="BW102" s="50"/>
      <c r="BX102" s="50"/>
      <c r="BY102" s="50"/>
      <c r="BZ102" s="50"/>
      <c r="CA102" s="50"/>
      <c r="CB102" s="50"/>
      <c r="CC102" s="307"/>
      <c r="CD102" s="57"/>
      <c r="CE102" s="17"/>
      <c r="CF102" s="17"/>
      <c r="CG102" s="56"/>
      <c r="CH102" s="50"/>
      <c r="CI102" s="50"/>
      <c r="CJ102" s="50"/>
      <c r="CK102" s="50"/>
      <c r="CL102" s="50"/>
      <c r="CM102" s="50"/>
      <c r="CN102" s="307"/>
      <c r="CO102" s="57"/>
      <c r="CP102" s="17"/>
      <c r="CQ102" s="17"/>
      <c r="CR102" s="56"/>
      <c r="CS102" s="50"/>
      <c r="CT102" s="50"/>
      <c r="CU102" s="50"/>
      <c r="CV102" s="50"/>
      <c r="CW102" s="50"/>
      <c r="CX102" s="50"/>
      <c r="CY102" s="307"/>
      <c r="CZ102" s="57"/>
      <c r="DA102" s="17"/>
      <c r="DB102" s="17"/>
      <c r="DC102" s="56"/>
      <c r="DD102" s="50"/>
      <c r="DE102" s="50"/>
      <c r="DF102" s="50"/>
      <c r="DG102" s="50"/>
      <c r="DH102" s="50"/>
      <c r="DI102" s="50"/>
      <c r="DJ102" s="307"/>
      <c r="DK102" s="57"/>
      <c r="DL102" s="17"/>
      <c r="DM102" s="17"/>
      <c r="DN102" s="56"/>
      <c r="DO102" s="50"/>
      <c r="DP102" s="50"/>
      <c r="DQ102" s="50"/>
      <c r="DR102" s="50"/>
      <c r="DS102" s="50"/>
      <c r="DT102" s="50"/>
      <c r="DU102" s="307"/>
      <c r="DV102" s="57"/>
      <c r="DW102" s="17"/>
      <c r="DX102" s="17"/>
      <c r="DY102" s="56"/>
      <c r="DZ102" s="50"/>
      <c r="EA102" s="50"/>
      <c r="EB102" s="50"/>
      <c r="EC102" s="50"/>
      <c r="ED102" s="50"/>
      <c r="EE102" s="50"/>
      <c r="EF102" s="307"/>
      <c r="EG102" s="57"/>
      <c r="EH102" s="17"/>
      <c r="EI102" s="17"/>
      <c r="EJ102" s="56"/>
      <c r="EK102" s="50"/>
      <c r="EL102" s="50"/>
      <c r="EM102" s="50"/>
      <c r="EN102" s="50"/>
      <c r="EO102" s="50"/>
      <c r="EP102" s="50"/>
      <c r="EQ102" s="307"/>
      <c r="ER102" s="57"/>
      <c r="ES102" s="17"/>
      <c r="ET102" s="17"/>
      <c r="EU102" s="56"/>
      <c r="EV102" s="50"/>
      <c r="EW102" s="50"/>
      <c r="EX102" s="50"/>
      <c r="EY102" s="50"/>
      <c r="EZ102" s="50"/>
      <c r="FA102" s="50"/>
      <c r="FB102" s="307"/>
      <c r="FC102" s="57"/>
      <c r="FD102" s="17"/>
      <c r="FE102" s="17"/>
      <c r="FF102" s="56"/>
      <c r="FG102" s="50"/>
      <c r="FH102" s="50"/>
      <c r="FI102" s="50"/>
      <c r="FJ102" s="50"/>
      <c r="FK102" s="50"/>
      <c r="FL102" s="50"/>
      <c r="FM102" s="307"/>
      <c r="FN102" s="57"/>
      <c r="FO102" s="17"/>
      <c r="FP102" s="17"/>
      <c r="FQ102" s="56"/>
      <c r="FR102" s="50"/>
      <c r="FS102" s="50"/>
      <c r="FT102" s="50"/>
      <c r="FU102" s="50"/>
      <c r="FV102" s="50"/>
      <c r="FW102" s="50"/>
      <c r="FX102" s="307"/>
      <c r="FY102" s="57"/>
      <c r="FZ102" s="17"/>
      <c r="GA102" s="17"/>
      <c r="GB102" s="56"/>
      <c r="GC102" s="50"/>
      <c r="GD102" s="50"/>
      <c r="GE102" s="50"/>
      <c r="GF102" s="50"/>
      <c r="GG102" s="50"/>
      <c r="GH102" s="50"/>
      <c r="GI102" s="307"/>
      <c r="GJ102" s="57"/>
      <c r="GK102" s="17"/>
      <c r="GL102" s="17"/>
      <c r="GM102" s="56"/>
      <c r="GN102" s="50"/>
      <c r="GO102" s="50"/>
      <c r="GP102" s="50"/>
      <c r="GQ102" s="50"/>
      <c r="GR102" s="50"/>
      <c r="GS102" s="50"/>
      <c r="GT102" s="307"/>
      <c r="GU102" s="57"/>
      <c r="GV102" s="17"/>
      <c r="GW102" s="17"/>
      <c r="GX102" s="56"/>
      <c r="GY102" s="50"/>
      <c r="GZ102" s="50"/>
      <c r="HA102" s="50"/>
      <c r="HB102" s="50"/>
      <c r="HC102" s="50"/>
      <c r="HD102" s="50"/>
      <c r="HE102" s="307"/>
      <c r="HF102" s="57"/>
      <c r="HG102" s="17"/>
      <c r="HH102" s="17"/>
      <c r="HI102" s="56"/>
      <c r="HJ102" s="50"/>
      <c r="HK102" s="50"/>
      <c r="HL102" s="50"/>
      <c r="HM102" s="50"/>
      <c r="HN102" s="50"/>
      <c r="HO102" s="50"/>
      <c r="HP102" s="307"/>
      <c r="HQ102" s="57"/>
      <c r="HR102" s="17"/>
      <c r="HS102" s="17"/>
      <c r="HT102" s="56"/>
      <c r="HU102" s="50"/>
      <c r="HV102" s="50"/>
      <c r="HW102" s="50"/>
      <c r="HX102" s="50"/>
      <c r="HY102" s="50"/>
      <c r="HZ102" s="50"/>
      <c r="IA102" s="307"/>
      <c r="IB102" s="57"/>
      <c r="IC102" s="17"/>
      <c r="ID102" s="17"/>
    </row>
    <row r="103" spans="1:238" x14ac:dyDescent="0.3">
      <c r="A103" s="54"/>
      <c r="B103" s="224"/>
      <c r="C103" s="61"/>
      <c r="D103" s="61"/>
      <c r="E103" s="61"/>
      <c r="F103" s="362"/>
      <c r="G103" s="61"/>
      <c r="H103" s="56"/>
      <c r="I103" s="50"/>
      <c r="J103" s="50"/>
      <c r="K103" s="50"/>
      <c r="L103" s="50"/>
      <c r="M103" s="50"/>
      <c r="N103" s="50"/>
      <c r="O103" s="307"/>
      <c r="P103" s="57"/>
      <c r="Q103" s="17"/>
      <c r="R103" s="17"/>
      <c r="S103" s="56"/>
      <c r="T103" s="50"/>
      <c r="U103" s="50"/>
      <c r="V103" s="50"/>
      <c r="W103" s="50"/>
      <c r="X103" s="50"/>
      <c r="Y103" s="50"/>
      <c r="Z103" s="307"/>
      <c r="AA103" s="57"/>
      <c r="AB103" s="17"/>
      <c r="AC103" s="17"/>
      <c r="AD103" s="56"/>
      <c r="AE103" s="50"/>
      <c r="AF103" s="50"/>
      <c r="AG103" s="50"/>
      <c r="AH103" s="50"/>
      <c r="AI103" s="50"/>
      <c r="AJ103" s="50"/>
      <c r="AK103" s="307"/>
      <c r="AL103" s="57"/>
      <c r="AM103" s="17"/>
      <c r="AN103" s="17"/>
      <c r="AO103" s="56"/>
      <c r="AP103" s="50"/>
      <c r="AQ103" s="50"/>
      <c r="AR103" s="50"/>
      <c r="AS103" s="50"/>
      <c r="AT103" s="50"/>
      <c r="AU103" s="50"/>
      <c r="AV103" s="307"/>
      <c r="AW103" s="57"/>
      <c r="AX103" s="17"/>
      <c r="AY103" s="17"/>
      <c r="AZ103" s="56"/>
      <c r="BA103" s="50"/>
      <c r="BB103" s="50"/>
      <c r="BC103" s="50"/>
      <c r="BD103" s="50"/>
      <c r="BE103" s="50"/>
      <c r="BF103" s="50"/>
      <c r="BG103" s="307"/>
      <c r="BH103" s="57"/>
      <c r="BI103" s="17"/>
      <c r="BJ103" s="17"/>
      <c r="BK103" s="56"/>
      <c r="BL103" s="50"/>
      <c r="BM103" s="50"/>
      <c r="BN103" s="50"/>
      <c r="BO103" s="50"/>
      <c r="BP103" s="50"/>
      <c r="BQ103" s="50"/>
      <c r="BR103" s="307"/>
      <c r="BS103" s="57"/>
      <c r="BT103" s="17"/>
      <c r="BU103" s="17"/>
      <c r="BV103" s="56"/>
      <c r="BW103" s="50"/>
      <c r="BX103" s="50"/>
      <c r="BY103" s="50"/>
      <c r="BZ103" s="50"/>
      <c r="CA103" s="50"/>
      <c r="CB103" s="50"/>
      <c r="CC103" s="307"/>
      <c r="CD103" s="57"/>
      <c r="CE103" s="17"/>
      <c r="CF103" s="17"/>
      <c r="CG103" s="56"/>
      <c r="CH103" s="50"/>
      <c r="CI103" s="50"/>
      <c r="CJ103" s="50"/>
      <c r="CK103" s="50"/>
      <c r="CL103" s="50"/>
      <c r="CM103" s="50"/>
      <c r="CN103" s="307"/>
      <c r="CO103" s="57"/>
      <c r="CP103" s="17"/>
      <c r="CQ103" s="17"/>
      <c r="CR103" s="56"/>
      <c r="CS103" s="50"/>
      <c r="CT103" s="50"/>
      <c r="CU103" s="50"/>
      <c r="CV103" s="50"/>
      <c r="CW103" s="50"/>
      <c r="CX103" s="50"/>
      <c r="CY103" s="307"/>
      <c r="CZ103" s="57"/>
      <c r="DA103" s="17"/>
      <c r="DB103" s="17"/>
      <c r="DC103" s="56"/>
      <c r="DD103" s="50"/>
      <c r="DE103" s="50"/>
      <c r="DF103" s="50"/>
      <c r="DG103" s="50"/>
      <c r="DH103" s="50"/>
      <c r="DI103" s="50"/>
      <c r="DJ103" s="307"/>
      <c r="DK103" s="57"/>
      <c r="DL103" s="17"/>
      <c r="DM103" s="17"/>
      <c r="DN103" s="56"/>
      <c r="DO103" s="50"/>
      <c r="DP103" s="50"/>
      <c r="DQ103" s="50"/>
      <c r="DR103" s="50"/>
      <c r="DS103" s="50"/>
      <c r="DT103" s="50"/>
      <c r="DU103" s="307"/>
      <c r="DV103" s="57"/>
      <c r="DW103" s="17"/>
      <c r="DX103" s="17"/>
      <c r="DY103" s="56"/>
      <c r="DZ103" s="50"/>
      <c r="EA103" s="50"/>
      <c r="EB103" s="50"/>
      <c r="EC103" s="50"/>
      <c r="ED103" s="50"/>
      <c r="EE103" s="50"/>
      <c r="EF103" s="307"/>
      <c r="EG103" s="57"/>
      <c r="EH103" s="17"/>
      <c r="EI103" s="17"/>
      <c r="EJ103" s="56"/>
      <c r="EK103" s="50"/>
      <c r="EL103" s="50"/>
      <c r="EM103" s="50"/>
      <c r="EN103" s="50"/>
      <c r="EO103" s="50"/>
      <c r="EP103" s="50"/>
      <c r="EQ103" s="307"/>
      <c r="ER103" s="57"/>
      <c r="ES103" s="17"/>
      <c r="ET103" s="17"/>
      <c r="EU103" s="56"/>
      <c r="EV103" s="50"/>
      <c r="EW103" s="50"/>
      <c r="EX103" s="50"/>
      <c r="EY103" s="50"/>
      <c r="EZ103" s="50"/>
      <c r="FA103" s="50"/>
      <c r="FB103" s="307"/>
      <c r="FC103" s="57"/>
      <c r="FD103" s="17"/>
      <c r="FE103" s="17"/>
      <c r="FF103" s="56"/>
      <c r="FG103" s="50"/>
      <c r="FH103" s="50"/>
      <c r="FI103" s="50"/>
      <c r="FJ103" s="50"/>
      <c r="FK103" s="50"/>
      <c r="FL103" s="50"/>
      <c r="FM103" s="307"/>
      <c r="FN103" s="57"/>
      <c r="FO103" s="17"/>
      <c r="FP103" s="17"/>
      <c r="FQ103" s="56"/>
      <c r="FR103" s="50"/>
      <c r="FS103" s="50"/>
      <c r="FT103" s="50"/>
      <c r="FU103" s="50"/>
      <c r="FV103" s="50"/>
      <c r="FW103" s="50"/>
      <c r="FX103" s="307"/>
      <c r="FY103" s="57"/>
      <c r="FZ103" s="17"/>
      <c r="GA103" s="17"/>
      <c r="GB103" s="56"/>
      <c r="GC103" s="50"/>
      <c r="GD103" s="50"/>
      <c r="GE103" s="50"/>
      <c r="GF103" s="50"/>
      <c r="GG103" s="50"/>
      <c r="GH103" s="50"/>
      <c r="GI103" s="307"/>
      <c r="GJ103" s="57"/>
      <c r="GK103" s="17"/>
      <c r="GL103" s="17"/>
      <c r="GM103" s="56"/>
      <c r="GN103" s="50"/>
      <c r="GO103" s="50"/>
      <c r="GP103" s="50"/>
      <c r="GQ103" s="50"/>
      <c r="GR103" s="50"/>
      <c r="GS103" s="50"/>
      <c r="GT103" s="307"/>
      <c r="GU103" s="57"/>
      <c r="GV103" s="17"/>
      <c r="GW103" s="17"/>
      <c r="GX103" s="56"/>
      <c r="GY103" s="50"/>
      <c r="GZ103" s="50"/>
      <c r="HA103" s="50"/>
      <c r="HB103" s="50"/>
      <c r="HC103" s="50"/>
      <c r="HD103" s="50"/>
      <c r="HE103" s="307"/>
      <c r="HF103" s="57"/>
      <c r="HG103" s="17"/>
      <c r="HH103" s="17"/>
      <c r="HI103" s="56"/>
      <c r="HJ103" s="50"/>
      <c r="HK103" s="50"/>
      <c r="HL103" s="50"/>
      <c r="HM103" s="50"/>
      <c r="HN103" s="50"/>
      <c r="HO103" s="50"/>
      <c r="HP103" s="307"/>
      <c r="HQ103" s="57"/>
      <c r="HR103" s="17"/>
      <c r="HS103" s="17"/>
      <c r="HT103" s="56"/>
      <c r="HU103" s="50"/>
      <c r="HV103" s="50"/>
      <c r="HW103" s="50"/>
      <c r="HX103" s="50"/>
      <c r="HY103" s="50"/>
      <c r="HZ103" s="50"/>
      <c r="IA103" s="307"/>
      <c r="IB103" s="57"/>
      <c r="IC103" s="17"/>
      <c r="ID103" s="17"/>
    </row>
    <row r="104" spans="1:238" x14ac:dyDescent="0.3">
      <c r="A104" s="54"/>
      <c r="B104" s="224"/>
      <c r="C104" s="61"/>
      <c r="D104" s="61"/>
      <c r="E104" s="61"/>
      <c r="F104" s="362"/>
      <c r="G104" s="61"/>
      <c r="H104" s="56"/>
      <c r="I104" s="50"/>
      <c r="J104" s="50"/>
      <c r="K104" s="50"/>
      <c r="L104" s="50"/>
      <c r="M104" s="50"/>
      <c r="N104" s="50"/>
      <c r="O104" s="307"/>
      <c r="P104" s="57"/>
      <c r="Q104" s="17"/>
      <c r="R104" s="17"/>
      <c r="S104" s="56"/>
      <c r="T104" s="50"/>
      <c r="U104" s="50"/>
      <c r="V104" s="50"/>
      <c r="W104" s="50"/>
      <c r="X104" s="50"/>
      <c r="Y104" s="50"/>
      <c r="Z104" s="307"/>
      <c r="AA104" s="57"/>
      <c r="AB104" s="17"/>
      <c r="AC104" s="17"/>
      <c r="AD104" s="56"/>
      <c r="AE104" s="50"/>
      <c r="AF104" s="50"/>
      <c r="AG104" s="50"/>
      <c r="AH104" s="50"/>
      <c r="AI104" s="50"/>
      <c r="AJ104" s="50"/>
      <c r="AK104" s="307"/>
      <c r="AL104" s="57"/>
      <c r="AM104" s="17"/>
      <c r="AN104" s="17"/>
      <c r="AO104" s="56"/>
      <c r="AP104" s="50"/>
      <c r="AQ104" s="50"/>
      <c r="AR104" s="50"/>
      <c r="AS104" s="50"/>
      <c r="AT104" s="50"/>
      <c r="AU104" s="50"/>
      <c r="AV104" s="307"/>
      <c r="AW104" s="57"/>
      <c r="AX104" s="17"/>
      <c r="AY104" s="17"/>
      <c r="AZ104" s="56"/>
      <c r="BA104" s="50"/>
      <c r="BB104" s="50"/>
      <c r="BC104" s="50"/>
      <c r="BD104" s="50"/>
      <c r="BE104" s="50"/>
      <c r="BF104" s="50"/>
      <c r="BG104" s="307"/>
      <c r="BH104" s="57"/>
      <c r="BI104" s="17"/>
      <c r="BJ104" s="17"/>
      <c r="BK104" s="56"/>
      <c r="BL104" s="50"/>
      <c r="BM104" s="50"/>
      <c r="BN104" s="50"/>
      <c r="BO104" s="50"/>
      <c r="BP104" s="50"/>
      <c r="BQ104" s="50"/>
      <c r="BR104" s="307"/>
      <c r="BS104" s="57"/>
      <c r="BT104" s="17"/>
      <c r="BU104" s="17"/>
      <c r="BV104" s="56"/>
      <c r="BW104" s="50"/>
      <c r="BX104" s="50"/>
      <c r="BY104" s="50"/>
      <c r="BZ104" s="50"/>
      <c r="CA104" s="50"/>
      <c r="CB104" s="50"/>
      <c r="CC104" s="307"/>
      <c r="CD104" s="57"/>
      <c r="CE104" s="17"/>
      <c r="CF104" s="17"/>
      <c r="CG104" s="56"/>
      <c r="CH104" s="50"/>
      <c r="CI104" s="50"/>
      <c r="CJ104" s="50"/>
      <c r="CK104" s="50"/>
      <c r="CL104" s="50"/>
      <c r="CM104" s="50"/>
      <c r="CN104" s="307"/>
      <c r="CO104" s="57"/>
      <c r="CP104" s="17"/>
      <c r="CQ104" s="17"/>
      <c r="CR104" s="56"/>
      <c r="CS104" s="50"/>
      <c r="CT104" s="50"/>
      <c r="CU104" s="50"/>
      <c r="CV104" s="50"/>
      <c r="CW104" s="50"/>
      <c r="CX104" s="50"/>
      <c r="CY104" s="307"/>
      <c r="CZ104" s="57"/>
      <c r="DA104" s="17"/>
      <c r="DB104" s="17"/>
      <c r="DC104" s="56"/>
      <c r="DD104" s="50"/>
      <c r="DE104" s="50"/>
      <c r="DF104" s="50"/>
      <c r="DG104" s="50"/>
      <c r="DH104" s="50"/>
      <c r="DI104" s="50"/>
      <c r="DJ104" s="307"/>
      <c r="DK104" s="57"/>
      <c r="DL104" s="17"/>
      <c r="DM104" s="17"/>
      <c r="DN104" s="56"/>
      <c r="DO104" s="50"/>
      <c r="DP104" s="50"/>
      <c r="DQ104" s="50"/>
      <c r="DR104" s="50"/>
      <c r="DS104" s="50"/>
      <c r="DT104" s="50"/>
      <c r="DU104" s="307"/>
      <c r="DV104" s="57"/>
      <c r="DW104" s="17"/>
      <c r="DX104" s="17"/>
      <c r="DY104" s="56"/>
      <c r="DZ104" s="50"/>
      <c r="EA104" s="50"/>
      <c r="EB104" s="50"/>
      <c r="EC104" s="50"/>
      <c r="ED104" s="50"/>
      <c r="EE104" s="50"/>
      <c r="EF104" s="307"/>
      <c r="EG104" s="57"/>
      <c r="EH104" s="17"/>
      <c r="EI104" s="17"/>
      <c r="EJ104" s="56"/>
      <c r="EK104" s="50"/>
      <c r="EL104" s="50"/>
      <c r="EM104" s="50"/>
      <c r="EN104" s="50"/>
      <c r="EO104" s="50"/>
      <c r="EP104" s="50"/>
      <c r="EQ104" s="307"/>
      <c r="ER104" s="57"/>
      <c r="ES104" s="17"/>
      <c r="ET104" s="17"/>
      <c r="EU104" s="56"/>
      <c r="EV104" s="50"/>
      <c r="EW104" s="50"/>
      <c r="EX104" s="50"/>
      <c r="EY104" s="50"/>
      <c r="EZ104" s="50"/>
      <c r="FA104" s="50"/>
      <c r="FB104" s="307"/>
      <c r="FC104" s="57"/>
      <c r="FD104" s="17"/>
      <c r="FE104" s="17"/>
      <c r="FF104" s="56"/>
      <c r="FG104" s="50"/>
      <c r="FH104" s="50"/>
      <c r="FI104" s="50"/>
      <c r="FJ104" s="50"/>
      <c r="FK104" s="50"/>
      <c r="FL104" s="50"/>
      <c r="FM104" s="307"/>
      <c r="FN104" s="57"/>
      <c r="FO104" s="17"/>
      <c r="FP104" s="17"/>
      <c r="FQ104" s="56"/>
      <c r="FR104" s="50"/>
      <c r="FS104" s="50"/>
      <c r="FT104" s="50"/>
      <c r="FU104" s="50"/>
      <c r="FV104" s="50"/>
      <c r="FW104" s="50"/>
      <c r="FX104" s="307"/>
      <c r="FY104" s="57"/>
      <c r="FZ104" s="17"/>
      <c r="GA104" s="17"/>
      <c r="GB104" s="56"/>
      <c r="GC104" s="50"/>
      <c r="GD104" s="50"/>
      <c r="GE104" s="50"/>
      <c r="GF104" s="50"/>
      <c r="GG104" s="50"/>
      <c r="GH104" s="50"/>
      <c r="GI104" s="307"/>
      <c r="GJ104" s="57"/>
      <c r="GK104" s="17"/>
      <c r="GL104" s="17"/>
      <c r="GM104" s="56"/>
      <c r="GN104" s="50"/>
      <c r="GO104" s="50"/>
      <c r="GP104" s="50"/>
      <c r="GQ104" s="50"/>
      <c r="GR104" s="50"/>
      <c r="GS104" s="50"/>
      <c r="GT104" s="307"/>
      <c r="GU104" s="57"/>
      <c r="GV104" s="17"/>
      <c r="GW104" s="17"/>
      <c r="GX104" s="56"/>
      <c r="GY104" s="50"/>
      <c r="GZ104" s="50"/>
      <c r="HA104" s="50"/>
      <c r="HB104" s="50"/>
      <c r="HC104" s="50"/>
      <c r="HD104" s="50"/>
      <c r="HE104" s="307"/>
      <c r="HF104" s="57"/>
      <c r="HG104" s="17"/>
      <c r="HH104" s="17"/>
      <c r="HI104" s="56"/>
      <c r="HJ104" s="50"/>
      <c r="HK104" s="50"/>
      <c r="HL104" s="50"/>
      <c r="HM104" s="50"/>
      <c r="HN104" s="50"/>
      <c r="HO104" s="50"/>
      <c r="HP104" s="307"/>
      <c r="HQ104" s="57"/>
      <c r="HR104" s="17"/>
      <c r="HS104" s="17"/>
      <c r="HT104" s="56"/>
      <c r="HU104" s="50"/>
      <c r="HV104" s="50"/>
      <c r="HW104" s="50"/>
      <c r="HX104" s="50"/>
      <c r="HY104" s="50"/>
      <c r="HZ104" s="50"/>
      <c r="IA104" s="307"/>
      <c r="IB104" s="57"/>
      <c r="IC104" s="17"/>
      <c r="ID104" s="17"/>
    </row>
    <row r="105" spans="1:238" x14ac:dyDescent="0.3">
      <c r="A105" s="54"/>
      <c r="B105" s="225"/>
      <c r="C105" s="61"/>
      <c r="D105" s="61"/>
      <c r="E105" s="61"/>
      <c r="F105" s="362"/>
      <c r="G105" s="61"/>
      <c r="H105" s="56"/>
      <c r="I105" s="50"/>
      <c r="J105" s="50"/>
      <c r="K105" s="50"/>
      <c r="L105" s="50"/>
      <c r="M105" s="50"/>
      <c r="N105" s="50"/>
      <c r="O105" s="307"/>
      <c r="P105" s="57"/>
      <c r="Q105" s="17"/>
      <c r="R105" s="17"/>
      <c r="S105" s="56"/>
      <c r="T105" s="50"/>
      <c r="U105" s="50"/>
      <c r="V105" s="50"/>
      <c r="W105" s="50"/>
      <c r="X105" s="50"/>
      <c r="Y105" s="50"/>
      <c r="Z105" s="307"/>
      <c r="AA105" s="57"/>
      <c r="AB105" s="17"/>
      <c r="AC105" s="17"/>
      <c r="AD105" s="56"/>
      <c r="AE105" s="50"/>
      <c r="AF105" s="50"/>
      <c r="AG105" s="50"/>
      <c r="AH105" s="50"/>
      <c r="AI105" s="50"/>
      <c r="AJ105" s="50"/>
      <c r="AK105" s="307"/>
      <c r="AL105" s="57"/>
      <c r="AM105" s="17"/>
      <c r="AN105" s="17"/>
      <c r="AO105" s="56"/>
      <c r="AP105" s="50"/>
      <c r="AQ105" s="50"/>
      <c r="AR105" s="50"/>
      <c r="AS105" s="50"/>
      <c r="AT105" s="50"/>
      <c r="AU105" s="50"/>
      <c r="AV105" s="307"/>
      <c r="AW105" s="57"/>
      <c r="AX105" s="17"/>
      <c r="AY105" s="17"/>
      <c r="AZ105" s="56"/>
      <c r="BA105" s="50"/>
      <c r="BB105" s="50"/>
      <c r="BC105" s="50"/>
      <c r="BD105" s="50"/>
      <c r="BE105" s="50"/>
      <c r="BF105" s="50"/>
      <c r="BG105" s="307"/>
      <c r="BH105" s="57"/>
      <c r="BI105" s="17"/>
      <c r="BJ105" s="17"/>
      <c r="BK105" s="56"/>
      <c r="BL105" s="50"/>
      <c r="BM105" s="50"/>
      <c r="BN105" s="50"/>
      <c r="BO105" s="50"/>
      <c r="BP105" s="50"/>
      <c r="BQ105" s="50"/>
      <c r="BR105" s="307"/>
      <c r="BS105" s="57"/>
      <c r="BT105" s="17"/>
      <c r="BU105" s="17"/>
      <c r="BV105" s="56"/>
      <c r="BW105" s="50"/>
      <c r="BX105" s="50"/>
      <c r="BY105" s="50"/>
      <c r="BZ105" s="50"/>
      <c r="CA105" s="50"/>
      <c r="CB105" s="50"/>
      <c r="CC105" s="307"/>
      <c r="CD105" s="57"/>
      <c r="CE105" s="17"/>
      <c r="CF105" s="17"/>
      <c r="CG105" s="56"/>
      <c r="CH105" s="50"/>
      <c r="CI105" s="50"/>
      <c r="CJ105" s="50"/>
      <c r="CK105" s="50"/>
      <c r="CL105" s="50"/>
      <c r="CM105" s="50"/>
      <c r="CN105" s="307"/>
      <c r="CO105" s="57"/>
      <c r="CP105" s="17"/>
      <c r="CQ105" s="17"/>
      <c r="CR105" s="56"/>
      <c r="CS105" s="50"/>
      <c r="CT105" s="50"/>
      <c r="CU105" s="50"/>
      <c r="CV105" s="50"/>
      <c r="CW105" s="50"/>
      <c r="CX105" s="50"/>
      <c r="CY105" s="307"/>
      <c r="CZ105" s="57"/>
      <c r="DA105" s="17"/>
      <c r="DB105" s="17"/>
      <c r="DC105" s="56"/>
      <c r="DD105" s="50"/>
      <c r="DE105" s="50"/>
      <c r="DF105" s="50"/>
      <c r="DG105" s="50"/>
      <c r="DH105" s="50"/>
      <c r="DI105" s="50"/>
      <c r="DJ105" s="307"/>
      <c r="DK105" s="57"/>
      <c r="DL105" s="17"/>
      <c r="DM105" s="17"/>
      <c r="DN105" s="56"/>
      <c r="DO105" s="50"/>
      <c r="DP105" s="50"/>
      <c r="DQ105" s="50"/>
      <c r="DR105" s="50"/>
      <c r="DS105" s="50"/>
      <c r="DT105" s="50"/>
      <c r="DU105" s="307"/>
      <c r="DV105" s="57"/>
      <c r="DW105" s="17"/>
      <c r="DX105" s="17"/>
      <c r="DY105" s="56"/>
      <c r="DZ105" s="50"/>
      <c r="EA105" s="50"/>
      <c r="EB105" s="50"/>
      <c r="EC105" s="50"/>
      <c r="ED105" s="50"/>
      <c r="EE105" s="50"/>
      <c r="EF105" s="307"/>
      <c r="EG105" s="57"/>
      <c r="EH105" s="17"/>
      <c r="EI105" s="17"/>
      <c r="EJ105" s="56"/>
      <c r="EK105" s="50"/>
      <c r="EL105" s="50"/>
      <c r="EM105" s="50"/>
      <c r="EN105" s="50"/>
      <c r="EO105" s="50"/>
      <c r="EP105" s="50"/>
      <c r="EQ105" s="307"/>
      <c r="ER105" s="57"/>
      <c r="ES105" s="17"/>
      <c r="ET105" s="17"/>
      <c r="EU105" s="56"/>
      <c r="EV105" s="50"/>
      <c r="EW105" s="50"/>
      <c r="EX105" s="50"/>
      <c r="EY105" s="50"/>
      <c r="EZ105" s="50"/>
      <c r="FA105" s="50"/>
      <c r="FB105" s="307"/>
      <c r="FC105" s="57"/>
      <c r="FD105" s="17"/>
      <c r="FE105" s="17"/>
      <c r="FF105" s="56"/>
      <c r="FG105" s="50"/>
      <c r="FH105" s="50"/>
      <c r="FI105" s="50"/>
      <c r="FJ105" s="50"/>
      <c r="FK105" s="50"/>
      <c r="FL105" s="50"/>
      <c r="FM105" s="307"/>
      <c r="FN105" s="57"/>
      <c r="FO105" s="17"/>
      <c r="FP105" s="17"/>
      <c r="FQ105" s="56"/>
      <c r="FR105" s="50"/>
      <c r="FS105" s="50"/>
      <c r="FT105" s="50"/>
      <c r="FU105" s="50"/>
      <c r="FV105" s="50"/>
      <c r="FW105" s="50"/>
      <c r="FX105" s="307"/>
      <c r="FY105" s="57"/>
      <c r="FZ105" s="17"/>
      <c r="GA105" s="17"/>
      <c r="GB105" s="56"/>
      <c r="GC105" s="50"/>
      <c r="GD105" s="50"/>
      <c r="GE105" s="50"/>
      <c r="GF105" s="50"/>
      <c r="GG105" s="50"/>
      <c r="GH105" s="50"/>
      <c r="GI105" s="307"/>
      <c r="GJ105" s="57"/>
      <c r="GK105" s="17"/>
      <c r="GL105" s="17"/>
      <c r="GM105" s="56"/>
      <c r="GN105" s="50"/>
      <c r="GO105" s="50"/>
      <c r="GP105" s="50"/>
      <c r="GQ105" s="50"/>
      <c r="GR105" s="50"/>
      <c r="GS105" s="50"/>
      <c r="GT105" s="307"/>
      <c r="GU105" s="57"/>
      <c r="GV105" s="17"/>
      <c r="GW105" s="17"/>
      <c r="GX105" s="56"/>
      <c r="GY105" s="50"/>
      <c r="GZ105" s="50"/>
      <c r="HA105" s="50"/>
      <c r="HB105" s="50"/>
      <c r="HC105" s="50"/>
      <c r="HD105" s="50"/>
      <c r="HE105" s="307"/>
      <c r="HF105" s="57"/>
      <c r="HG105" s="17"/>
      <c r="HH105" s="17"/>
      <c r="HI105" s="56"/>
      <c r="HJ105" s="50"/>
      <c r="HK105" s="50"/>
      <c r="HL105" s="50"/>
      <c r="HM105" s="50"/>
      <c r="HN105" s="50"/>
      <c r="HO105" s="50"/>
      <c r="HP105" s="307"/>
      <c r="HQ105" s="57"/>
      <c r="HR105" s="17"/>
      <c r="HS105" s="17"/>
      <c r="HT105" s="56"/>
      <c r="HU105" s="50"/>
      <c r="HV105" s="50"/>
      <c r="HW105" s="50"/>
      <c r="HX105" s="50"/>
      <c r="HY105" s="50"/>
      <c r="HZ105" s="50"/>
      <c r="IA105" s="307"/>
      <c r="IB105" s="57"/>
      <c r="IC105" s="17"/>
      <c r="ID105" s="17"/>
    </row>
    <row r="106" spans="1:238" x14ac:dyDescent="0.3">
      <c r="A106" s="54"/>
      <c r="B106" s="224"/>
      <c r="C106" s="61"/>
      <c r="D106" s="61"/>
      <c r="E106" s="61"/>
      <c r="F106" s="362"/>
      <c r="G106" s="61"/>
      <c r="H106" s="56"/>
      <c r="I106" s="50"/>
      <c r="J106" s="50"/>
      <c r="K106" s="50"/>
      <c r="L106" s="50"/>
      <c r="M106" s="50"/>
      <c r="N106" s="50"/>
      <c r="O106" s="307"/>
      <c r="P106" s="57"/>
      <c r="Q106" s="17"/>
      <c r="R106" s="17"/>
      <c r="S106" s="56"/>
      <c r="T106" s="50"/>
      <c r="U106" s="50"/>
      <c r="V106" s="50"/>
      <c r="W106" s="50"/>
      <c r="X106" s="50"/>
      <c r="Y106" s="50"/>
      <c r="Z106" s="307"/>
      <c r="AA106" s="57"/>
      <c r="AB106" s="17"/>
      <c r="AC106" s="17"/>
      <c r="AD106" s="56"/>
      <c r="AE106" s="50"/>
      <c r="AF106" s="50"/>
      <c r="AG106" s="50"/>
      <c r="AH106" s="50"/>
      <c r="AI106" s="50"/>
      <c r="AJ106" s="50"/>
      <c r="AK106" s="307"/>
      <c r="AL106" s="57"/>
      <c r="AM106" s="17"/>
      <c r="AN106" s="17"/>
      <c r="AO106" s="56"/>
      <c r="AP106" s="50"/>
      <c r="AQ106" s="50"/>
      <c r="AR106" s="50"/>
      <c r="AS106" s="50"/>
      <c r="AT106" s="50"/>
      <c r="AU106" s="50"/>
      <c r="AV106" s="307"/>
      <c r="AW106" s="57"/>
      <c r="AX106" s="17"/>
      <c r="AY106" s="17"/>
      <c r="AZ106" s="56"/>
      <c r="BA106" s="50"/>
      <c r="BB106" s="50"/>
      <c r="BC106" s="50"/>
      <c r="BD106" s="50"/>
      <c r="BE106" s="50"/>
      <c r="BF106" s="50"/>
      <c r="BG106" s="307"/>
      <c r="BH106" s="57"/>
      <c r="BI106" s="17"/>
      <c r="BJ106" s="17"/>
      <c r="BK106" s="56"/>
      <c r="BL106" s="50"/>
      <c r="BM106" s="50"/>
      <c r="BN106" s="50"/>
      <c r="BO106" s="50"/>
      <c r="BP106" s="50"/>
      <c r="BQ106" s="50"/>
      <c r="BR106" s="307"/>
      <c r="BS106" s="57"/>
      <c r="BT106" s="17"/>
      <c r="BU106" s="17"/>
      <c r="BV106" s="56"/>
      <c r="BW106" s="50"/>
      <c r="BX106" s="50"/>
      <c r="BY106" s="50"/>
      <c r="BZ106" s="50"/>
      <c r="CA106" s="50"/>
      <c r="CB106" s="50"/>
      <c r="CC106" s="307"/>
      <c r="CD106" s="57"/>
      <c r="CE106" s="17"/>
      <c r="CF106" s="17"/>
      <c r="CG106" s="56"/>
      <c r="CH106" s="50"/>
      <c r="CI106" s="50"/>
      <c r="CJ106" s="50"/>
      <c r="CK106" s="50"/>
      <c r="CL106" s="50"/>
      <c r="CM106" s="50"/>
      <c r="CN106" s="307"/>
      <c r="CO106" s="57"/>
      <c r="CP106" s="17"/>
      <c r="CQ106" s="17"/>
      <c r="CR106" s="56"/>
      <c r="CS106" s="50"/>
      <c r="CT106" s="50"/>
      <c r="CU106" s="50"/>
      <c r="CV106" s="50"/>
      <c r="CW106" s="50"/>
      <c r="CX106" s="50"/>
      <c r="CY106" s="307"/>
      <c r="CZ106" s="57"/>
      <c r="DA106" s="17"/>
      <c r="DB106" s="17"/>
      <c r="DC106" s="56"/>
      <c r="DD106" s="50"/>
      <c r="DE106" s="50"/>
      <c r="DF106" s="50"/>
      <c r="DG106" s="50"/>
      <c r="DH106" s="50"/>
      <c r="DI106" s="50"/>
      <c r="DJ106" s="307"/>
      <c r="DK106" s="57"/>
      <c r="DL106" s="17"/>
      <c r="DM106" s="17"/>
      <c r="DN106" s="56"/>
      <c r="DO106" s="50"/>
      <c r="DP106" s="50"/>
      <c r="DQ106" s="50"/>
      <c r="DR106" s="50"/>
      <c r="DS106" s="50"/>
      <c r="DT106" s="50"/>
      <c r="DU106" s="307"/>
      <c r="DV106" s="57"/>
      <c r="DW106" s="17"/>
      <c r="DX106" s="17"/>
      <c r="DY106" s="56"/>
      <c r="DZ106" s="50"/>
      <c r="EA106" s="50"/>
      <c r="EB106" s="50"/>
      <c r="EC106" s="50"/>
      <c r="ED106" s="50"/>
      <c r="EE106" s="50"/>
      <c r="EF106" s="307"/>
      <c r="EG106" s="57"/>
      <c r="EH106" s="17"/>
      <c r="EI106" s="17"/>
      <c r="EJ106" s="56"/>
      <c r="EK106" s="50"/>
      <c r="EL106" s="50"/>
      <c r="EM106" s="50"/>
      <c r="EN106" s="50"/>
      <c r="EO106" s="50"/>
      <c r="EP106" s="50"/>
      <c r="EQ106" s="307"/>
      <c r="ER106" s="57"/>
      <c r="ES106" s="17"/>
      <c r="ET106" s="17"/>
      <c r="EU106" s="56"/>
      <c r="EV106" s="50"/>
      <c r="EW106" s="50"/>
      <c r="EX106" s="50"/>
      <c r="EY106" s="50"/>
      <c r="EZ106" s="50"/>
      <c r="FA106" s="50"/>
      <c r="FB106" s="307"/>
      <c r="FC106" s="57"/>
      <c r="FD106" s="17"/>
      <c r="FE106" s="17"/>
      <c r="FF106" s="56"/>
      <c r="FG106" s="50"/>
      <c r="FH106" s="50"/>
      <c r="FI106" s="50"/>
      <c r="FJ106" s="50"/>
      <c r="FK106" s="50"/>
      <c r="FL106" s="50"/>
      <c r="FM106" s="307"/>
      <c r="FN106" s="57"/>
      <c r="FO106" s="17"/>
      <c r="FP106" s="17"/>
      <c r="FQ106" s="56"/>
      <c r="FR106" s="50"/>
      <c r="FS106" s="50"/>
      <c r="FT106" s="50"/>
      <c r="FU106" s="50"/>
      <c r="FV106" s="50"/>
      <c r="FW106" s="50"/>
      <c r="FX106" s="307"/>
      <c r="FY106" s="57"/>
      <c r="FZ106" s="17"/>
      <c r="GA106" s="17"/>
      <c r="GB106" s="56"/>
      <c r="GC106" s="50"/>
      <c r="GD106" s="50"/>
      <c r="GE106" s="50"/>
      <c r="GF106" s="50"/>
      <c r="GG106" s="50"/>
      <c r="GH106" s="50"/>
      <c r="GI106" s="307"/>
      <c r="GJ106" s="57"/>
      <c r="GK106" s="17"/>
      <c r="GL106" s="17"/>
      <c r="GM106" s="56"/>
      <c r="GN106" s="50"/>
      <c r="GO106" s="50"/>
      <c r="GP106" s="50"/>
      <c r="GQ106" s="50"/>
      <c r="GR106" s="50"/>
      <c r="GS106" s="50"/>
      <c r="GT106" s="307"/>
      <c r="GU106" s="57"/>
      <c r="GV106" s="17"/>
      <c r="GW106" s="17"/>
      <c r="GX106" s="56"/>
      <c r="GY106" s="50"/>
      <c r="GZ106" s="50"/>
      <c r="HA106" s="50"/>
      <c r="HB106" s="50"/>
      <c r="HC106" s="50"/>
      <c r="HD106" s="50"/>
      <c r="HE106" s="307"/>
      <c r="HF106" s="57"/>
      <c r="HG106" s="17"/>
      <c r="HH106" s="17"/>
      <c r="HI106" s="56"/>
      <c r="HJ106" s="50"/>
      <c r="HK106" s="50"/>
      <c r="HL106" s="50"/>
      <c r="HM106" s="50"/>
      <c r="HN106" s="50"/>
      <c r="HO106" s="50"/>
      <c r="HP106" s="307"/>
      <c r="HQ106" s="57"/>
      <c r="HR106" s="17"/>
      <c r="HS106" s="17"/>
      <c r="HT106" s="56"/>
      <c r="HU106" s="50"/>
      <c r="HV106" s="50"/>
      <c r="HW106" s="50"/>
      <c r="HX106" s="50"/>
      <c r="HY106" s="50"/>
      <c r="HZ106" s="50"/>
      <c r="IA106" s="307"/>
      <c r="IB106" s="57"/>
      <c r="IC106" s="17"/>
      <c r="ID106" s="17"/>
    </row>
    <row r="107" spans="1:238" x14ac:dyDescent="0.3">
      <c r="A107" s="54"/>
      <c r="B107" s="224"/>
      <c r="C107" s="61"/>
      <c r="D107" s="61"/>
      <c r="E107" s="61"/>
      <c r="F107" s="362"/>
      <c r="G107" s="61"/>
      <c r="H107" s="56"/>
      <c r="I107" s="50"/>
      <c r="J107" s="50"/>
      <c r="K107" s="50"/>
      <c r="L107" s="50"/>
      <c r="M107" s="50"/>
      <c r="N107" s="50"/>
      <c r="O107" s="307"/>
      <c r="P107" s="57"/>
      <c r="Q107" s="17"/>
      <c r="R107" s="17"/>
      <c r="S107" s="56"/>
      <c r="T107" s="50"/>
      <c r="U107" s="50"/>
      <c r="V107" s="50"/>
      <c r="W107" s="50"/>
      <c r="X107" s="50"/>
      <c r="Y107" s="50"/>
      <c r="Z107" s="307"/>
      <c r="AA107" s="57"/>
      <c r="AB107" s="17"/>
      <c r="AC107" s="17"/>
      <c r="AD107" s="56"/>
      <c r="AE107" s="50"/>
      <c r="AF107" s="50"/>
      <c r="AG107" s="50"/>
      <c r="AH107" s="50"/>
      <c r="AI107" s="50"/>
      <c r="AJ107" s="50"/>
      <c r="AK107" s="307"/>
      <c r="AL107" s="57"/>
      <c r="AM107" s="17"/>
      <c r="AN107" s="17"/>
      <c r="AO107" s="56"/>
      <c r="AP107" s="50"/>
      <c r="AQ107" s="50"/>
      <c r="AR107" s="50"/>
      <c r="AS107" s="50"/>
      <c r="AT107" s="50"/>
      <c r="AU107" s="50"/>
      <c r="AV107" s="307"/>
      <c r="AW107" s="57"/>
      <c r="AX107" s="17"/>
      <c r="AY107" s="17"/>
      <c r="AZ107" s="56"/>
      <c r="BA107" s="50"/>
      <c r="BB107" s="50"/>
      <c r="BC107" s="50"/>
      <c r="BD107" s="50"/>
      <c r="BE107" s="50"/>
      <c r="BF107" s="50"/>
      <c r="BG107" s="307"/>
      <c r="BH107" s="57"/>
      <c r="BI107" s="17"/>
      <c r="BJ107" s="17"/>
      <c r="BK107" s="56"/>
      <c r="BL107" s="50"/>
      <c r="BM107" s="50"/>
      <c r="BN107" s="50"/>
      <c r="BO107" s="50"/>
      <c r="BP107" s="50"/>
      <c r="BQ107" s="50"/>
      <c r="BR107" s="307"/>
      <c r="BS107" s="57"/>
      <c r="BT107" s="17"/>
      <c r="BU107" s="17"/>
      <c r="BV107" s="56"/>
      <c r="BW107" s="50"/>
      <c r="BX107" s="50"/>
      <c r="BY107" s="50"/>
      <c r="BZ107" s="50"/>
      <c r="CA107" s="50"/>
      <c r="CB107" s="50"/>
      <c r="CC107" s="307"/>
      <c r="CD107" s="57"/>
      <c r="CE107" s="17"/>
      <c r="CF107" s="17"/>
      <c r="CG107" s="56"/>
      <c r="CH107" s="50"/>
      <c r="CI107" s="50"/>
      <c r="CJ107" s="50"/>
      <c r="CK107" s="50"/>
      <c r="CL107" s="50"/>
      <c r="CM107" s="50"/>
      <c r="CN107" s="307"/>
      <c r="CO107" s="57"/>
      <c r="CP107" s="17"/>
      <c r="CQ107" s="17"/>
      <c r="CR107" s="56"/>
      <c r="CS107" s="50"/>
      <c r="CT107" s="50"/>
      <c r="CU107" s="50"/>
      <c r="CV107" s="50"/>
      <c r="CW107" s="50"/>
      <c r="CX107" s="50"/>
      <c r="CY107" s="307"/>
      <c r="CZ107" s="57"/>
      <c r="DA107" s="17"/>
      <c r="DB107" s="17"/>
      <c r="DC107" s="56"/>
      <c r="DD107" s="50"/>
      <c r="DE107" s="50"/>
      <c r="DF107" s="50"/>
      <c r="DG107" s="50"/>
      <c r="DH107" s="50"/>
      <c r="DI107" s="50"/>
      <c r="DJ107" s="307"/>
      <c r="DK107" s="57"/>
      <c r="DL107" s="17"/>
      <c r="DM107" s="17"/>
      <c r="DN107" s="56"/>
      <c r="DO107" s="50"/>
      <c r="DP107" s="50"/>
      <c r="DQ107" s="50"/>
      <c r="DR107" s="50"/>
      <c r="DS107" s="50"/>
      <c r="DT107" s="50"/>
      <c r="DU107" s="307"/>
      <c r="DV107" s="57"/>
      <c r="DW107" s="17"/>
      <c r="DX107" s="17"/>
      <c r="DY107" s="56"/>
      <c r="DZ107" s="50"/>
      <c r="EA107" s="50"/>
      <c r="EB107" s="50"/>
      <c r="EC107" s="50"/>
      <c r="ED107" s="50"/>
      <c r="EE107" s="50"/>
      <c r="EF107" s="307"/>
      <c r="EG107" s="57"/>
      <c r="EH107" s="17"/>
      <c r="EI107" s="17"/>
      <c r="EJ107" s="56"/>
      <c r="EK107" s="50"/>
      <c r="EL107" s="50"/>
      <c r="EM107" s="50"/>
      <c r="EN107" s="50"/>
      <c r="EO107" s="50"/>
      <c r="EP107" s="50"/>
      <c r="EQ107" s="307"/>
      <c r="ER107" s="57"/>
      <c r="ES107" s="17"/>
      <c r="ET107" s="17"/>
      <c r="EU107" s="56"/>
      <c r="EV107" s="50"/>
      <c r="EW107" s="50"/>
      <c r="EX107" s="50"/>
      <c r="EY107" s="50"/>
      <c r="EZ107" s="50"/>
      <c r="FA107" s="50"/>
      <c r="FB107" s="307"/>
      <c r="FC107" s="57"/>
      <c r="FD107" s="17"/>
      <c r="FE107" s="17"/>
      <c r="FF107" s="56"/>
      <c r="FG107" s="50"/>
      <c r="FH107" s="50"/>
      <c r="FI107" s="50"/>
      <c r="FJ107" s="50"/>
      <c r="FK107" s="50"/>
      <c r="FL107" s="50"/>
      <c r="FM107" s="307"/>
      <c r="FN107" s="57"/>
      <c r="FO107" s="17"/>
      <c r="FP107" s="17"/>
      <c r="FQ107" s="56"/>
      <c r="FR107" s="50"/>
      <c r="FS107" s="50"/>
      <c r="FT107" s="50"/>
      <c r="FU107" s="50"/>
      <c r="FV107" s="50"/>
      <c r="FW107" s="50"/>
      <c r="FX107" s="307"/>
      <c r="FY107" s="57"/>
      <c r="FZ107" s="17"/>
      <c r="GA107" s="17"/>
      <c r="GB107" s="56"/>
      <c r="GC107" s="50"/>
      <c r="GD107" s="50"/>
      <c r="GE107" s="50"/>
      <c r="GF107" s="50"/>
      <c r="GG107" s="50"/>
      <c r="GH107" s="50"/>
      <c r="GI107" s="307"/>
      <c r="GJ107" s="57"/>
      <c r="GK107" s="17"/>
      <c r="GL107" s="17"/>
      <c r="GM107" s="56"/>
      <c r="GN107" s="50"/>
      <c r="GO107" s="50"/>
      <c r="GP107" s="50"/>
      <c r="GQ107" s="50"/>
      <c r="GR107" s="50"/>
      <c r="GS107" s="50"/>
      <c r="GT107" s="307"/>
      <c r="GU107" s="57"/>
      <c r="GV107" s="17"/>
      <c r="GW107" s="17"/>
      <c r="GX107" s="56"/>
      <c r="GY107" s="50"/>
      <c r="GZ107" s="50"/>
      <c r="HA107" s="50"/>
      <c r="HB107" s="50"/>
      <c r="HC107" s="50"/>
      <c r="HD107" s="50"/>
      <c r="HE107" s="307"/>
      <c r="HF107" s="57"/>
      <c r="HG107" s="17"/>
      <c r="HH107" s="17"/>
      <c r="HI107" s="56"/>
      <c r="HJ107" s="50"/>
      <c r="HK107" s="50"/>
      <c r="HL107" s="50"/>
      <c r="HM107" s="50"/>
      <c r="HN107" s="50"/>
      <c r="HO107" s="50"/>
      <c r="HP107" s="307"/>
      <c r="HQ107" s="57"/>
      <c r="HR107" s="17"/>
      <c r="HS107" s="17"/>
      <c r="HT107" s="56"/>
      <c r="HU107" s="50"/>
      <c r="HV107" s="50"/>
      <c r="HW107" s="50"/>
      <c r="HX107" s="50"/>
      <c r="HY107" s="50"/>
      <c r="HZ107" s="50"/>
      <c r="IA107" s="307"/>
      <c r="IB107" s="57"/>
      <c r="IC107" s="17"/>
      <c r="ID107" s="17"/>
    </row>
    <row r="108" spans="1:238" x14ac:dyDescent="0.3">
      <c r="A108" s="54"/>
      <c r="B108" s="224"/>
      <c r="C108" s="61"/>
      <c r="D108" s="61"/>
      <c r="E108" s="61"/>
      <c r="F108" s="362"/>
      <c r="G108" s="61"/>
      <c r="H108" s="56"/>
      <c r="I108" s="50"/>
      <c r="J108" s="50"/>
      <c r="K108" s="50"/>
      <c r="L108" s="50"/>
      <c r="M108" s="50"/>
      <c r="N108" s="50"/>
      <c r="O108" s="307"/>
      <c r="P108" s="57"/>
      <c r="Q108" s="17"/>
      <c r="R108" s="17"/>
      <c r="S108" s="56"/>
      <c r="T108" s="50"/>
      <c r="U108" s="50"/>
      <c r="V108" s="50"/>
      <c r="W108" s="50"/>
      <c r="X108" s="50"/>
      <c r="Y108" s="50"/>
      <c r="Z108" s="307"/>
      <c r="AA108" s="57"/>
      <c r="AB108" s="17"/>
      <c r="AC108" s="17"/>
      <c r="AD108" s="56"/>
      <c r="AE108" s="50"/>
      <c r="AF108" s="50"/>
      <c r="AG108" s="50"/>
      <c r="AH108" s="50"/>
      <c r="AI108" s="50"/>
      <c r="AJ108" s="50"/>
      <c r="AK108" s="307"/>
      <c r="AL108" s="57"/>
      <c r="AM108" s="17"/>
      <c r="AN108" s="17"/>
      <c r="AO108" s="56"/>
      <c r="AP108" s="50"/>
      <c r="AQ108" s="50"/>
      <c r="AR108" s="50"/>
      <c r="AS108" s="50"/>
      <c r="AT108" s="50"/>
      <c r="AU108" s="50"/>
      <c r="AV108" s="307"/>
      <c r="AW108" s="57"/>
      <c r="AX108" s="17"/>
      <c r="AY108" s="17"/>
      <c r="AZ108" s="56"/>
      <c r="BA108" s="50"/>
      <c r="BB108" s="50"/>
      <c r="BC108" s="50"/>
      <c r="BD108" s="50"/>
      <c r="BE108" s="50"/>
      <c r="BF108" s="50"/>
      <c r="BG108" s="307"/>
      <c r="BH108" s="57"/>
      <c r="BI108" s="17"/>
      <c r="BJ108" s="17"/>
      <c r="BK108" s="56"/>
      <c r="BL108" s="50"/>
      <c r="BM108" s="50"/>
      <c r="BN108" s="50"/>
      <c r="BO108" s="50"/>
      <c r="BP108" s="50"/>
      <c r="BQ108" s="50"/>
      <c r="BR108" s="307"/>
      <c r="BS108" s="57"/>
      <c r="BT108" s="17"/>
      <c r="BU108" s="17"/>
      <c r="BV108" s="56"/>
      <c r="BW108" s="50"/>
      <c r="BX108" s="50"/>
      <c r="BY108" s="50"/>
      <c r="BZ108" s="50"/>
      <c r="CA108" s="50"/>
      <c r="CB108" s="50"/>
      <c r="CC108" s="307"/>
      <c r="CD108" s="57"/>
      <c r="CE108" s="17"/>
      <c r="CF108" s="17"/>
      <c r="CG108" s="56"/>
      <c r="CH108" s="50"/>
      <c r="CI108" s="50"/>
      <c r="CJ108" s="50"/>
      <c r="CK108" s="50"/>
      <c r="CL108" s="50"/>
      <c r="CM108" s="50"/>
      <c r="CN108" s="307"/>
      <c r="CO108" s="57"/>
      <c r="CP108" s="17"/>
      <c r="CQ108" s="17"/>
      <c r="CR108" s="56"/>
      <c r="CS108" s="50"/>
      <c r="CT108" s="50"/>
      <c r="CU108" s="50"/>
      <c r="CV108" s="50"/>
      <c r="CW108" s="50"/>
      <c r="CX108" s="50"/>
      <c r="CY108" s="307"/>
      <c r="CZ108" s="57"/>
      <c r="DA108" s="17"/>
      <c r="DB108" s="17"/>
      <c r="DC108" s="56"/>
      <c r="DD108" s="50"/>
      <c r="DE108" s="50"/>
      <c r="DF108" s="50"/>
      <c r="DG108" s="50"/>
      <c r="DH108" s="50"/>
      <c r="DI108" s="50"/>
      <c r="DJ108" s="307"/>
      <c r="DK108" s="57"/>
      <c r="DL108" s="17"/>
      <c r="DM108" s="17"/>
      <c r="DN108" s="56"/>
      <c r="DO108" s="50"/>
      <c r="DP108" s="50"/>
      <c r="DQ108" s="50"/>
      <c r="DR108" s="50"/>
      <c r="DS108" s="50"/>
      <c r="DT108" s="50"/>
      <c r="DU108" s="307"/>
      <c r="DV108" s="57"/>
      <c r="DW108" s="17"/>
      <c r="DX108" s="17"/>
      <c r="DY108" s="56"/>
      <c r="DZ108" s="50"/>
      <c r="EA108" s="50"/>
      <c r="EB108" s="50"/>
      <c r="EC108" s="50"/>
      <c r="ED108" s="50"/>
      <c r="EE108" s="50"/>
      <c r="EF108" s="307"/>
      <c r="EG108" s="57"/>
      <c r="EH108" s="17"/>
      <c r="EI108" s="17"/>
      <c r="EJ108" s="56"/>
      <c r="EK108" s="50"/>
      <c r="EL108" s="50"/>
      <c r="EM108" s="50"/>
      <c r="EN108" s="50"/>
      <c r="EO108" s="50"/>
      <c r="EP108" s="50"/>
      <c r="EQ108" s="307"/>
      <c r="ER108" s="57"/>
      <c r="ES108" s="17"/>
      <c r="ET108" s="17"/>
      <c r="EU108" s="56"/>
      <c r="EV108" s="50"/>
      <c r="EW108" s="50"/>
      <c r="EX108" s="50"/>
      <c r="EY108" s="50"/>
      <c r="EZ108" s="50"/>
      <c r="FA108" s="50"/>
      <c r="FB108" s="307"/>
      <c r="FC108" s="57"/>
      <c r="FD108" s="17"/>
      <c r="FE108" s="17"/>
      <c r="FF108" s="56"/>
      <c r="FG108" s="50"/>
      <c r="FH108" s="50"/>
      <c r="FI108" s="50"/>
      <c r="FJ108" s="50"/>
      <c r="FK108" s="50"/>
      <c r="FL108" s="50"/>
      <c r="FM108" s="307"/>
      <c r="FN108" s="57"/>
      <c r="FO108" s="17"/>
      <c r="FP108" s="17"/>
      <c r="FQ108" s="56"/>
      <c r="FR108" s="50"/>
      <c r="FS108" s="50"/>
      <c r="FT108" s="50"/>
      <c r="FU108" s="50"/>
      <c r="FV108" s="50"/>
      <c r="FW108" s="50"/>
      <c r="FX108" s="307"/>
      <c r="FY108" s="57"/>
      <c r="FZ108" s="17"/>
      <c r="GA108" s="17"/>
      <c r="GB108" s="56"/>
      <c r="GC108" s="50"/>
      <c r="GD108" s="50"/>
      <c r="GE108" s="50"/>
      <c r="GF108" s="50"/>
      <c r="GG108" s="50"/>
      <c r="GH108" s="50"/>
      <c r="GI108" s="307"/>
      <c r="GJ108" s="57"/>
      <c r="GK108" s="17"/>
      <c r="GL108" s="17"/>
      <c r="GM108" s="56"/>
      <c r="GN108" s="50"/>
      <c r="GO108" s="50"/>
      <c r="GP108" s="50"/>
      <c r="GQ108" s="50"/>
      <c r="GR108" s="50"/>
      <c r="GS108" s="50"/>
      <c r="GT108" s="307"/>
      <c r="GU108" s="57"/>
      <c r="GV108" s="17"/>
      <c r="GW108" s="17"/>
      <c r="GX108" s="56"/>
      <c r="GY108" s="50"/>
      <c r="GZ108" s="50"/>
      <c r="HA108" s="50"/>
      <c r="HB108" s="50"/>
      <c r="HC108" s="50"/>
      <c r="HD108" s="50"/>
      <c r="HE108" s="307"/>
      <c r="HF108" s="57"/>
      <c r="HG108" s="17"/>
      <c r="HH108" s="17"/>
      <c r="HI108" s="56"/>
      <c r="HJ108" s="50"/>
      <c r="HK108" s="50"/>
      <c r="HL108" s="50"/>
      <c r="HM108" s="50"/>
      <c r="HN108" s="50"/>
      <c r="HO108" s="50"/>
      <c r="HP108" s="307"/>
      <c r="HQ108" s="57"/>
      <c r="HR108" s="17"/>
      <c r="HS108" s="17"/>
      <c r="HT108" s="56"/>
      <c r="HU108" s="50"/>
      <c r="HV108" s="50"/>
      <c r="HW108" s="50"/>
      <c r="HX108" s="50"/>
      <c r="HY108" s="50"/>
      <c r="HZ108" s="50"/>
      <c r="IA108" s="307"/>
      <c r="IB108" s="57"/>
      <c r="IC108" s="17"/>
      <c r="ID108" s="17"/>
    </row>
    <row r="109" spans="1:238" x14ac:dyDescent="0.3">
      <c r="A109" s="54"/>
      <c r="B109" s="224"/>
      <c r="C109" s="61"/>
      <c r="D109" s="61"/>
      <c r="E109" s="61"/>
      <c r="F109" s="362"/>
      <c r="G109" s="61"/>
      <c r="H109" s="56"/>
      <c r="I109" s="50"/>
      <c r="J109" s="50"/>
      <c r="K109" s="50"/>
      <c r="L109" s="50"/>
      <c r="M109" s="50"/>
      <c r="N109" s="50"/>
      <c r="O109" s="307"/>
      <c r="P109" s="57"/>
      <c r="Q109" s="17"/>
      <c r="R109" s="17"/>
      <c r="S109" s="56"/>
      <c r="T109" s="50"/>
      <c r="U109" s="50"/>
      <c r="V109" s="50"/>
      <c r="W109" s="50"/>
      <c r="X109" s="50"/>
      <c r="Y109" s="50"/>
      <c r="Z109" s="307"/>
      <c r="AA109" s="57"/>
      <c r="AB109" s="17"/>
      <c r="AC109" s="17"/>
      <c r="AD109" s="56"/>
      <c r="AE109" s="50"/>
      <c r="AF109" s="50"/>
      <c r="AG109" s="50"/>
      <c r="AH109" s="50"/>
      <c r="AI109" s="50"/>
      <c r="AJ109" s="50"/>
      <c r="AK109" s="307"/>
      <c r="AL109" s="57"/>
      <c r="AM109" s="17"/>
      <c r="AN109" s="17"/>
      <c r="AO109" s="56"/>
      <c r="AP109" s="50"/>
      <c r="AQ109" s="50"/>
      <c r="AR109" s="50"/>
      <c r="AS109" s="50"/>
      <c r="AT109" s="50"/>
      <c r="AU109" s="50"/>
      <c r="AV109" s="307"/>
      <c r="AW109" s="57"/>
      <c r="AX109" s="17"/>
      <c r="AY109" s="17"/>
      <c r="AZ109" s="56"/>
      <c r="BA109" s="50"/>
      <c r="BB109" s="50"/>
      <c r="BC109" s="50"/>
      <c r="BD109" s="50"/>
      <c r="BE109" s="50"/>
      <c r="BF109" s="50"/>
      <c r="BG109" s="307"/>
      <c r="BH109" s="57"/>
      <c r="BI109" s="17"/>
      <c r="BJ109" s="17"/>
      <c r="BK109" s="56"/>
      <c r="BL109" s="50"/>
      <c r="BM109" s="50"/>
      <c r="BN109" s="50"/>
      <c r="BO109" s="50"/>
      <c r="BP109" s="50"/>
      <c r="BQ109" s="50"/>
      <c r="BR109" s="307"/>
      <c r="BS109" s="57"/>
      <c r="BT109" s="17"/>
      <c r="BU109" s="17"/>
      <c r="BV109" s="56"/>
      <c r="BW109" s="50"/>
      <c r="BX109" s="50"/>
      <c r="BY109" s="50"/>
      <c r="BZ109" s="50"/>
      <c r="CA109" s="50"/>
      <c r="CB109" s="50"/>
      <c r="CC109" s="307"/>
      <c r="CD109" s="57"/>
      <c r="CE109" s="17"/>
      <c r="CF109" s="17"/>
      <c r="CG109" s="56"/>
      <c r="CH109" s="50"/>
      <c r="CI109" s="50"/>
      <c r="CJ109" s="50"/>
      <c r="CK109" s="50"/>
      <c r="CL109" s="50"/>
      <c r="CM109" s="50"/>
      <c r="CN109" s="307"/>
      <c r="CO109" s="57"/>
      <c r="CP109" s="17"/>
      <c r="CQ109" s="17"/>
      <c r="CR109" s="56"/>
      <c r="CS109" s="50"/>
      <c r="CT109" s="50"/>
      <c r="CU109" s="50"/>
      <c r="CV109" s="50"/>
      <c r="CW109" s="50"/>
      <c r="CX109" s="50"/>
      <c r="CY109" s="307"/>
      <c r="CZ109" s="57"/>
      <c r="DA109" s="17"/>
      <c r="DB109" s="17"/>
      <c r="DC109" s="56"/>
      <c r="DD109" s="50"/>
      <c r="DE109" s="50"/>
      <c r="DF109" s="50"/>
      <c r="DG109" s="50"/>
      <c r="DH109" s="50"/>
      <c r="DI109" s="50"/>
      <c r="DJ109" s="307"/>
      <c r="DK109" s="57"/>
      <c r="DL109" s="17"/>
      <c r="DM109" s="17"/>
      <c r="DN109" s="56"/>
      <c r="DO109" s="50"/>
      <c r="DP109" s="50"/>
      <c r="DQ109" s="50"/>
      <c r="DR109" s="50"/>
      <c r="DS109" s="50"/>
      <c r="DT109" s="50"/>
      <c r="DU109" s="307"/>
      <c r="DV109" s="57"/>
      <c r="DW109" s="17"/>
      <c r="DX109" s="17"/>
      <c r="DY109" s="56"/>
      <c r="DZ109" s="50"/>
      <c r="EA109" s="50"/>
      <c r="EB109" s="50"/>
      <c r="EC109" s="50"/>
      <c r="ED109" s="50"/>
      <c r="EE109" s="50"/>
      <c r="EF109" s="307"/>
      <c r="EG109" s="57"/>
      <c r="EH109" s="17"/>
      <c r="EI109" s="17"/>
      <c r="EJ109" s="56"/>
      <c r="EK109" s="50"/>
      <c r="EL109" s="50"/>
      <c r="EM109" s="50"/>
      <c r="EN109" s="50"/>
      <c r="EO109" s="50"/>
      <c r="EP109" s="50"/>
      <c r="EQ109" s="307"/>
      <c r="ER109" s="57"/>
      <c r="ES109" s="17"/>
      <c r="ET109" s="17"/>
      <c r="EU109" s="56"/>
      <c r="EV109" s="50"/>
      <c r="EW109" s="50"/>
      <c r="EX109" s="50"/>
      <c r="EY109" s="50"/>
      <c r="EZ109" s="50"/>
      <c r="FA109" s="50"/>
      <c r="FB109" s="307"/>
      <c r="FC109" s="57"/>
      <c r="FD109" s="17"/>
      <c r="FE109" s="17"/>
      <c r="FF109" s="56"/>
      <c r="FG109" s="50"/>
      <c r="FH109" s="50"/>
      <c r="FI109" s="50"/>
      <c r="FJ109" s="50"/>
      <c r="FK109" s="50"/>
      <c r="FL109" s="50"/>
      <c r="FM109" s="307"/>
      <c r="FN109" s="57"/>
      <c r="FO109" s="17"/>
      <c r="FP109" s="17"/>
      <c r="FQ109" s="56"/>
      <c r="FR109" s="50"/>
      <c r="FS109" s="50"/>
      <c r="FT109" s="50"/>
      <c r="FU109" s="50"/>
      <c r="FV109" s="50"/>
      <c r="FW109" s="50"/>
      <c r="FX109" s="307"/>
      <c r="FY109" s="57"/>
      <c r="FZ109" s="17"/>
      <c r="GA109" s="17"/>
      <c r="GB109" s="56"/>
      <c r="GC109" s="50"/>
      <c r="GD109" s="50"/>
      <c r="GE109" s="50"/>
      <c r="GF109" s="50"/>
      <c r="GG109" s="50"/>
      <c r="GH109" s="50"/>
      <c r="GI109" s="307"/>
      <c r="GJ109" s="57"/>
      <c r="GK109" s="17"/>
      <c r="GL109" s="17"/>
      <c r="GM109" s="56"/>
      <c r="GN109" s="50"/>
      <c r="GO109" s="50"/>
      <c r="GP109" s="50"/>
      <c r="GQ109" s="50"/>
      <c r="GR109" s="50"/>
      <c r="GS109" s="50"/>
      <c r="GT109" s="307"/>
      <c r="GU109" s="57"/>
      <c r="GV109" s="17"/>
      <c r="GW109" s="17"/>
      <c r="GX109" s="56"/>
      <c r="GY109" s="50"/>
      <c r="GZ109" s="50"/>
      <c r="HA109" s="50"/>
      <c r="HB109" s="50"/>
      <c r="HC109" s="50"/>
      <c r="HD109" s="50"/>
      <c r="HE109" s="307"/>
      <c r="HF109" s="57"/>
      <c r="HG109" s="17"/>
      <c r="HH109" s="17"/>
      <c r="HI109" s="56"/>
      <c r="HJ109" s="50"/>
      <c r="HK109" s="50"/>
      <c r="HL109" s="50"/>
      <c r="HM109" s="50"/>
      <c r="HN109" s="50"/>
      <c r="HO109" s="50"/>
      <c r="HP109" s="307"/>
      <c r="HQ109" s="57"/>
      <c r="HR109" s="17"/>
      <c r="HS109" s="17"/>
      <c r="HT109" s="56"/>
      <c r="HU109" s="50"/>
      <c r="HV109" s="50"/>
      <c r="HW109" s="50"/>
      <c r="HX109" s="50"/>
      <c r="HY109" s="50"/>
      <c r="HZ109" s="50"/>
      <c r="IA109" s="307"/>
      <c r="IB109" s="57"/>
      <c r="IC109" s="17"/>
      <c r="ID109" s="17"/>
    </row>
    <row r="110" spans="1:238" x14ac:dyDescent="0.3">
      <c r="A110" s="54"/>
      <c r="B110" s="224"/>
      <c r="C110" s="61"/>
      <c r="D110" s="61"/>
      <c r="E110" s="61"/>
      <c r="F110" s="362"/>
      <c r="G110" s="61"/>
      <c r="H110" s="56"/>
      <c r="I110" s="50"/>
      <c r="J110" s="50"/>
      <c r="K110" s="50"/>
      <c r="L110" s="50"/>
      <c r="M110" s="50"/>
      <c r="N110" s="50"/>
      <c r="O110" s="307"/>
      <c r="P110" s="57"/>
      <c r="Q110" s="17"/>
      <c r="R110" s="17"/>
      <c r="S110" s="56"/>
      <c r="T110" s="50"/>
      <c r="U110" s="50"/>
      <c r="V110" s="50"/>
      <c r="W110" s="50"/>
      <c r="X110" s="50"/>
      <c r="Y110" s="50"/>
      <c r="Z110" s="307"/>
      <c r="AA110" s="57"/>
      <c r="AB110" s="17"/>
      <c r="AC110" s="17"/>
      <c r="AD110" s="56"/>
      <c r="AE110" s="50"/>
      <c r="AF110" s="50"/>
      <c r="AG110" s="50"/>
      <c r="AH110" s="50"/>
      <c r="AI110" s="50"/>
      <c r="AJ110" s="50"/>
      <c r="AK110" s="307"/>
      <c r="AL110" s="57"/>
      <c r="AM110" s="17"/>
      <c r="AN110" s="17"/>
      <c r="AO110" s="56"/>
      <c r="AP110" s="50"/>
      <c r="AQ110" s="50"/>
      <c r="AR110" s="50"/>
      <c r="AS110" s="50"/>
      <c r="AT110" s="50"/>
      <c r="AU110" s="50"/>
      <c r="AV110" s="307"/>
      <c r="AW110" s="57"/>
      <c r="AX110" s="17"/>
      <c r="AY110" s="17"/>
      <c r="AZ110" s="56"/>
      <c r="BA110" s="50"/>
      <c r="BB110" s="50"/>
      <c r="BC110" s="50"/>
      <c r="BD110" s="50"/>
      <c r="BE110" s="50"/>
      <c r="BF110" s="50"/>
      <c r="BG110" s="307"/>
      <c r="BH110" s="57"/>
      <c r="BI110" s="17"/>
      <c r="BJ110" s="17"/>
      <c r="BK110" s="56"/>
      <c r="BL110" s="50"/>
      <c r="BM110" s="50"/>
      <c r="BN110" s="50"/>
      <c r="BO110" s="50"/>
      <c r="BP110" s="50"/>
      <c r="BQ110" s="50"/>
      <c r="BR110" s="307"/>
      <c r="BS110" s="57"/>
      <c r="BT110" s="17"/>
      <c r="BU110" s="17"/>
      <c r="BV110" s="56"/>
      <c r="BW110" s="50"/>
      <c r="BX110" s="50"/>
      <c r="BY110" s="50"/>
      <c r="BZ110" s="50"/>
      <c r="CA110" s="50"/>
      <c r="CB110" s="50"/>
      <c r="CC110" s="307"/>
      <c r="CD110" s="57"/>
      <c r="CE110" s="17"/>
      <c r="CF110" s="17"/>
      <c r="CG110" s="56"/>
      <c r="CH110" s="50"/>
      <c r="CI110" s="50"/>
      <c r="CJ110" s="50"/>
      <c r="CK110" s="50"/>
      <c r="CL110" s="50"/>
      <c r="CM110" s="50"/>
      <c r="CN110" s="307"/>
      <c r="CO110" s="57"/>
      <c r="CP110" s="17"/>
      <c r="CQ110" s="17"/>
      <c r="CR110" s="56"/>
      <c r="CS110" s="50"/>
      <c r="CT110" s="50"/>
      <c r="CU110" s="50"/>
      <c r="CV110" s="50"/>
      <c r="CW110" s="50"/>
      <c r="CX110" s="50"/>
      <c r="CY110" s="307"/>
      <c r="CZ110" s="57"/>
      <c r="DA110" s="17"/>
      <c r="DB110" s="17"/>
      <c r="DC110" s="56"/>
      <c r="DD110" s="50"/>
      <c r="DE110" s="50"/>
      <c r="DF110" s="50"/>
      <c r="DG110" s="50"/>
      <c r="DH110" s="50"/>
      <c r="DI110" s="50"/>
      <c r="DJ110" s="307"/>
      <c r="DK110" s="57"/>
      <c r="DL110" s="17"/>
      <c r="DM110" s="17"/>
      <c r="DN110" s="56"/>
      <c r="DO110" s="50"/>
      <c r="DP110" s="50"/>
      <c r="DQ110" s="50"/>
      <c r="DR110" s="50"/>
      <c r="DS110" s="50"/>
      <c r="DT110" s="50"/>
      <c r="DU110" s="307"/>
      <c r="DV110" s="57"/>
      <c r="DW110" s="17"/>
      <c r="DX110" s="17"/>
      <c r="DY110" s="56"/>
      <c r="DZ110" s="50"/>
      <c r="EA110" s="50"/>
      <c r="EB110" s="50"/>
      <c r="EC110" s="50"/>
      <c r="ED110" s="50"/>
      <c r="EE110" s="50"/>
      <c r="EF110" s="307"/>
      <c r="EG110" s="57"/>
      <c r="EH110" s="17"/>
      <c r="EI110" s="17"/>
      <c r="EJ110" s="56"/>
      <c r="EK110" s="50"/>
      <c r="EL110" s="50"/>
      <c r="EM110" s="50"/>
      <c r="EN110" s="50"/>
      <c r="EO110" s="50"/>
      <c r="EP110" s="50"/>
      <c r="EQ110" s="307"/>
      <c r="ER110" s="57"/>
      <c r="ES110" s="17"/>
      <c r="ET110" s="17"/>
      <c r="EU110" s="56"/>
      <c r="EV110" s="50"/>
      <c r="EW110" s="50"/>
      <c r="EX110" s="50"/>
      <c r="EY110" s="50"/>
      <c r="EZ110" s="50"/>
      <c r="FA110" s="50"/>
      <c r="FB110" s="307"/>
      <c r="FC110" s="57"/>
      <c r="FD110" s="17"/>
      <c r="FE110" s="17"/>
      <c r="FF110" s="56"/>
      <c r="FG110" s="50"/>
      <c r="FH110" s="50"/>
      <c r="FI110" s="50"/>
      <c r="FJ110" s="50"/>
      <c r="FK110" s="50"/>
      <c r="FL110" s="50"/>
      <c r="FM110" s="307"/>
      <c r="FN110" s="57"/>
      <c r="FO110" s="17"/>
      <c r="FP110" s="17"/>
      <c r="FQ110" s="56"/>
      <c r="FR110" s="50"/>
      <c r="FS110" s="50"/>
      <c r="FT110" s="50"/>
      <c r="FU110" s="50"/>
      <c r="FV110" s="50"/>
      <c r="FW110" s="50"/>
      <c r="FX110" s="307"/>
      <c r="FY110" s="57"/>
      <c r="FZ110" s="17"/>
      <c r="GA110" s="17"/>
      <c r="GB110" s="56"/>
      <c r="GC110" s="50"/>
      <c r="GD110" s="50"/>
      <c r="GE110" s="50"/>
      <c r="GF110" s="50"/>
      <c r="GG110" s="50"/>
      <c r="GH110" s="50"/>
      <c r="GI110" s="307"/>
      <c r="GJ110" s="57"/>
      <c r="GK110" s="17"/>
      <c r="GL110" s="17"/>
      <c r="GM110" s="56"/>
      <c r="GN110" s="50"/>
      <c r="GO110" s="50"/>
      <c r="GP110" s="50"/>
      <c r="GQ110" s="50"/>
      <c r="GR110" s="50"/>
      <c r="GS110" s="50"/>
      <c r="GT110" s="307"/>
      <c r="GU110" s="57"/>
      <c r="GV110" s="17"/>
      <c r="GW110" s="17"/>
      <c r="GX110" s="56"/>
      <c r="GY110" s="50"/>
      <c r="GZ110" s="50"/>
      <c r="HA110" s="50"/>
      <c r="HB110" s="50"/>
      <c r="HC110" s="50"/>
      <c r="HD110" s="50"/>
      <c r="HE110" s="307"/>
      <c r="HF110" s="57"/>
      <c r="HG110" s="17"/>
      <c r="HH110" s="17"/>
      <c r="HI110" s="56"/>
      <c r="HJ110" s="50"/>
      <c r="HK110" s="50"/>
      <c r="HL110" s="50"/>
      <c r="HM110" s="50"/>
      <c r="HN110" s="50"/>
      <c r="HO110" s="50"/>
      <c r="HP110" s="307"/>
      <c r="HQ110" s="57"/>
      <c r="HR110" s="17"/>
      <c r="HS110" s="17"/>
      <c r="HT110" s="56"/>
      <c r="HU110" s="50"/>
      <c r="HV110" s="50"/>
      <c r="HW110" s="50"/>
      <c r="HX110" s="50"/>
      <c r="HY110" s="50"/>
      <c r="HZ110" s="50"/>
      <c r="IA110" s="307"/>
      <c r="IB110" s="57"/>
      <c r="IC110" s="17"/>
      <c r="ID110" s="17"/>
    </row>
    <row r="111" spans="1:238" x14ac:dyDescent="0.3">
      <c r="A111" s="54"/>
      <c r="B111" s="224"/>
      <c r="C111" s="61"/>
      <c r="D111" s="61"/>
      <c r="E111" s="61"/>
      <c r="F111" s="362"/>
      <c r="G111" s="61"/>
      <c r="H111" s="56"/>
      <c r="I111" s="50"/>
      <c r="J111" s="50"/>
      <c r="K111" s="50"/>
      <c r="L111" s="50"/>
      <c r="M111" s="50"/>
      <c r="N111" s="50"/>
      <c r="O111" s="307"/>
      <c r="P111" s="57"/>
      <c r="Q111" s="17"/>
      <c r="R111" s="17"/>
      <c r="S111" s="56"/>
      <c r="T111" s="50"/>
      <c r="U111" s="50"/>
      <c r="V111" s="50"/>
      <c r="W111" s="50"/>
      <c r="X111" s="50"/>
      <c r="Y111" s="50"/>
      <c r="Z111" s="307"/>
      <c r="AA111" s="57"/>
      <c r="AB111" s="17"/>
      <c r="AC111" s="17"/>
      <c r="AD111" s="56"/>
      <c r="AE111" s="50"/>
      <c r="AF111" s="50"/>
      <c r="AG111" s="50"/>
      <c r="AH111" s="50"/>
      <c r="AI111" s="50"/>
      <c r="AJ111" s="50"/>
      <c r="AK111" s="307"/>
      <c r="AL111" s="57"/>
      <c r="AM111" s="17"/>
      <c r="AN111" s="17"/>
      <c r="AO111" s="56"/>
      <c r="AP111" s="50"/>
      <c r="AQ111" s="50"/>
      <c r="AR111" s="50"/>
      <c r="AS111" s="50"/>
      <c r="AT111" s="50"/>
      <c r="AU111" s="50"/>
      <c r="AV111" s="307"/>
      <c r="AW111" s="57"/>
      <c r="AX111" s="17"/>
      <c r="AY111" s="17"/>
      <c r="AZ111" s="56"/>
      <c r="BA111" s="50"/>
      <c r="BB111" s="50"/>
      <c r="BC111" s="50"/>
      <c r="BD111" s="50"/>
      <c r="BE111" s="50"/>
      <c r="BF111" s="50"/>
      <c r="BG111" s="307"/>
      <c r="BH111" s="57"/>
      <c r="BI111" s="17"/>
      <c r="BJ111" s="17"/>
      <c r="BK111" s="56"/>
      <c r="BL111" s="50"/>
      <c r="BM111" s="50"/>
      <c r="BN111" s="50"/>
      <c r="BO111" s="50"/>
      <c r="BP111" s="50"/>
      <c r="BQ111" s="50"/>
      <c r="BR111" s="307"/>
      <c r="BS111" s="57"/>
      <c r="BT111" s="17"/>
      <c r="BU111" s="17"/>
      <c r="BV111" s="56"/>
      <c r="BW111" s="50"/>
      <c r="BX111" s="50"/>
      <c r="BY111" s="50"/>
      <c r="BZ111" s="50"/>
      <c r="CA111" s="50"/>
      <c r="CB111" s="50"/>
      <c r="CC111" s="307"/>
      <c r="CD111" s="57"/>
      <c r="CE111" s="17"/>
      <c r="CF111" s="17"/>
      <c r="CG111" s="56"/>
      <c r="CH111" s="50"/>
      <c r="CI111" s="50"/>
      <c r="CJ111" s="50"/>
      <c r="CK111" s="50"/>
      <c r="CL111" s="50"/>
      <c r="CM111" s="50"/>
      <c r="CN111" s="307"/>
      <c r="CO111" s="57"/>
      <c r="CP111" s="17"/>
      <c r="CQ111" s="17"/>
      <c r="CR111" s="56"/>
      <c r="CS111" s="50"/>
      <c r="CT111" s="50"/>
      <c r="CU111" s="50"/>
      <c r="CV111" s="50"/>
      <c r="CW111" s="50"/>
      <c r="CX111" s="50"/>
      <c r="CY111" s="307"/>
      <c r="CZ111" s="57"/>
      <c r="DA111" s="17"/>
      <c r="DB111" s="17"/>
      <c r="DC111" s="56"/>
      <c r="DD111" s="50"/>
      <c r="DE111" s="50"/>
      <c r="DF111" s="50"/>
      <c r="DG111" s="50"/>
      <c r="DH111" s="50"/>
      <c r="DI111" s="50"/>
      <c r="DJ111" s="307"/>
      <c r="DK111" s="57"/>
      <c r="DL111" s="17"/>
      <c r="DM111" s="17"/>
      <c r="DN111" s="56"/>
      <c r="DO111" s="50"/>
      <c r="DP111" s="50"/>
      <c r="DQ111" s="50"/>
      <c r="DR111" s="50"/>
      <c r="DS111" s="50"/>
      <c r="DT111" s="50"/>
      <c r="DU111" s="307"/>
      <c r="DV111" s="57"/>
      <c r="DW111" s="17"/>
      <c r="DX111" s="17"/>
      <c r="DY111" s="56"/>
      <c r="DZ111" s="50"/>
      <c r="EA111" s="50"/>
      <c r="EB111" s="50"/>
      <c r="EC111" s="50"/>
      <c r="ED111" s="50"/>
      <c r="EE111" s="50"/>
      <c r="EF111" s="307"/>
      <c r="EG111" s="57"/>
      <c r="EH111" s="17"/>
      <c r="EI111" s="17"/>
      <c r="EJ111" s="56"/>
      <c r="EK111" s="50"/>
      <c r="EL111" s="50"/>
      <c r="EM111" s="50"/>
      <c r="EN111" s="50"/>
      <c r="EO111" s="50"/>
      <c r="EP111" s="50"/>
      <c r="EQ111" s="307"/>
      <c r="ER111" s="57"/>
      <c r="ES111" s="17"/>
      <c r="ET111" s="17"/>
      <c r="EU111" s="56"/>
      <c r="EV111" s="50"/>
      <c r="EW111" s="50"/>
      <c r="EX111" s="50"/>
      <c r="EY111" s="50"/>
      <c r="EZ111" s="50"/>
      <c r="FA111" s="50"/>
      <c r="FB111" s="307"/>
      <c r="FC111" s="57"/>
      <c r="FD111" s="17"/>
      <c r="FE111" s="17"/>
      <c r="FF111" s="56"/>
      <c r="FG111" s="50"/>
      <c r="FH111" s="50"/>
      <c r="FI111" s="50"/>
      <c r="FJ111" s="50"/>
      <c r="FK111" s="50"/>
      <c r="FL111" s="50"/>
      <c r="FM111" s="307"/>
      <c r="FN111" s="57"/>
      <c r="FO111" s="17"/>
      <c r="FP111" s="17"/>
      <c r="FQ111" s="56"/>
      <c r="FR111" s="50"/>
      <c r="FS111" s="50"/>
      <c r="FT111" s="50"/>
      <c r="FU111" s="50"/>
      <c r="FV111" s="50"/>
      <c r="FW111" s="50"/>
      <c r="FX111" s="307"/>
      <c r="FY111" s="57"/>
      <c r="FZ111" s="17"/>
      <c r="GA111" s="17"/>
      <c r="GB111" s="56"/>
      <c r="GC111" s="50"/>
      <c r="GD111" s="50"/>
      <c r="GE111" s="50"/>
      <c r="GF111" s="50"/>
      <c r="GG111" s="50"/>
      <c r="GH111" s="50"/>
      <c r="GI111" s="307"/>
      <c r="GJ111" s="57"/>
      <c r="GK111" s="17"/>
      <c r="GL111" s="17"/>
      <c r="GM111" s="56"/>
      <c r="GN111" s="50"/>
      <c r="GO111" s="50"/>
      <c r="GP111" s="50"/>
      <c r="GQ111" s="50"/>
      <c r="GR111" s="50"/>
      <c r="GS111" s="50"/>
      <c r="GT111" s="307"/>
      <c r="GU111" s="57"/>
      <c r="GV111" s="17"/>
      <c r="GW111" s="17"/>
      <c r="GX111" s="56"/>
      <c r="GY111" s="50"/>
      <c r="GZ111" s="50"/>
      <c r="HA111" s="50"/>
      <c r="HB111" s="50"/>
      <c r="HC111" s="50"/>
      <c r="HD111" s="50"/>
      <c r="HE111" s="307"/>
      <c r="HF111" s="57"/>
      <c r="HG111" s="17"/>
      <c r="HH111" s="17"/>
      <c r="HI111" s="56"/>
      <c r="HJ111" s="50"/>
      <c r="HK111" s="50"/>
      <c r="HL111" s="50"/>
      <c r="HM111" s="50"/>
      <c r="HN111" s="50"/>
      <c r="HO111" s="50"/>
      <c r="HP111" s="307"/>
      <c r="HQ111" s="57"/>
      <c r="HR111" s="17"/>
      <c r="HS111" s="17"/>
      <c r="HT111" s="56"/>
      <c r="HU111" s="50"/>
      <c r="HV111" s="50"/>
      <c r="HW111" s="50"/>
      <c r="HX111" s="50"/>
      <c r="HY111" s="50"/>
      <c r="HZ111" s="50"/>
      <c r="IA111" s="307"/>
      <c r="IB111" s="57"/>
      <c r="IC111" s="17"/>
      <c r="ID111" s="17"/>
    </row>
    <row r="112" spans="1:238" x14ac:dyDescent="0.3">
      <c r="A112" s="54"/>
      <c r="B112" s="224"/>
      <c r="C112" s="61"/>
      <c r="D112" s="61"/>
      <c r="E112" s="61"/>
      <c r="F112" s="362"/>
      <c r="G112" s="61"/>
      <c r="H112" s="56"/>
      <c r="I112" s="50"/>
      <c r="J112" s="50"/>
      <c r="K112" s="50"/>
      <c r="L112" s="50"/>
      <c r="M112" s="50"/>
      <c r="N112" s="50"/>
      <c r="O112" s="307"/>
      <c r="P112" s="57"/>
      <c r="Q112" s="17"/>
      <c r="R112" s="17"/>
      <c r="S112" s="56"/>
      <c r="T112" s="50"/>
      <c r="U112" s="50"/>
      <c r="V112" s="50"/>
      <c r="W112" s="50"/>
      <c r="X112" s="50"/>
      <c r="Y112" s="50"/>
      <c r="Z112" s="307"/>
      <c r="AA112" s="57"/>
      <c r="AB112" s="17"/>
      <c r="AC112" s="17"/>
      <c r="AD112" s="56"/>
      <c r="AE112" s="50"/>
      <c r="AF112" s="50"/>
      <c r="AG112" s="50"/>
      <c r="AH112" s="50"/>
      <c r="AI112" s="50"/>
      <c r="AJ112" s="50"/>
      <c r="AK112" s="307"/>
      <c r="AL112" s="57"/>
      <c r="AM112" s="17"/>
      <c r="AN112" s="17"/>
      <c r="AO112" s="56"/>
      <c r="AP112" s="50"/>
      <c r="AQ112" s="50"/>
      <c r="AR112" s="50"/>
      <c r="AS112" s="50"/>
      <c r="AT112" s="50"/>
      <c r="AU112" s="50"/>
      <c r="AV112" s="307"/>
      <c r="AW112" s="57"/>
      <c r="AX112" s="17"/>
      <c r="AY112" s="17"/>
      <c r="AZ112" s="56"/>
      <c r="BA112" s="50"/>
      <c r="BB112" s="50"/>
      <c r="BC112" s="50"/>
      <c r="BD112" s="50"/>
      <c r="BE112" s="50"/>
      <c r="BF112" s="50"/>
      <c r="BG112" s="307"/>
      <c r="BH112" s="57"/>
      <c r="BI112" s="17"/>
      <c r="BJ112" s="17"/>
      <c r="BK112" s="56"/>
      <c r="BL112" s="50"/>
      <c r="BM112" s="50"/>
      <c r="BN112" s="50"/>
      <c r="BO112" s="50"/>
      <c r="BP112" s="50"/>
      <c r="BQ112" s="50"/>
      <c r="BR112" s="307"/>
      <c r="BS112" s="57"/>
      <c r="BT112" s="17"/>
      <c r="BU112" s="17"/>
      <c r="BV112" s="56"/>
      <c r="BW112" s="50"/>
      <c r="BX112" s="50"/>
      <c r="BY112" s="50"/>
      <c r="BZ112" s="50"/>
      <c r="CA112" s="50"/>
      <c r="CB112" s="50"/>
      <c r="CC112" s="307"/>
      <c r="CD112" s="57"/>
      <c r="CE112" s="17"/>
      <c r="CF112" s="17"/>
      <c r="CG112" s="56"/>
      <c r="CH112" s="50"/>
      <c r="CI112" s="50"/>
      <c r="CJ112" s="50"/>
      <c r="CK112" s="50"/>
      <c r="CL112" s="50"/>
      <c r="CM112" s="50"/>
      <c r="CN112" s="307"/>
      <c r="CO112" s="57"/>
      <c r="CP112" s="17"/>
      <c r="CQ112" s="17"/>
      <c r="CR112" s="56"/>
      <c r="CS112" s="50"/>
      <c r="CT112" s="50"/>
      <c r="CU112" s="50"/>
      <c r="CV112" s="50"/>
      <c r="CW112" s="50"/>
      <c r="CX112" s="50"/>
      <c r="CY112" s="307"/>
      <c r="CZ112" s="57"/>
      <c r="DA112" s="17"/>
      <c r="DB112" s="17"/>
      <c r="DC112" s="56"/>
      <c r="DD112" s="50"/>
      <c r="DE112" s="50"/>
      <c r="DF112" s="50"/>
      <c r="DG112" s="50"/>
      <c r="DH112" s="50"/>
      <c r="DI112" s="50"/>
      <c r="DJ112" s="307"/>
      <c r="DK112" s="57"/>
      <c r="DL112" s="17"/>
      <c r="DM112" s="17"/>
      <c r="DN112" s="56"/>
      <c r="DO112" s="50"/>
      <c r="DP112" s="50"/>
      <c r="DQ112" s="50"/>
      <c r="DR112" s="50"/>
      <c r="DS112" s="50"/>
      <c r="DT112" s="50"/>
      <c r="DU112" s="307"/>
      <c r="DV112" s="57"/>
      <c r="DW112" s="17"/>
      <c r="DX112" s="17"/>
      <c r="DY112" s="56"/>
      <c r="DZ112" s="50"/>
      <c r="EA112" s="50"/>
      <c r="EB112" s="50"/>
      <c r="EC112" s="50"/>
      <c r="ED112" s="50"/>
      <c r="EE112" s="50"/>
      <c r="EF112" s="307"/>
      <c r="EG112" s="57"/>
      <c r="EH112" s="17"/>
      <c r="EI112" s="17"/>
      <c r="EJ112" s="56"/>
      <c r="EK112" s="50"/>
      <c r="EL112" s="50"/>
      <c r="EM112" s="50"/>
      <c r="EN112" s="50"/>
      <c r="EO112" s="50"/>
      <c r="EP112" s="50"/>
      <c r="EQ112" s="307"/>
      <c r="ER112" s="57"/>
      <c r="ES112" s="17"/>
      <c r="ET112" s="17"/>
      <c r="EU112" s="56"/>
      <c r="EV112" s="50"/>
      <c r="EW112" s="50"/>
      <c r="EX112" s="50"/>
      <c r="EY112" s="50"/>
      <c r="EZ112" s="50"/>
      <c r="FA112" s="50"/>
      <c r="FB112" s="307"/>
      <c r="FC112" s="57"/>
      <c r="FD112" s="17"/>
      <c r="FE112" s="17"/>
      <c r="FF112" s="56"/>
      <c r="FG112" s="50"/>
      <c r="FH112" s="50"/>
      <c r="FI112" s="50"/>
      <c r="FJ112" s="50"/>
      <c r="FK112" s="50"/>
      <c r="FL112" s="50"/>
      <c r="FM112" s="307"/>
      <c r="FN112" s="57"/>
      <c r="FO112" s="17"/>
      <c r="FP112" s="17"/>
      <c r="FQ112" s="56"/>
      <c r="FR112" s="50"/>
      <c r="FS112" s="50"/>
      <c r="FT112" s="50"/>
      <c r="FU112" s="50"/>
      <c r="FV112" s="50"/>
      <c r="FW112" s="50"/>
      <c r="FX112" s="307"/>
      <c r="FY112" s="57"/>
      <c r="FZ112" s="17"/>
      <c r="GA112" s="17"/>
      <c r="GB112" s="56"/>
      <c r="GC112" s="50"/>
      <c r="GD112" s="50"/>
      <c r="GE112" s="50"/>
      <c r="GF112" s="50"/>
      <c r="GG112" s="50"/>
      <c r="GH112" s="50"/>
      <c r="GI112" s="307"/>
      <c r="GJ112" s="57"/>
      <c r="GK112" s="17"/>
      <c r="GL112" s="17"/>
      <c r="GM112" s="56"/>
      <c r="GN112" s="50"/>
      <c r="GO112" s="50"/>
      <c r="GP112" s="50"/>
      <c r="GQ112" s="50"/>
      <c r="GR112" s="50"/>
      <c r="GS112" s="50"/>
      <c r="GT112" s="307"/>
      <c r="GU112" s="57"/>
      <c r="GV112" s="17"/>
      <c r="GW112" s="17"/>
      <c r="GX112" s="56"/>
      <c r="GY112" s="50"/>
      <c r="GZ112" s="50"/>
      <c r="HA112" s="50"/>
      <c r="HB112" s="50"/>
      <c r="HC112" s="50"/>
      <c r="HD112" s="50"/>
      <c r="HE112" s="307"/>
      <c r="HF112" s="57"/>
      <c r="HG112" s="17"/>
      <c r="HH112" s="17"/>
      <c r="HI112" s="56"/>
      <c r="HJ112" s="50"/>
      <c r="HK112" s="50"/>
      <c r="HL112" s="50"/>
      <c r="HM112" s="50"/>
      <c r="HN112" s="50"/>
      <c r="HO112" s="50"/>
      <c r="HP112" s="307"/>
      <c r="HQ112" s="57"/>
      <c r="HR112" s="17"/>
      <c r="HS112" s="17"/>
      <c r="HT112" s="56"/>
      <c r="HU112" s="50"/>
      <c r="HV112" s="50"/>
      <c r="HW112" s="50"/>
      <c r="HX112" s="50"/>
      <c r="HY112" s="50"/>
      <c r="HZ112" s="50"/>
      <c r="IA112" s="307"/>
      <c r="IB112" s="57"/>
      <c r="IC112" s="17"/>
      <c r="ID112" s="17"/>
    </row>
    <row r="113" spans="1:238" x14ac:dyDescent="0.3">
      <c r="A113" s="54"/>
      <c r="B113" s="224"/>
      <c r="C113" s="61"/>
      <c r="D113" s="61"/>
      <c r="E113" s="61"/>
      <c r="F113" s="362"/>
      <c r="G113" s="61"/>
      <c r="O113" s="307"/>
      <c r="P113" s="57"/>
      <c r="Q113" s="17"/>
      <c r="R113" s="17"/>
      <c r="S113" s="56"/>
      <c r="T113" s="50"/>
      <c r="U113" s="50"/>
      <c r="V113" s="50"/>
      <c r="W113" s="50"/>
      <c r="X113" s="50"/>
      <c r="Y113" s="50"/>
      <c r="Z113" s="307"/>
      <c r="AA113" s="57"/>
      <c r="AB113" s="17"/>
      <c r="AC113" s="17"/>
      <c r="AD113" s="56"/>
      <c r="AE113" s="50"/>
      <c r="AF113" s="50"/>
      <c r="AG113" s="50"/>
      <c r="AH113" s="50"/>
      <c r="AI113" s="50"/>
      <c r="AJ113" s="50"/>
      <c r="AK113" s="307"/>
      <c r="AL113" s="57"/>
      <c r="AM113" s="17"/>
      <c r="AN113" s="17"/>
      <c r="AO113" s="56"/>
      <c r="AP113" s="50"/>
      <c r="AQ113" s="50"/>
      <c r="AR113" s="50"/>
      <c r="AS113" s="50"/>
      <c r="AT113" s="50"/>
      <c r="AU113" s="50"/>
      <c r="AV113" s="307"/>
      <c r="AW113" s="57"/>
      <c r="AX113" s="17"/>
      <c r="AY113" s="17"/>
      <c r="AZ113" s="56"/>
      <c r="BA113" s="50"/>
      <c r="BB113" s="50"/>
      <c r="BC113" s="50"/>
      <c r="BD113" s="50"/>
      <c r="BE113" s="50"/>
      <c r="BF113" s="50"/>
      <c r="BG113" s="307"/>
      <c r="BH113" s="57"/>
      <c r="BI113" s="17"/>
      <c r="BJ113" s="17"/>
      <c r="BK113" s="56"/>
      <c r="BL113" s="50"/>
      <c r="BM113" s="50"/>
      <c r="BN113" s="50"/>
      <c r="BO113" s="50"/>
      <c r="BP113" s="50"/>
      <c r="BQ113" s="50"/>
      <c r="BR113" s="307"/>
      <c r="BS113" s="57"/>
      <c r="BT113" s="17"/>
      <c r="BU113" s="17"/>
      <c r="BV113" s="56"/>
      <c r="BW113" s="50"/>
      <c r="BX113" s="50"/>
      <c r="BY113" s="50"/>
      <c r="BZ113" s="50"/>
      <c r="CA113" s="50"/>
      <c r="CB113" s="50"/>
      <c r="CC113" s="307"/>
      <c r="CD113" s="57"/>
      <c r="CE113" s="17"/>
      <c r="CF113" s="17"/>
      <c r="CG113" s="56"/>
      <c r="CH113" s="50"/>
      <c r="CI113" s="50"/>
      <c r="CJ113" s="50"/>
      <c r="CK113" s="50"/>
      <c r="CL113" s="50"/>
      <c r="CM113" s="50"/>
      <c r="CN113" s="307"/>
      <c r="CO113" s="57"/>
      <c r="CP113" s="17"/>
      <c r="CQ113" s="17"/>
      <c r="CR113" s="56"/>
      <c r="CS113" s="50"/>
      <c r="CT113" s="50"/>
      <c r="CU113" s="50"/>
      <c r="CV113" s="50"/>
      <c r="CW113" s="50"/>
      <c r="CX113" s="50"/>
      <c r="CY113" s="307"/>
      <c r="CZ113" s="57"/>
      <c r="DA113" s="17"/>
      <c r="DB113" s="17"/>
      <c r="DC113" s="56"/>
      <c r="DD113" s="50"/>
      <c r="DE113" s="50"/>
      <c r="DF113" s="50"/>
      <c r="DG113" s="50"/>
      <c r="DH113" s="50"/>
      <c r="DI113" s="50"/>
      <c r="DJ113" s="307"/>
      <c r="DK113" s="57"/>
      <c r="DL113" s="17"/>
      <c r="DM113" s="17"/>
      <c r="DN113" s="56"/>
      <c r="DO113" s="50"/>
      <c r="DP113" s="50"/>
      <c r="DQ113" s="50"/>
      <c r="DR113" s="50"/>
      <c r="DS113" s="50"/>
      <c r="DT113" s="50"/>
      <c r="DU113" s="307"/>
      <c r="DV113" s="57"/>
      <c r="DW113" s="17"/>
      <c r="DX113" s="17"/>
      <c r="DY113" s="56"/>
      <c r="DZ113" s="50"/>
      <c r="EA113" s="50"/>
      <c r="EB113" s="50"/>
      <c r="EC113" s="50"/>
      <c r="ED113" s="50"/>
      <c r="EE113" s="50"/>
      <c r="EF113" s="307"/>
      <c r="EG113" s="57"/>
      <c r="EH113" s="17"/>
      <c r="EI113" s="17"/>
      <c r="EJ113" s="56"/>
      <c r="EK113" s="50"/>
      <c r="EL113" s="50"/>
      <c r="EM113" s="50"/>
      <c r="EN113" s="50"/>
      <c r="EO113" s="50"/>
      <c r="EP113" s="50"/>
      <c r="EQ113" s="307"/>
      <c r="ER113" s="57"/>
      <c r="ES113" s="17"/>
      <c r="ET113" s="17"/>
      <c r="EU113" s="56"/>
      <c r="EV113" s="50"/>
      <c r="EW113" s="50"/>
      <c r="EX113" s="50"/>
      <c r="EY113" s="50"/>
      <c r="EZ113" s="50"/>
      <c r="FA113" s="50"/>
      <c r="FB113" s="307"/>
      <c r="FC113" s="57"/>
      <c r="FD113" s="17"/>
      <c r="FE113" s="17"/>
      <c r="FF113" s="56"/>
      <c r="FG113" s="50"/>
      <c r="FH113" s="50"/>
      <c r="FI113" s="50"/>
      <c r="FJ113" s="50"/>
      <c r="FK113" s="50"/>
      <c r="FL113" s="50"/>
      <c r="FM113" s="307"/>
      <c r="FN113" s="57"/>
      <c r="FO113" s="17"/>
      <c r="FP113" s="17"/>
      <c r="FQ113" s="56"/>
      <c r="FR113" s="50"/>
      <c r="FS113" s="50"/>
      <c r="FT113" s="50"/>
      <c r="FU113" s="50"/>
      <c r="FV113" s="50"/>
      <c r="FW113" s="50"/>
      <c r="FX113" s="307"/>
      <c r="FY113" s="57"/>
      <c r="FZ113" s="17"/>
      <c r="GA113" s="17"/>
      <c r="GB113" s="56"/>
      <c r="GC113" s="50"/>
      <c r="GD113" s="50"/>
      <c r="GE113" s="50"/>
      <c r="GF113" s="50"/>
      <c r="GG113" s="50"/>
      <c r="GH113" s="50"/>
      <c r="GI113" s="307"/>
      <c r="GJ113" s="57"/>
      <c r="GK113" s="17"/>
      <c r="GL113" s="17"/>
      <c r="GM113" s="56"/>
      <c r="GN113" s="50"/>
      <c r="GO113" s="50"/>
      <c r="GP113" s="50"/>
      <c r="GQ113" s="50"/>
      <c r="GR113" s="50"/>
      <c r="GS113" s="50"/>
      <c r="GT113" s="307"/>
      <c r="GU113" s="57"/>
      <c r="GV113" s="17"/>
      <c r="GW113" s="17"/>
      <c r="GX113" s="56"/>
      <c r="GY113" s="50"/>
      <c r="GZ113" s="50"/>
      <c r="HA113" s="50"/>
      <c r="HB113" s="50"/>
      <c r="HC113" s="50"/>
      <c r="HD113" s="50"/>
      <c r="HE113" s="307"/>
      <c r="HF113" s="57"/>
      <c r="HG113" s="17"/>
      <c r="HH113" s="17"/>
      <c r="HI113" s="56"/>
      <c r="HJ113" s="50"/>
      <c r="HK113" s="50"/>
      <c r="HL113" s="50"/>
      <c r="HM113" s="50"/>
      <c r="HN113" s="50"/>
      <c r="HO113" s="50"/>
      <c r="HP113" s="307"/>
      <c r="HQ113" s="57"/>
      <c r="HR113" s="17"/>
      <c r="HS113" s="17"/>
      <c r="HT113" s="56"/>
      <c r="HU113" s="50"/>
      <c r="HV113" s="50"/>
      <c r="HW113" s="50"/>
      <c r="HX113" s="50"/>
      <c r="HY113" s="50"/>
      <c r="HZ113" s="50"/>
      <c r="IA113" s="307"/>
      <c r="IB113" s="57"/>
      <c r="IC113" s="17"/>
      <c r="ID113" s="17"/>
    </row>
    <row r="114" spans="1:238" x14ac:dyDescent="0.3">
      <c r="A114" s="54"/>
      <c r="B114" s="224"/>
      <c r="C114" s="61"/>
      <c r="D114" s="61"/>
      <c r="E114" s="61"/>
      <c r="F114" s="362"/>
      <c r="G114" s="61"/>
      <c r="O114" s="307"/>
      <c r="P114" s="57"/>
      <c r="Q114" s="17"/>
      <c r="R114" s="17"/>
      <c r="S114" s="56"/>
      <c r="T114" s="50"/>
      <c r="U114" s="50"/>
      <c r="V114" s="50"/>
      <c r="W114" s="50"/>
      <c r="X114" s="50"/>
      <c r="Y114" s="50"/>
      <c r="Z114" s="307"/>
      <c r="AA114" s="57"/>
      <c r="AB114" s="17"/>
      <c r="AC114" s="17"/>
      <c r="AD114" s="56"/>
      <c r="AE114" s="50"/>
      <c r="AF114" s="50"/>
      <c r="AG114" s="50"/>
      <c r="AH114" s="50"/>
      <c r="AI114" s="50"/>
      <c r="AJ114" s="50"/>
      <c r="AK114" s="307"/>
      <c r="AL114" s="57"/>
      <c r="AM114" s="17"/>
      <c r="AN114" s="17"/>
      <c r="AO114" s="56"/>
      <c r="AP114" s="50"/>
      <c r="AQ114" s="50"/>
      <c r="AR114" s="50"/>
      <c r="AS114" s="50"/>
      <c r="AT114" s="50"/>
      <c r="AU114" s="50"/>
      <c r="AV114" s="307"/>
      <c r="AW114" s="57"/>
      <c r="AX114" s="17"/>
      <c r="AY114" s="17"/>
      <c r="AZ114" s="56"/>
      <c r="BA114" s="50"/>
      <c r="BB114" s="50"/>
      <c r="BC114" s="50"/>
      <c r="BD114" s="50"/>
      <c r="BE114" s="50"/>
      <c r="BF114" s="50"/>
      <c r="BG114" s="307"/>
      <c r="BH114" s="57"/>
      <c r="BI114" s="17"/>
      <c r="BJ114" s="17"/>
      <c r="BK114" s="56"/>
      <c r="BL114" s="50"/>
      <c r="BM114" s="50"/>
      <c r="BN114" s="50"/>
      <c r="BO114" s="50"/>
      <c r="BP114" s="50"/>
      <c r="BQ114" s="50"/>
      <c r="BR114" s="307"/>
      <c r="BS114" s="57"/>
      <c r="BT114" s="17"/>
      <c r="BU114" s="17"/>
      <c r="BV114" s="56"/>
      <c r="BW114" s="50"/>
      <c r="BX114" s="50"/>
      <c r="BY114" s="50"/>
      <c r="BZ114" s="50"/>
      <c r="CA114" s="50"/>
      <c r="CB114" s="50"/>
      <c r="CC114" s="307"/>
      <c r="CD114" s="57"/>
      <c r="CE114" s="17"/>
      <c r="CF114" s="17"/>
      <c r="CG114" s="56"/>
      <c r="CH114" s="50"/>
      <c r="CI114" s="50"/>
      <c r="CJ114" s="50"/>
      <c r="CK114" s="50"/>
      <c r="CL114" s="50"/>
      <c r="CM114" s="50"/>
      <c r="CN114" s="307"/>
      <c r="CO114" s="57"/>
      <c r="CP114" s="17"/>
      <c r="CQ114" s="17"/>
      <c r="CR114" s="56"/>
      <c r="CS114" s="50"/>
      <c r="CT114" s="50"/>
      <c r="CU114" s="50"/>
      <c r="CV114" s="50"/>
      <c r="CW114" s="50"/>
      <c r="CX114" s="50"/>
      <c r="CY114" s="307"/>
      <c r="CZ114" s="57"/>
      <c r="DA114" s="17"/>
      <c r="DB114" s="17"/>
      <c r="DC114" s="56"/>
      <c r="DD114" s="50"/>
      <c r="DE114" s="50"/>
      <c r="DF114" s="50"/>
      <c r="DG114" s="50"/>
      <c r="DH114" s="50"/>
      <c r="DI114" s="50"/>
      <c r="DJ114" s="307"/>
      <c r="DK114" s="57"/>
      <c r="DL114" s="17"/>
      <c r="DM114" s="17"/>
      <c r="DN114" s="56"/>
      <c r="DO114" s="50"/>
      <c r="DP114" s="50"/>
      <c r="DQ114" s="50"/>
      <c r="DR114" s="50"/>
      <c r="DS114" s="50"/>
      <c r="DT114" s="50"/>
      <c r="DU114" s="307"/>
      <c r="DV114" s="57"/>
      <c r="DW114" s="17"/>
      <c r="DX114" s="17"/>
      <c r="DY114" s="56"/>
      <c r="DZ114" s="50"/>
      <c r="EA114" s="50"/>
      <c r="EB114" s="50"/>
      <c r="EC114" s="50"/>
      <c r="ED114" s="50"/>
      <c r="EE114" s="50"/>
      <c r="EF114" s="307"/>
      <c r="EG114" s="57"/>
      <c r="EH114" s="17"/>
      <c r="EI114" s="17"/>
      <c r="EJ114" s="56"/>
      <c r="EK114" s="50"/>
      <c r="EL114" s="50"/>
      <c r="EM114" s="50"/>
      <c r="EN114" s="50"/>
      <c r="EO114" s="50"/>
      <c r="EP114" s="50"/>
      <c r="EQ114" s="307"/>
      <c r="ER114" s="57"/>
      <c r="ES114" s="17"/>
      <c r="ET114" s="17"/>
      <c r="EU114" s="56"/>
      <c r="EV114" s="50"/>
      <c r="EW114" s="50"/>
      <c r="EX114" s="50"/>
      <c r="EY114" s="50"/>
      <c r="EZ114" s="50"/>
      <c r="FA114" s="50"/>
      <c r="FB114" s="307"/>
      <c r="FC114" s="57"/>
      <c r="FD114" s="17"/>
      <c r="FE114" s="17"/>
      <c r="FF114" s="56"/>
      <c r="FG114" s="50"/>
      <c r="FH114" s="50"/>
      <c r="FI114" s="50"/>
      <c r="FJ114" s="50"/>
      <c r="FK114" s="50"/>
      <c r="FL114" s="50"/>
      <c r="FM114" s="307"/>
      <c r="FN114" s="57"/>
      <c r="FO114" s="17"/>
      <c r="FP114" s="17"/>
      <c r="FQ114" s="56"/>
      <c r="FR114" s="50"/>
      <c r="FS114" s="50"/>
      <c r="FT114" s="50"/>
      <c r="FU114" s="50"/>
      <c r="FV114" s="50"/>
      <c r="FW114" s="50"/>
      <c r="FX114" s="307"/>
      <c r="FY114" s="57"/>
      <c r="FZ114" s="17"/>
      <c r="GA114" s="17"/>
      <c r="GB114" s="56"/>
      <c r="GC114" s="50"/>
      <c r="GD114" s="50"/>
      <c r="GE114" s="50"/>
      <c r="GF114" s="50"/>
      <c r="GG114" s="50"/>
      <c r="GH114" s="50"/>
      <c r="GI114" s="307"/>
      <c r="GJ114" s="57"/>
      <c r="GK114" s="17"/>
      <c r="GL114" s="17"/>
      <c r="GM114" s="56"/>
      <c r="GN114" s="50"/>
      <c r="GO114" s="50"/>
      <c r="GP114" s="50"/>
      <c r="GQ114" s="50"/>
      <c r="GR114" s="50"/>
      <c r="GS114" s="50"/>
      <c r="GT114" s="307"/>
      <c r="GU114" s="57"/>
      <c r="GV114" s="17"/>
      <c r="GW114" s="17"/>
      <c r="GX114" s="56"/>
      <c r="GY114" s="50"/>
      <c r="GZ114" s="50"/>
      <c r="HA114" s="50"/>
      <c r="HB114" s="50"/>
      <c r="HC114" s="50"/>
      <c r="HD114" s="50"/>
      <c r="HE114" s="307"/>
      <c r="HF114" s="57"/>
      <c r="HG114" s="17"/>
      <c r="HH114" s="17"/>
      <c r="HI114" s="56"/>
      <c r="HJ114" s="50"/>
      <c r="HK114" s="50"/>
      <c r="HL114" s="50"/>
      <c r="HM114" s="50"/>
      <c r="HN114" s="50"/>
      <c r="HO114" s="50"/>
      <c r="HP114" s="307"/>
      <c r="HQ114" s="57"/>
      <c r="HR114" s="17"/>
      <c r="HS114" s="17"/>
      <c r="HT114" s="56"/>
      <c r="HU114" s="50"/>
      <c r="HV114" s="50"/>
      <c r="HW114" s="50"/>
      <c r="HX114" s="50"/>
      <c r="HY114" s="50"/>
      <c r="HZ114" s="50"/>
      <c r="IA114" s="307"/>
      <c r="IB114" s="57"/>
      <c r="IC114" s="17"/>
      <c r="ID114" s="17"/>
    </row>
    <row r="115" spans="1:238" x14ac:dyDescent="0.3">
      <c r="A115" s="54"/>
      <c r="B115" s="224"/>
      <c r="C115" s="61"/>
      <c r="D115" s="61"/>
      <c r="E115" s="61"/>
      <c r="F115" s="362"/>
      <c r="G115" s="61"/>
      <c r="O115" s="307"/>
      <c r="P115" s="57"/>
      <c r="Q115" s="17"/>
      <c r="R115" s="17"/>
      <c r="S115" s="56"/>
      <c r="T115" s="50"/>
      <c r="U115" s="50"/>
      <c r="V115" s="50"/>
      <c r="W115" s="50"/>
      <c r="X115" s="50"/>
      <c r="Y115" s="50"/>
      <c r="Z115" s="307"/>
      <c r="AA115" s="57"/>
      <c r="AB115" s="17"/>
      <c r="AC115" s="17"/>
      <c r="AD115" s="56"/>
      <c r="AE115" s="50"/>
      <c r="AF115" s="50"/>
      <c r="AG115" s="50"/>
      <c r="AH115" s="50"/>
      <c r="AI115" s="50"/>
      <c r="AJ115" s="50"/>
      <c r="AK115" s="307"/>
      <c r="AL115" s="57"/>
      <c r="AM115" s="17"/>
      <c r="AN115" s="17"/>
      <c r="AO115" s="56"/>
      <c r="AP115" s="50"/>
      <c r="AQ115" s="50"/>
      <c r="AR115" s="50"/>
      <c r="AS115" s="50"/>
      <c r="AT115" s="50"/>
      <c r="AU115" s="50"/>
      <c r="AV115" s="307"/>
      <c r="AW115" s="57"/>
      <c r="AX115" s="17"/>
      <c r="AY115" s="17"/>
      <c r="AZ115" s="56"/>
      <c r="BA115" s="50"/>
      <c r="BB115" s="50"/>
      <c r="BC115" s="50"/>
      <c r="BD115" s="50"/>
      <c r="BE115" s="50"/>
      <c r="BF115" s="50"/>
      <c r="BG115" s="307"/>
      <c r="BH115" s="57"/>
      <c r="BI115" s="17"/>
      <c r="BJ115" s="17"/>
      <c r="BK115" s="56"/>
      <c r="BL115" s="50"/>
      <c r="BM115" s="50"/>
      <c r="BN115" s="50"/>
      <c r="BO115" s="50"/>
      <c r="BP115" s="50"/>
      <c r="BQ115" s="50"/>
      <c r="BR115" s="307"/>
      <c r="BS115" s="57"/>
      <c r="BT115" s="17"/>
      <c r="BU115" s="17"/>
      <c r="BV115" s="56"/>
      <c r="BW115" s="50"/>
      <c r="BX115" s="50"/>
      <c r="BY115" s="50"/>
      <c r="BZ115" s="50"/>
      <c r="CA115" s="50"/>
      <c r="CB115" s="50"/>
      <c r="CC115" s="307"/>
      <c r="CD115" s="57"/>
      <c r="CE115" s="17"/>
      <c r="CF115" s="17"/>
      <c r="CG115" s="56"/>
      <c r="CH115" s="50"/>
      <c r="CI115" s="50"/>
      <c r="CJ115" s="50"/>
      <c r="CK115" s="50"/>
      <c r="CL115" s="50"/>
      <c r="CM115" s="50"/>
      <c r="CN115" s="307"/>
      <c r="CO115" s="57"/>
      <c r="CP115" s="17"/>
      <c r="CQ115" s="17"/>
      <c r="CR115" s="56"/>
      <c r="CS115" s="50"/>
      <c r="CT115" s="50"/>
      <c r="CU115" s="50"/>
      <c r="CV115" s="50"/>
      <c r="CW115" s="50"/>
      <c r="CX115" s="50"/>
      <c r="CY115" s="307"/>
      <c r="CZ115" s="57"/>
      <c r="DA115" s="17"/>
      <c r="DB115" s="17"/>
      <c r="DC115" s="56"/>
      <c r="DD115" s="50"/>
      <c r="DE115" s="50"/>
      <c r="DF115" s="50"/>
      <c r="DG115" s="50"/>
      <c r="DH115" s="50"/>
      <c r="DI115" s="50"/>
      <c r="DJ115" s="307"/>
      <c r="DK115" s="57"/>
      <c r="DL115" s="17"/>
      <c r="DM115" s="17"/>
      <c r="DN115" s="56"/>
      <c r="DO115" s="50"/>
      <c r="DP115" s="50"/>
      <c r="DQ115" s="50"/>
      <c r="DR115" s="50"/>
      <c r="DS115" s="50"/>
      <c r="DT115" s="50"/>
      <c r="DU115" s="307"/>
      <c r="DV115" s="57"/>
      <c r="DW115" s="17"/>
      <c r="DX115" s="17"/>
      <c r="DY115" s="56"/>
      <c r="DZ115" s="50"/>
      <c r="EA115" s="50"/>
      <c r="EB115" s="50"/>
      <c r="EC115" s="50"/>
      <c r="ED115" s="50"/>
      <c r="EE115" s="50"/>
      <c r="EF115" s="307"/>
      <c r="EG115" s="57"/>
      <c r="EH115" s="17"/>
      <c r="EI115" s="17"/>
      <c r="EJ115" s="56"/>
      <c r="EK115" s="50"/>
      <c r="EL115" s="50"/>
      <c r="EM115" s="50"/>
      <c r="EN115" s="50"/>
      <c r="EO115" s="50"/>
      <c r="EP115" s="50"/>
      <c r="EQ115" s="307"/>
      <c r="ER115" s="57"/>
      <c r="ES115" s="17"/>
      <c r="ET115" s="17"/>
      <c r="EU115" s="56"/>
      <c r="EV115" s="50"/>
      <c r="EW115" s="50"/>
      <c r="EX115" s="50"/>
      <c r="EY115" s="50"/>
      <c r="EZ115" s="50"/>
      <c r="FA115" s="50"/>
      <c r="FB115" s="307"/>
      <c r="FC115" s="57"/>
      <c r="FD115" s="17"/>
      <c r="FE115" s="17"/>
      <c r="FF115" s="56"/>
      <c r="FG115" s="50"/>
      <c r="FH115" s="50"/>
      <c r="FI115" s="50"/>
      <c r="FJ115" s="50"/>
      <c r="FK115" s="50"/>
      <c r="FL115" s="50"/>
      <c r="FM115" s="307"/>
      <c r="FN115" s="57"/>
      <c r="FO115" s="17"/>
      <c r="FP115" s="17"/>
      <c r="FQ115" s="56"/>
      <c r="FR115" s="50"/>
      <c r="FS115" s="50"/>
      <c r="FT115" s="50"/>
      <c r="FU115" s="50"/>
      <c r="FV115" s="50"/>
      <c r="FW115" s="50"/>
      <c r="FX115" s="307"/>
      <c r="FY115" s="57"/>
      <c r="FZ115" s="17"/>
      <c r="GA115" s="17"/>
      <c r="GB115" s="56"/>
      <c r="GC115" s="50"/>
      <c r="GD115" s="50"/>
      <c r="GE115" s="50"/>
      <c r="GF115" s="50"/>
      <c r="GG115" s="50"/>
      <c r="GH115" s="50"/>
      <c r="GI115" s="307"/>
      <c r="GJ115" s="57"/>
      <c r="GK115" s="17"/>
      <c r="GL115" s="17"/>
      <c r="GM115" s="56"/>
      <c r="GN115" s="50"/>
      <c r="GO115" s="50"/>
      <c r="GP115" s="50"/>
      <c r="GQ115" s="50"/>
      <c r="GR115" s="50"/>
      <c r="GS115" s="50"/>
      <c r="GT115" s="307"/>
      <c r="GU115" s="57"/>
      <c r="GV115" s="17"/>
      <c r="GW115" s="17"/>
      <c r="GX115" s="56"/>
      <c r="GY115" s="50"/>
      <c r="GZ115" s="50"/>
      <c r="HA115" s="50"/>
      <c r="HB115" s="50"/>
      <c r="HC115" s="50"/>
      <c r="HD115" s="50"/>
      <c r="HE115" s="307"/>
      <c r="HF115" s="57"/>
      <c r="HG115" s="17"/>
      <c r="HH115" s="17"/>
      <c r="HI115" s="56"/>
      <c r="HJ115" s="50"/>
      <c r="HK115" s="50"/>
      <c r="HL115" s="50"/>
      <c r="HM115" s="50"/>
      <c r="HN115" s="50"/>
      <c r="HO115" s="50"/>
      <c r="HP115" s="307"/>
      <c r="HQ115" s="57"/>
      <c r="HR115" s="17"/>
      <c r="HS115" s="17"/>
      <c r="HT115" s="56"/>
      <c r="HU115" s="50"/>
      <c r="HV115" s="50"/>
      <c r="HW115" s="50"/>
      <c r="HX115" s="50"/>
      <c r="HY115" s="50"/>
      <c r="HZ115" s="50"/>
      <c r="IA115" s="307"/>
      <c r="IB115" s="57"/>
      <c r="IC115" s="17"/>
      <c r="ID115" s="17"/>
    </row>
    <row r="116" spans="1:238" x14ac:dyDescent="0.3">
      <c r="A116" s="54"/>
      <c r="B116" s="224"/>
      <c r="C116" s="61"/>
      <c r="D116" s="61"/>
      <c r="E116" s="61"/>
      <c r="F116" s="362"/>
      <c r="G116" s="61"/>
      <c r="O116" s="307"/>
      <c r="P116" s="57"/>
      <c r="Q116" s="17"/>
      <c r="R116" s="17"/>
      <c r="S116" s="56"/>
      <c r="T116" s="50"/>
      <c r="U116" s="50"/>
      <c r="V116" s="50"/>
      <c r="W116" s="50"/>
      <c r="X116" s="50"/>
      <c r="Y116" s="50"/>
      <c r="Z116" s="307"/>
      <c r="AA116" s="57"/>
      <c r="AB116" s="17"/>
      <c r="AC116" s="17"/>
      <c r="AD116" s="56"/>
      <c r="AE116" s="50"/>
      <c r="AF116" s="50"/>
      <c r="AG116" s="50"/>
      <c r="AH116" s="50"/>
      <c r="AI116" s="50"/>
      <c r="AJ116" s="50"/>
      <c r="AK116" s="307"/>
      <c r="AL116" s="57"/>
      <c r="AM116" s="17"/>
      <c r="AN116" s="17"/>
      <c r="AO116" s="56"/>
      <c r="AP116" s="50"/>
      <c r="AQ116" s="50"/>
      <c r="AR116" s="50"/>
      <c r="AS116" s="50"/>
      <c r="AT116" s="50"/>
      <c r="AU116" s="50"/>
      <c r="AV116" s="307"/>
      <c r="AW116" s="57"/>
      <c r="AX116" s="17"/>
      <c r="AY116" s="17"/>
      <c r="AZ116" s="56"/>
      <c r="BA116" s="50"/>
      <c r="BB116" s="50"/>
      <c r="BC116" s="50"/>
      <c r="BD116" s="50"/>
      <c r="BE116" s="50"/>
      <c r="BF116" s="50"/>
      <c r="BG116" s="307"/>
      <c r="BH116" s="57"/>
      <c r="BI116" s="17"/>
      <c r="BJ116" s="17"/>
      <c r="BK116" s="56"/>
      <c r="BL116" s="50"/>
      <c r="BM116" s="50"/>
      <c r="BN116" s="50"/>
      <c r="BO116" s="50"/>
      <c r="BP116" s="50"/>
      <c r="BQ116" s="50"/>
      <c r="BR116" s="307"/>
      <c r="BS116" s="57"/>
      <c r="BT116" s="17"/>
      <c r="BU116" s="17"/>
      <c r="BV116" s="56"/>
      <c r="BW116" s="50"/>
      <c r="BX116" s="50"/>
      <c r="BY116" s="50"/>
      <c r="BZ116" s="50"/>
      <c r="CA116" s="50"/>
      <c r="CB116" s="50"/>
      <c r="CC116" s="307"/>
      <c r="CD116" s="57"/>
      <c r="CE116" s="17"/>
      <c r="CF116" s="17"/>
      <c r="CG116" s="56"/>
      <c r="CH116" s="50"/>
      <c r="CI116" s="50"/>
      <c r="CJ116" s="50"/>
      <c r="CK116" s="50"/>
      <c r="CL116" s="50"/>
      <c r="CM116" s="50"/>
      <c r="CN116" s="307"/>
      <c r="CO116" s="57"/>
      <c r="CP116" s="17"/>
      <c r="CQ116" s="17"/>
      <c r="CR116" s="56"/>
      <c r="CS116" s="50"/>
      <c r="CT116" s="50"/>
      <c r="CU116" s="50"/>
      <c r="CV116" s="50"/>
      <c r="CW116" s="50"/>
      <c r="CX116" s="50"/>
      <c r="CY116" s="307"/>
      <c r="CZ116" s="57"/>
      <c r="DA116" s="17"/>
      <c r="DB116" s="17"/>
      <c r="DC116" s="56"/>
      <c r="DD116" s="50"/>
      <c r="DE116" s="50"/>
      <c r="DF116" s="50"/>
      <c r="DG116" s="50"/>
      <c r="DH116" s="50"/>
      <c r="DI116" s="50"/>
      <c r="DJ116" s="307"/>
      <c r="DK116" s="57"/>
      <c r="DL116" s="17"/>
      <c r="DM116" s="17"/>
      <c r="DN116" s="56"/>
      <c r="DO116" s="50"/>
      <c r="DP116" s="50"/>
      <c r="DQ116" s="50"/>
      <c r="DR116" s="50"/>
      <c r="DS116" s="50"/>
      <c r="DT116" s="50"/>
      <c r="DU116" s="307"/>
      <c r="DV116" s="57"/>
      <c r="DW116" s="17"/>
      <c r="DX116" s="17"/>
      <c r="DY116" s="56"/>
      <c r="DZ116" s="50"/>
      <c r="EA116" s="50"/>
      <c r="EB116" s="50"/>
      <c r="EC116" s="50"/>
      <c r="ED116" s="50"/>
      <c r="EE116" s="50"/>
      <c r="EF116" s="307"/>
      <c r="EG116" s="57"/>
      <c r="EH116" s="17"/>
      <c r="EI116" s="17"/>
      <c r="EJ116" s="56"/>
      <c r="EK116" s="50"/>
      <c r="EL116" s="50"/>
      <c r="EM116" s="50"/>
      <c r="EN116" s="50"/>
      <c r="EO116" s="50"/>
      <c r="EP116" s="50"/>
      <c r="EQ116" s="307"/>
      <c r="ER116" s="57"/>
      <c r="ES116" s="17"/>
      <c r="ET116" s="17"/>
      <c r="EU116" s="56"/>
      <c r="EV116" s="50"/>
      <c r="EW116" s="50"/>
      <c r="EX116" s="50"/>
      <c r="EY116" s="50"/>
      <c r="EZ116" s="50"/>
      <c r="FA116" s="50"/>
      <c r="FB116" s="307"/>
      <c r="FC116" s="57"/>
      <c r="FD116" s="17"/>
      <c r="FE116" s="17"/>
      <c r="FF116" s="56"/>
      <c r="FG116" s="50"/>
      <c r="FH116" s="50"/>
      <c r="FI116" s="50"/>
      <c r="FJ116" s="50"/>
      <c r="FK116" s="50"/>
      <c r="FL116" s="50"/>
      <c r="FM116" s="307"/>
      <c r="FN116" s="57"/>
      <c r="FO116" s="17"/>
      <c r="FP116" s="17"/>
      <c r="FQ116" s="56"/>
      <c r="FR116" s="50"/>
      <c r="FS116" s="50"/>
      <c r="FT116" s="50"/>
      <c r="FU116" s="50"/>
      <c r="FV116" s="50"/>
      <c r="FW116" s="50"/>
      <c r="FX116" s="307"/>
      <c r="FY116" s="57"/>
      <c r="FZ116" s="17"/>
      <c r="GA116" s="17"/>
      <c r="GB116" s="56"/>
      <c r="GC116" s="50"/>
      <c r="GD116" s="50"/>
      <c r="GE116" s="50"/>
      <c r="GF116" s="50"/>
      <c r="GG116" s="50"/>
      <c r="GH116" s="50"/>
      <c r="GI116" s="307"/>
      <c r="GJ116" s="57"/>
      <c r="GK116" s="17"/>
      <c r="GL116" s="17"/>
      <c r="GM116" s="56"/>
      <c r="GN116" s="50"/>
      <c r="GO116" s="50"/>
      <c r="GP116" s="50"/>
      <c r="GQ116" s="50"/>
      <c r="GR116" s="50"/>
      <c r="GS116" s="50"/>
      <c r="GT116" s="307"/>
      <c r="GU116" s="57"/>
      <c r="GV116" s="17"/>
      <c r="GW116" s="17"/>
      <c r="GX116" s="56"/>
      <c r="GY116" s="50"/>
      <c r="GZ116" s="50"/>
      <c r="HA116" s="50"/>
      <c r="HB116" s="50"/>
      <c r="HC116" s="50"/>
      <c r="HD116" s="50"/>
      <c r="HE116" s="307"/>
      <c r="HF116" s="57"/>
      <c r="HG116" s="17"/>
      <c r="HH116" s="17"/>
      <c r="HI116" s="56"/>
      <c r="HJ116" s="50"/>
      <c r="HK116" s="50"/>
      <c r="HL116" s="50"/>
      <c r="HM116" s="50"/>
      <c r="HN116" s="50"/>
      <c r="HO116" s="50"/>
      <c r="HP116" s="307"/>
      <c r="HQ116" s="57"/>
      <c r="HR116" s="17"/>
      <c r="HS116" s="17"/>
      <c r="HT116" s="56"/>
      <c r="HU116" s="50"/>
      <c r="HV116" s="50"/>
      <c r="HW116" s="50"/>
      <c r="HX116" s="50"/>
      <c r="HY116" s="50"/>
      <c r="HZ116" s="50"/>
      <c r="IA116" s="307"/>
      <c r="IB116" s="57"/>
      <c r="IC116" s="17"/>
      <c r="ID116" s="17"/>
    </row>
    <row r="117" spans="1:238" x14ac:dyDescent="0.3">
      <c r="A117" s="54"/>
      <c r="B117" s="224"/>
      <c r="C117" s="61"/>
      <c r="D117" s="61"/>
      <c r="E117" s="61"/>
      <c r="F117" s="362"/>
      <c r="G117" s="61"/>
      <c r="H117" s="56"/>
      <c r="I117" s="50"/>
      <c r="J117" s="50"/>
      <c r="K117" s="50"/>
      <c r="L117" s="50"/>
      <c r="M117" s="50"/>
      <c r="N117" s="50"/>
    </row>
    <row r="118" spans="1:238" x14ac:dyDescent="0.3">
      <c r="A118" s="54"/>
      <c r="B118" s="224"/>
      <c r="C118" s="61"/>
      <c r="D118" s="61"/>
      <c r="E118" s="61"/>
      <c r="F118" s="362"/>
      <c r="G118" s="61"/>
      <c r="H118" s="56"/>
      <c r="I118" s="50"/>
      <c r="J118" s="50"/>
      <c r="K118" s="50"/>
      <c r="L118" s="50"/>
      <c r="M118" s="50"/>
      <c r="N118" s="50"/>
    </row>
    <row r="119" spans="1:238" x14ac:dyDescent="0.3">
      <c r="A119" s="54"/>
      <c r="B119" s="224"/>
      <c r="C119" s="61"/>
      <c r="D119" s="61"/>
      <c r="E119" s="61"/>
      <c r="F119" s="362"/>
      <c r="G119" s="61"/>
      <c r="H119" s="56"/>
      <c r="I119" s="50"/>
      <c r="J119" s="50"/>
      <c r="K119" s="50"/>
      <c r="L119" s="50"/>
      <c r="M119" s="50"/>
      <c r="N119" s="50"/>
    </row>
    <row r="120" spans="1:238" x14ac:dyDescent="0.3">
      <c r="A120" s="54"/>
      <c r="B120" s="224"/>
      <c r="C120" s="61"/>
      <c r="D120" s="61"/>
      <c r="E120" s="61"/>
      <c r="F120" s="362"/>
      <c r="G120" s="61"/>
      <c r="H120" s="56"/>
      <c r="I120" s="50"/>
      <c r="J120" s="50"/>
      <c r="K120" s="50"/>
      <c r="L120" s="50"/>
      <c r="M120" s="50"/>
      <c r="N120" s="50"/>
    </row>
    <row r="121" spans="1:238" x14ac:dyDescent="0.3">
      <c r="A121" s="54"/>
      <c r="B121" s="224"/>
      <c r="C121" s="61"/>
      <c r="D121" s="61"/>
      <c r="E121" s="61"/>
      <c r="F121" s="362"/>
      <c r="G121" s="61"/>
      <c r="H121" s="56"/>
      <c r="I121" s="50"/>
      <c r="J121" s="50"/>
      <c r="K121" s="50"/>
      <c r="L121" s="50"/>
      <c r="M121" s="50"/>
      <c r="N121" s="50"/>
      <c r="O121" s="307"/>
      <c r="P121" s="57"/>
      <c r="Q121" s="17"/>
      <c r="R121" s="17"/>
      <c r="S121" s="56"/>
      <c r="T121" s="50"/>
      <c r="U121" s="50"/>
      <c r="V121" s="50"/>
      <c r="W121" s="50"/>
      <c r="X121" s="50"/>
      <c r="Y121" s="50"/>
      <c r="Z121" s="307"/>
      <c r="AA121" s="57"/>
      <c r="AB121" s="17"/>
      <c r="AC121" s="17"/>
      <c r="AD121" s="56"/>
      <c r="AE121" s="50"/>
      <c r="AF121" s="50"/>
      <c r="AG121" s="50"/>
      <c r="AH121" s="50"/>
      <c r="AI121" s="50"/>
      <c r="AJ121" s="50"/>
      <c r="AK121" s="307"/>
      <c r="AL121" s="57"/>
      <c r="AM121" s="17"/>
      <c r="AN121" s="17"/>
      <c r="AO121" s="56"/>
      <c r="AP121" s="50"/>
      <c r="AQ121" s="50"/>
      <c r="AR121" s="50"/>
      <c r="AS121" s="50"/>
      <c r="AT121" s="50"/>
      <c r="AU121" s="50"/>
      <c r="AV121" s="307"/>
      <c r="AW121" s="57"/>
      <c r="AX121" s="17"/>
      <c r="AY121" s="17"/>
      <c r="AZ121" s="56"/>
      <c r="BA121" s="50"/>
      <c r="BB121" s="50"/>
      <c r="BC121" s="50"/>
      <c r="BD121" s="50"/>
      <c r="BE121" s="50"/>
      <c r="BF121" s="50"/>
      <c r="BG121" s="307"/>
      <c r="BH121" s="57"/>
      <c r="BI121" s="17"/>
      <c r="BJ121" s="17"/>
      <c r="BK121" s="56"/>
      <c r="BL121" s="50"/>
      <c r="BM121" s="50"/>
      <c r="BN121" s="50"/>
      <c r="BO121" s="50"/>
      <c r="BP121" s="50"/>
      <c r="BQ121" s="50"/>
      <c r="BR121" s="307"/>
      <c r="BS121" s="57"/>
      <c r="BT121" s="17"/>
      <c r="BU121" s="17"/>
      <c r="BV121" s="56"/>
      <c r="BW121" s="50"/>
      <c r="BX121" s="50"/>
      <c r="BY121" s="50"/>
      <c r="BZ121" s="50"/>
      <c r="CA121" s="50"/>
      <c r="CB121" s="50"/>
      <c r="CC121" s="307"/>
      <c r="CD121" s="57"/>
      <c r="CE121" s="17"/>
      <c r="CF121" s="17"/>
      <c r="CG121" s="56"/>
      <c r="CH121" s="50"/>
      <c r="CI121" s="50"/>
      <c r="CJ121" s="50"/>
      <c r="CK121" s="50"/>
      <c r="CL121" s="50"/>
      <c r="CM121" s="50"/>
      <c r="CN121" s="307"/>
      <c r="CO121" s="57"/>
      <c r="CP121" s="17"/>
      <c r="CQ121" s="17"/>
      <c r="CR121" s="56"/>
      <c r="CS121" s="50"/>
      <c r="CT121" s="50"/>
      <c r="CU121" s="50"/>
      <c r="CV121" s="50"/>
      <c r="CW121" s="50"/>
      <c r="CX121" s="50"/>
      <c r="CY121" s="307"/>
      <c r="CZ121" s="57"/>
      <c r="DA121" s="17"/>
      <c r="DB121" s="17"/>
      <c r="DC121" s="56"/>
      <c r="DD121" s="50"/>
      <c r="DE121" s="50"/>
      <c r="DF121" s="50"/>
      <c r="DG121" s="50"/>
      <c r="DH121" s="50"/>
      <c r="DI121" s="50"/>
      <c r="DJ121" s="307"/>
      <c r="DK121" s="57"/>
      <c r="DL121" s="17"/>
      <c r="DM121" s="17"/>
      <c r="DN121" s="56"/>
      <c r="DO121" s="50"/>
      <c r="DP121" s="50"/>
      <c r="DQ121" s="50"/>
      <c r="DR121" s="50"/>
      <c r="DS121" s="50"/>
      <c r="DT121" s="50"/>
      <c r="DU121" s="307"/>
      <c r="DV121" s="57"/>
      <c r="DW121" s="17"/>
      <c r="DX121" s="17"/>
      <c r="DY121" s="56"/>
      <c r="DZ121" s="50"/>
      <c r="EA121" s="50"/>
      <c r="EB121" s="50"/>
      <c r="EC121" s="50"/>
      <c r="ED121" s="50"/>
      <c r="EE121" s="50"/>
      <c r="EF121" s="307"/>
      <c r="EG121" s="57"/>
      <c r="EH121" s="17"/>
      <c r="EI121" s="17"/>
      <c r="EJ121" s="56"/>
      <c r="EK121" s="50"/>
      <c r="EL121" s="50"/>
      <c r="EM121" s="50"/>
      <c r="EN121" s="50"/>
      <c r="EO121" s="50"/>
      <c r="EP121" s="50"/>
      <c r="EQ121" s="307"/>
      <c r="ER121" s="57"/>
      <c r="ES121" s="17"/>
      <c r="ET121" s="17"/>
      <c r="EU121" s="56"/>
      <c r="EV121" s="50"/>
      <c r="EW121" s="50"/>
      <c r="EX121" s="50"/>
      <c r="EY121" s="50"/>
      <c r="EZ121" s="50"/>
      <c r="FA121" s="50"/>
      <c r="FB121" s="307"/>
      <c r="FC121" s="57"/>
      <c r="FD121" s="17"/>
      <c r="FE121" s="17"/>
      <c r="FF121" s="56"/>
      <c r="FG121" s="50"/>
      <c r="FH121" s="50"/>
      <c r="FI121" s="50"/>
      <c r="FJ121" s="50"/>
      <c r="FK121" s="50"/>
      <c r="FL121" s="50"/>
      <c r="FM121" s="307"/>
      <c r="FN121" s="57"/>
      <c r="FO121" s="17"/>
      <c r="FP121" s="17"/>
      <c r="FQ121" s="56"/>
      <c r="FR121" s="50"/>
      <c r="FS121" s="50"/>
      <c r="FT121" s="50"/>
      <c r="FU121" s="50"/>
      <c r="FV121" s="50"/>
      <c r="FW121" s="50"/>
      <c r="FX121" s="307"/>
      <c r="FY121" s="57"/>
      <c r="FZ121" s="17"/>
      <c r="GA121" s="17"/>
      <c r="GB121" s="56"/>
      <c r="GC121" s="50"/>
      <c r="GD121" s="50"/>
      <c r="GE121" s="50"/>
      <c r="GF121" s="50"/>
      <c r="GG121" s="50"/>
      <c r="GH121" s="50"/>
      <c r="GI121" s="307"/>
      <c r="GJ121" s="57"/>
      <c r="GK121" s="17"/>
      <c r="GL121" s="17"/>
      <c r="GM121" s="56"/>
      <c r="GN121" s="50"/>
      <c r="GO121" s="50"/>
      <c r="GP121" s="50"/>
      <c r="GQ121" s="50"/>
      <c r="GR121" s="50"/>
      <c r="GS121" s="50"/>
      <c r="GT121" s="307"/>
      <c r="GU121" s="57"/>
      <c r="GV121" s="17"/>
      <c r="GW121" s="17"/>
      <c r="GX121" s="56"/>
      <c r="GY121" s="50"/>
      <c r="GZ121" s="50"/>
      <c r="HA121" s="50"/>
      <c r="HB121" s="50"/>
      <c r="HC121" s="50"/>
      <c r="HD121" s="50"/>
      <c r="HE121" s="307"/>
      <c r="HF121" s="57"/>
      <c r="HG121" s="17"/>
      <c r="HH121" s="17"/>
      <c r="HI121" s="56"/>
      <c r="HJ121" s="50"/>
      <c r="HK121" s="50"/>
      <c r="HL121" s="50"/>
      <c r="HM121" s="50"/>
      <c r="HN121" s="50"/>
      <c r="HO121" s="50"/>
      <c r="HP121" s="307"/>
      <c r="HQ121" s="57"/>
      <c r="HR121" s="17"/>
      <c r="HS121" s="17"/>
      <c r="HT121" s="56"/>
      <c r="HU121" s="50"/>
      <c r="HV121" s="50"/>
      <c r="HW121" s="50"/>
      <c r="HX121" s="50"/>
      <c r="HY121" s="50"/>
      <c r="HZ121" s="50"/>
      <c r="IA121" s="307"/>
      <c r="IB121" s="57"/>
      <c r="IC121" s="17"/>
      <c r="ID121" s="17"/>
    </row>
    <row r="122" spans="1:238" x14ac:dyDescent="0.3">
      <c r="A122" s="54"/>
      <c r="B122" s="224"/>
      <c r="C122" s="61"/>
      <c r="D122" s="61"/>
      <c r="E122" s="61"/>
      <c r="F122" s="362"/>
      <c r="G122" s="61"/>
      <c r="H122" s="56"/>
      <c r="I122" s="50"/>
      <c r="J122" s="50"/>
      <c r="K122" s="50"/>
      <c r="L122" s="50"/>
      <c r="M122" s="50"/>
      <c r="N122" s="50"/>
      <c r="O122" s="307"/>
      <c r="P122" s="57"/>
      <c r="Q122" s="17"/>
      <c r="R122" s="17"/>
      <c r="S122" s="56"/>
      <c r="T122" s="50"/>
      <c r="U122" s="50"/>
      <c r="V122" s="50"/>
      <c r="W122" s="50"/>
      <c r="X122" s="50"/>
      <c r="Y122" s="50"/>
      <c r="Z122" s="307"/>
      <c r="AA122" s="57"/>
      <c r="AB122" s="17"/>
      <c r="AC122" s="17"/>
      <c r="AD122" s="56"/>
      <c r="AE122" s="50"/>
      <c r="AF122" s="50"/>
      <c r="AG122" s="50"/>
      <c r="AH122" s="50"/>
      <c r="AI122" s="50"/>
      <c r="AJ122" s="50"/>
      <c r="AK122" s="307"/>
      <c r="AL122" s="57"/>
      <c r="AM122" s="17"/>
      <c r="AN122" s="17"/>
      <c r="AO122" s="56"/>
      <c r="AP122" s="50"/>
      <c r="AQ122" s="50"/>
      <c r="AR122" s="50"/>
      <c r="AS122" s="50"/>
      <c r="AT122" s="50"/>
      <c r="AU122" s="50"/>
      <c r="AV122" s="307"/>
      <c r="AW122" s="57"/>
      <c r="AX122" s="17"/>
      <c r="AY122" s="17"/>
      <c r="AZ122" s="56"/>
      <c r="BA122" s="50"/>
      <c r="BB122" s="50"/>
      <c r="BC122" s="50"/>
      <c r="BD122" s="50"/>
      <c r="BE122" s="50"/>
      <c r="BF122" s="50"/>
      <c r="BG122" s="307"/>
      <c r="BH122" s="57"/>
      <c r="BI122" s="17"/>
      <c r="BJ122" s="17"/>
      <c r="BK122" s="56"/>
      <c r="BL122" s="50"/>
      <c r="BM122" s="50"/>
      <c r="BN122" s="50"/>
      <c r="BO122" s="50"/>
      <c r="BP122" s="50"/>
      <c r="BQ122" s="50"/>
      <c r="BR122" s="307"/>
      <c r="BS122" s="57"/>
      <c r="BT122" s="17"/>
      <c r="BU122" s="17"/>
      <c r="BV122" s="56"/>
      <c r="BW122" s="50"/>
      <c r="BX122" s="50"/>
      <c r="BY122" s="50"/>
      <c r="BZ122" s="50"/>
      <c r="CA122" s="50"/>
      <c r="CB122" s="50"/>
      <c r="CC122" s="307"/>
      <c r="CD122" s="57"/>
      <c r="CE122" s="17"/>
      <c r="CF122" s="17"/>
      <c r="CG122" s="56"/>
      <c r="CH122" s="50"/>
      <c r="CI122" s="50"/>
      <c r="CJ122" s="50"/>
      <c r="CK122" s="50"/>
      <c r="CL122" s="50"/>
      <c r="CM122" s="50"/>
      <c r="CN122" s="307"/>
      <c r="CO122" s="57"/>
      <c r="CP122" s="17"/>
      <c r="CQ122" s="17"/>
      <c r="CR122" s="56"/>
      <c r="CS122" s="50"/>
      <c r="CT122" s="50"/>
      <c r="CU122" s="50"/>
      <c r="CV122" s="50"/>
      <c r="CW122" s="50"/>
      <c r="CX122" s="50"/>
      <c r="CY122" s="307"/>
      <c r="CZ122" s="57"/>
      <c r="DA122" s="17"/>
      <c r="DB122" s="17"/>
      <c r="DC122" s="56"/>
      <c r="DD122" s="50"/>
      <c r="DE122" s="50"/>
      <c r="DF122" s="50"/>
      <c r="DG122" s="50"/>
      <c r="DH122" s="50"/>
      <c r="DI122" s="50"/>
      <c r="DJ122" s="307"/>
      <c r="DK122" s="57"/>
      <c r="DL122" s="17"/>
      <c r="DM122" s="17"/>
      <c r="DN122" s="56"/>
      <c r="DO122" s="50"/>
      <c r="DP122" s="50"/>
      <c r="DQ122" s="50"/>
      <c r="DR122" s="50"/>
      <c r="DS122" s="50"/>
      <c r="DT122" s="50"/>
      <c r="DU122" s="307"/>
      <c r="DV122" s="57"/>
      <c r="DW122" s="17"/>
      <c r="DX122" s="17"/>
      <c r="DY122" s="56"/>
      <c r="DZ122" s="50"/>
      <c r="EA122" s="50"/>
      <c r="EB122" s="50"/>
      <c r="EC122" s="50"/>
      <c r="ED122" s="50"/>
      <c r="EE122" s="50"/>
      <c r="EF122" s="307"/>
      <c r="EG122" s="57"/>
      <c r="EH122" s="17"/>
      <c r="EI122" s="17"/>
      <c r="EJ122" s="56"/>
      <c r="EK122" s="50"/>
      <c r="EL122" s="50"/>
      <c r="EM122" s="50"/>
      <c r="EN122" s="50"/>
      <c r="EO122" s="50"/>
      <c r="EP122" s="50"/>
      <c r="EQ122" s="307"/>
      <c r="ER122" s="57"/>
      <c r="ES122" s="17"/>
      <c r="ET122" s="17"/>
      <c r="EU122" s="56"/>
      <c r="EV122" s="50"/>
      <c r="EW122" s="50"/>
      <c r="EX122" s="50"/>
      <c r="EY122" s="50"/>
      <c r="EZ122" s="50"/>
      <c r="FA122" s="50"/>
      <c r="FB122" s="307"/>
      <c r="FC122" s="57"/>
      <c r="FD122" s="17"/>
      <c r="FE122" s="17"/>
      <c r="FF122" s="56"/>
      <c r="FG122" s="50"/>
      <c r="FH122" s="50"/>
      <c r="FI122" s="50"/>
      <c r="FJ122" s="50"/>
      <c r="FK122" s="50"/>
      <c r="FL122" s="50"/>
      <c r="FM122" s="307"/>
      <c r="FN122" s="57"/>
      <c r="FO122" s="17"/>
      <c r="FP122" s="17"/>
      <c r="FQ122" s="56"/>
      <c r="FR122" s="50"/>
      <c r="FS122" s="50"/>
      <c r="FT122" s="50"/>
      <c r="FU122" s="50"/>
      <c r="FV122" s="50"/>
      <c r="FW122" s="50"/>
      <c r="FX122" s="307"/>
      <c r="FY122" s="57"/>
      <c r="FZ122" s="17"/>
      <c r="GA122" s="17"/>
      <c r="GB122" s="56"/>
      <c r="GC122" s="50"/>
      <c r="GD122" s="50"/>
      <c r="GE122" s="50"/>
      <c r="GF122" s="50"/>
      <c r="GG122" s="50"/>
      <c r="GH122" s="50"/>
      <c r="GI122" s="307"/>
      <c r="GJ122" s="57"/>
      <c r="GK122" s="17"/>
      <c r="GL122" s="17"/>
      <c r="GM122" s="56"/>
      <c r="GN122" s="50"/>
      <c r="GO122" s="50"/>
      <c r="GP122" s="50"/>
      <c r="GQ122" s="50"/>
      <c r="GR122" s="50"/>
      <c r="GS122" s="50"/>
      <c r="GT122" s="307"/>
      <c r="GU122" s="57"/>
      <c r="GV122" s="17"/>
      <c r="GW122" s="17"/>
      <c r="GX122" s="56"/>
      <c r="GY122" s="50"/>
      <c r="GZ122" s="50"/>
      <c r="HA122" s="50"/>
      <c r="HB122" s="50"/>
      <c r="HC122" s="50"/>
      <c r="HD122" s="50"/>
      <c r="HE122" s="307"/>
      <c r="HF122" s="57"/>
      <c r="HG122" s="17"/>
      <c r="HH122" s="17"/>
      <c r="HI122" s="56"/>
      <c r="HJ122" s="50"/>
      <c r="HK122" s="50"/>
      <c r="HL122" s="50"/>
      <c r="HM122" s="50"/>
      <c r="HN122" s="50"/>
      <c r="HO122" s="50"/>
      <c r="HP122" s="307"/>
      <c r="HQ122" s="57"/>
      <c r="HR122" s="17"/>
      <c r="HS122" s="17"/>
      <c r="HT122" s="56"/>
      <c r="HU122" s="50"/>
      <c r="HV122" s="50"/>
      <c r="HW122" s="50"/>
      <c r="HX122" s="50"/>
      <c r="HY122" s="50"/>
      <c r="HZ122" s="50"/>
      <c r="IA122" s="307"/>
      <c r="IB122" s="57"/>
      <c r="IC122" s="17"/>
      <c r="ID122" s="17"/>
    </row>
    <row r="123" spans="1:238" x14ac:dyDescent="0.3">
      <c r="A123" s="54"/>
      <c r="B123" s="224"/>
      <c r="C123" s="61"/>
      <c r="D123" s="61"/>
      <c r="E123" s="61"/>
      <c r="F123" s="362"/>
      <c r="G123" s="61"/>
      <c r="H123" s="56"/>
      <c r="I123" s="50"/>
      <c r="J123" s="50"/>
      <c r="K123" s="50"/>
      <c r="L123" s="50"/>
      <c r="M123" s="50"/>
      <c r="N123" s="50"/>
      <c r="O123" s="307"/>
      <c r="P123" s="57"/>
      <c r="Q123" s="17"/>
      <c r="R123" s="17"/>
      <c r="S123" s="56"/>
      <c r="T123" s="50"/>
      <c r="U123" s="50"/>
      <c r="V123" s="50"/>
      <c r="W123" s="50"/>
      <c r="X123" s="50"/>
      <c r="Y123" s="50"/>
      <c r="Z123" s="307"/>
      <c r="AA123" s="57"/>
      <c r="AB123" s="17"/>
      <c r="AC123" s="17"/>
      <c r="AD123" s="56"/>
      <c r="AE123" s="50"/>
      <c r="AF123" s="50"/>
      <c r="AG123" s="50"/>
      <c r="AH123" s="50"/>
      <c r="AI123" s="50"/>
      <c r="AJ123" s="50"/>
      <c r="AK123" s="307"/>
      <c r="AL123" s="57"/>
      <c r="AM123" s="17"/>
      <c r="AN123" s="17"/>
      <c r="AO123" s="56"/>
      <c r="AP123" s="50"/>
      <c r="AQ123" s="50"/>
      <c r="AR123" s="50"/>
      <c r="AS123" s="50"/>
      <c r="AT123" s="50"/>
      <c r="AU123" s="50"/>
      <c r="AV123" s="307"/>
      <c r="AW123" s="57"/>
      <c r="AX123" s="17"/>
      <c r="AY123" s="17"/>
      <c r="AZ123" s="56"/>
      <c r="BA123" s="50"/>
      <c r="BB123" s="50"/>
      <c r="BC123" s="50"/>
      <c r="BD123" s="50"/>
      <c r="BE123" s="50"/>
      <c r="BF123" s="50"/>
      <c r="BG123" s="307"/>
      <c r="BH123" s="57"/>
      <c r="BI123" s="17"/>
      <c r="BJ123" s="17"/>
      <c r="BK123" s="56"/>
      <c r="BL123" s="50"/>
      <c r="BM123" s="50"/>
      <c r="BN123" s="50"/>
      <c r="BO123" s="50"/>
      <c r="BP123" s="50"/>
      <c r="BQ123" s="50"/>
      <c r="BR123" s="307"/>
      <c r="BS123" s="57"/>
      <c r="BT123" s="17"/>
      <c r="BU123" s="17"/>
      <c r="BV123" s="56"/>
      <c r="BW123" s="50"/>
      <c r="BX123" s="50"/>
      <c r="BY123" s="50"/>
      <c r="BZ123" s="50"/>
      <c r="CA123" s="50"/>
      <c r="CB123" s="50"/>
      <c r="CC123" s="307"/>
      <c r="CD123" s="57"/>
      <c r="CE123" s="17"/>
      <c r="CF123" s="17"/>
      <c r="CG123" s="56"/>
      <c r="CH123" s="50"/>
      <c r="CI123" s="50"/>
      <c r="CJ123" s="50"/>
      <c r="CK123" s="50"/>
      <c r="CL123" s="50"/>
      <c r="CM123" s="50"/>
      <c r="CN123" s="307"/>
      <c r="CO123" s="57"/>
      <c r="CP123" s="17"/>
      <c r="CQ123" s="17"/>
      <c r="CR123" s="56"/>
      <c r="CS123" s="50"/>
      <c r="CT123" s="50"/>
      <c r="CU123" s="50"/>
      <c r="CV123" s="50"/>
      <c r="CW123" s="50"/>
      <c r="CX123" s="50"/>
      <c r="CY123" s="307"/>
      <c r="CZ123" s="57"/>
      <c r="DA123" s="17"/>
      <c r="DB123" s="17"/>
      <c r="DC123" s="56"/>
      <c r="DD123" s="50"/>
      <c r="DE123" s="50"/>
      <c r="DF123" s="50"/>
      <c r="DG123" s="50"/>
      <c r="DH123" s="50"/>
      <c r="DI123" s="50"/>
      <c r="DJ123" s="307"/>
      <c r="DK123" s="57"/>
      <c r="DL123" s="17"/>
      <c r="DM123" s="17"/>
      <c r="DN123" s="56"/>
      <c r="DO123" s="50"/>
      <c r="DP123" s="50"/>
      <c r="DQ123" s="50"/>
      <c r="DR123" s="50"/>
      <c r="DS123" s="50"/>
      <c r="DT123" s="50"/>
      <c r="DU123" s="307"/>
      <c r="DV123" s="57"/>
      <c r="DW123" s="17"/>
      <c r="DX123" s="17"/>
      <c r="DY123" s="56"/>
      <c r="DZ123" s="50"/>
      <c r="EA123" s="50"/>
      <c r="EB123" s="50"/>
      <c r="EC123" s="50"/>
      <c r="ED123" s="50"/>
      <c r="EE123" s="50"/>
      <c r="EF123" s="307"/>
      <c r="EG123" s="57"/>
      <c r="EH123" s="17"/>
      <c r="EI123" s="17"/>
      <c r="EJ123" s="56"/>
      <c r="EK123" s="50"/>
      <c r="EL123" s="50"/>
      <c r="EM123" s="50"/>
      <c r="EN123" s="50"/>
      <c r="EO123" s="50"/>
      <c r="EP123" s="50"/>
      <c r="EQ123" s="307"/>
      <c r="ER123" s="57"/>
      <c r="ES123" s="17"/>
      <c r="ET123" s="17"/>
      <c r="EU123" s="56"/>
      <c r="EV123" s="50"/>
      <c r="EW123" s="50"/>
      <c r="EX123" s="50"/>
      <c r="EY123" s="50"/>
      <c r="EZ123" s="50"/>
      <c r="FA123" s="50"/>
      <c r="FB123" s="307"/>
      <c r="FC123" s="57"/>
      <c r="FD123" s="17"/>
      <c r="FE123" s="17"/>
      <c r="FF123" s="56"/>
      <c r="FG123" s="50"/>
      <c r="FH123" s="50"/>
      <c r="FI123" s="50"/>
      <c r="FJ123" s="50"/>
      <c r="FK123" s="50"/>
      <c r="FL123" s="50"/>
      <c r="FM123" s="307"/>
      <c r="FN123" s="57"/>
      <c r="FO123" s="17"/>
      <c r="FP123" s="17"/>
      <c r="FQ123" s="56"/>
      <c r="FR123" s="50"/>
      <c r="FS123" s="50"/>
      <c r="FT123" s="50"/>
      <c r="FU123" s="50"/>
      <c r="FV123" s="50"/>
      <c r="FW123" s="50"/>
      <c r="FX123" s="307"/>
      <c r="FY123" s="57"/>
      <c r="FZ123" s="17"/>
      <c r="GA123" s="17"/>
      <c r="GB123" s="56"/>
      <c r="GC123" s="50"/>
      <c r="GD123" s="50"/>
      <c r="GE123" s="50"/>
      <c r="GF123" s="50"/>
      <c r="GG123" s="50"/>
      <c r="GH123" s="50"/>
      <c r="GI123" s="307"/>
      <c r="GJ123" s="57"/>
      <c r="GK123" s="17"/>
      <c r="GL123" s="17"/>
      <c r="GM123" s="56"/>
      <c r="GN123" s="50"/>
      <c r="GO123" s="50"/>
      <c r="GP123" s="50"/>
      <c r="GQ123" s="50"/>
      <c r="GR123" s="50"/>
      <c r="GS123" s="50"/>
      <c r="GT123" s="307"/>
      <c r="GU123" s="57"/>
      <c r="GV123" s="17"/>
      <c r="GW123" s="17"/>
      <c r="GX123" s="56"/>
      <c r="GY123" s="50"/>
      <c r="GZ123" s="50"/>
      <c r="HA123" s="50"/>
      <c r="HB123" s="50"/>
      <c r="HC123" s="50"/>
      <c r="HD123" s="50"/>
      <c r="HE123" s="307"/>
      <c r="HF123" s="57"/>
      <c r="HG123" s="17"/>
      <c r="HH123" s="17"/>
      <c r="HI123" s="56"/>
      <c r="HJ123" s="50"/>
      <c r="HK123" s="50"/>
      <c r="HL123" s="50"/>
      <c r="HM123" s="50"/>
      <c r="HN123" s="50"/>
      <c r="HO123" s="50"/>
      <c r="HP123" s="307"/>
      <c r="HQ123" s="57"/>
      <c r="HR123" s="17"/>
      <c r="HS123" s="17"/>
      <c r="HT123" s="56"/>
      <c r="HU123" s="50"/>
      <c r="HV123" s="50"/>
      <c r="HW123" s="50"/>
      <c r="HX123" s="50"/>
      <c r="HY123" s="50"/>
      <c r="HZ123" s="50"/>
      <c r="IA123" s="307"/>
      <c r="IB123" s="57"/>
      <c r="IC123" s="17"/>
      <c r="ID123" s="17"/>
    </row>
    <row r="124" spans="1:238" x14ac:dyDescent="0.3">
      <c r="A124" s="54"/>
      <c r="B124" s="224"/>
      <c r="C124" s="61"/>
      <c r="D124" s="61"/>
      <c r="E124" s="61"/>
      <c r="F124" s="362"/>
      <c r="G124" s="61"/>
      <c r="H124" s="56"/>
      <c r="I124" s="50"/>
      <c r="J124" s="50"/>
      <c r="K124" s="50"/>
      <c r="L124" s="50"/>
      <c r="M124" s="50"/>
      <c r="N124" s="50"/>
      <c r="O124" s="307"/>
      <c r="P124" s="57"/>
      <c r="Q124" s="17"/>
      <c r="R124" s="17"/>
      <c r="S124" s="56"/>
      <c r="T124" s="50"/>
      <c r="U124" s="50"/>
      <c r="V124" s="50"/>
      <c r="W124" s="50"/>
      <c r="X124" s="50"/>
      <c r="Y124" s="50"/>
      <c r="Z124" s="307"/>
      <c r="AA124" s="57"/>
      <c r="AB124" s="17"/>
      <c r="AC124" s="17"/>
      <c r="AD124" s="56"/>
      <c r="AE124" s="50"/>
      <c r="AF124" s="50"/>
      <c r="AG124" s="50"/>
      <c r="AH124" s="50"/>
      <c r="AI124" s="50"/>
      <c r="AJ124" s="50"/>
      <c r="AK124" s="307"/>
      <c r="AL124" s="57"/>
      <c r="AM124" s="17"/>
      <c r="AN124" s="17"/>
      <c r="AO124" s="56"/>
      <c r="AP124" s="50"/>
      <c r="AQ124" s="50"/>
      <c r="AR124" s="50"/>
      <c r="AS124" s="50"/>
      <c r="AT124" s="50"/>
      <c r="AU124" s="50"/>
      <c r="AV124" s="307"/>
      <c r="AW124" s="57"/>
      <c r="AX124" s="17"/>
      <c r="AY124" s="17"/>
      <c r="AZ124" s="56"/>
      <c r="BA124" s="50"/>
      <c r="BB124" s="50"/>
      <c r="BC124" s="50"/>
      <c r="BD124" s="50"/>
      <c r="BE124" s="50"/>
      <c r="BF124" s="50"/>
      <c r="BG124" s="307"/>
      <c r="BH124" s="57"/>
      <c r="BI124" s="17"/>
      <c r="BJ124" s="17"/>
      <c r="BK124" s="56"/>
      <c r="BL124" s="50"/>
      <c r="BM124" s="50"/>
      <c r="BN124" s="50"/>
      <c r="BO124" s="50"/>
      <c r="BP124" s="50"/>
      <c r="BQ124" s="50"/>
      <c r="BR124" s="307"/>
      <c r="BS124" s="57"/>
      <c r="BT124" s="17"/>
      <c r="BU124" s="17"/>
      <c r="BV124" s="56"/>
      <c r="BW124" s="50"/>
      <c r="BX124" s="50"/>
      <c r="BY124" s="50"/>
      <c r="BZ124" s="50"/>
      <c r="CA124" s="50"/>
      <c r="CB124" s="50"/>
      <c r="CC124" s="307"/>
      <c r="CD124" s="57"/>
      <c r="CE124" s="17"/>
      <c r="CF124" s="17"/>
      <c r="CG124" s="56"/>
      <c r="CH124" s="50"/>
      <c r="CI124" s="50"/>
      <c r="CJ124" s="50"/>
      <c r="CK124" s="50"/>
      <c r="CL124" s="50"/>
      <c r="CM124" s="50"/>
      <c r="CN124" s="307"/>
      <c r="CO124" s="57"/>
      <c r="CP124" s="17"/>
      <c r="CQ124" s="17"/>
      <c r="CR124" s="56"/>
      <c r="CS124" s="50"/>
      <c r="CT124" s="50"/>
      <c r="CU124" s="50"/>
      <c r="CV124" s="50"/>
      <c r="CW124" s="50"/>
      <c r="CX124" s="50"/>
      <c r="CY124" s="307"/>
      <c r="CZ124" s="57"/>
      <c r="DA124" s="17"/>
      <c r="DB124" s="17"/>
      <c r="DC124" s="56"/>
      <c r="DD124" s="50"/>
      <c r="DE124" s="50"/>
      <c r="DF124" s="50"/>
      <c r="DG124" s="50"/>
      <c r="DH124" s="50"/>
      <c r="DI124" s="50"/>
      <c r="DJ124" s="307"/>
      <c r="DK124" s="57"/>
      <c r="DL124" s="17"/>
      <c r="DM124" s="17"/>
      <c r="DN124" s="56"/>
      <c r="DO124" s="50"/>
      <c r="DP124" s="50"/>
      <c r="DQ124" s="50"/>
      <c r="DR124" s="50"/>
      <c r="DS124" s="50"/>
      <c r="DT124" s="50"/>
      <c r="DU124" s="307"/>
      <c r="DV124" s="57"/>
      <c r="DW124" s="17"/>
      <c r="DX124" s="17"/>
      <c r="DY124" s="56"/>
      <c r="DZ124" s="50"/>
      <c r="EA124" s="50"/>
      <c r="EB124" s="50"/>
      <c r="EC124" s="50"/>
      <c r="ED124" s="50"/>
      <c r="EE124" s="50"/>
      <c r="EF124" s="307"/>
      <c r="EG124" s="57"/>
      <c r="EH124" s="17"/>
      <c r="EI124" s="17"/>
      <c r="EJ124" s="56"/>
      <c r="EK124" s="50"/>
      <c r="EL124" s="50"/>
      <c r="EM124" s="50"/>
      <c r="EN124" s="50"/>
      <c r="EO124" s="50"/>
      <c r="EP124" s="50"/>
      <c r="EQ124" s="307"/>
      <c r="ER124" s="57"/>
      <c r="ES124" s="17"/>
      <c r="ET124" s="17"/>
      <c r="EU124" s="56"/>
      <c r="EV124" s="50"/>
      <c r="EW124" s="50"/>
      <c r="EX124" s="50"/>
      <c r="EY124" s="50"/>
      <c r="EZ124" s="50"/>
      <c r="FA124" s="50"/>
      <c r="FB124" s="307"/>
      <c r="FC124" s="57"/>
      <c r="FD124" s="17"/>
      <c r="FE124" s="17"/>
      <c r="FF124" s="56"/>
      <c r="FG124" s="50"/>
      <c r="FH124" s="50"/>
      <c r="FI124" s="50"/>
      <c r="FJ124" s="50"/>
      <c r="FK124" s="50"/>
      <c r="FL124" s="50"/>
      <c r="FM124" s="307"/>
      <c r="FN124" s="57"/>
      <c r="FO124" s="17"/>
      <c r="FP124" s="17"/>
      <c r="FQ124" s="56"/>
      <c r="FR124" s="50"/>
      <c r="FS124" s="50"/>
      <c r="FT124" s="50"/>
      <c r="FU124" s="50"/>
      <c r="FV124" s="50"/>
      <c r="FW124" s="50"/>
      <c r="FX124" s="307"/>
      <c r="FY124" s="57"/>
      <c r="FZ124" s="17"/>
      <c r="GA124" s="17"/>
      <c r="GB124" s="56"/>
      <c r="GC124" s="50"/>
      <c r="GD124" s="50"/>
      <c r="GE124" s="50"/>
      <c r="GF124" s="50"/>
      <c r="GG124" s="50"/>
      <c r="GH124" s="50"/>
      <c r="GI124" s="307"/>
      <c r="GJ124" s="57"/>
      <c r="GK124" s="17"/>
      <c r="GL124" s="17"/>
      <c r="GM124" s="56"/>
      <c r="GN124" s="50"/>
      <c r="GO124" s="50"/>
      <c r="GP124" s="50"/>
      <c r="GQ124" s="50"/>
      <c r="GR124" s="50"/>
      <c r="GS124" s="50"/>
      <c r="GT124" s="307"/>
      <c r="GU124" s="57"/>
      <c r="GV124" s="17"/>
      <c r="GW124" s="17"/>
      <c r="GX124" s="56"/>
      <c r="GY124" s="50"/>
      <c r="GZ124" s="50"/>
      <c r="HA124" s="50"/>
      <c r="HB124" s="50"/>
      <c r="HC124" s="50"/>
      <c r="HD124" s="50"/>
      <c r="HE124" s="307"/>
      <c r="HF124" s="57"/>
      <c r="HG124" s="17"/>
      <c r="HH124" s="17"/>
      <c r="HI124" s="56"/>
      <c r="HJ124" s="50"/>
      <c r="HK124" s="50"/>
      <c r="HL124" s="50"/>
      <c r="HM124" s="50"/>
      <c r="HN124" s="50"/>
      <c r="HO124" s="50"/>
      <c r="HP124" s="307"/>
      <c r="HQ124" s="57"/>
      <c r="HR124" s="17"/>
      <c r="HS124" s="17"/>
      <c r="HT124" s="56"/>
      <c r="HU124" s="50"/>
      <c r="HV124" s="50"/>
      <c r="HW124" s="50"/>
      <c r="HX124" s="50"/>
      <c r="HY124" s="50"/>
      <c r="HZ124" s="50"/>
      <c r="IA124" s="307"/>
      <c r="IB124" s="57"/>
      <c r="IC124" s="17"/>
      <c r="ID124" s="17"/>
    </row>
    <row r="125" spans="1:238" x14ac:dyDescent="0.3">
      <c r="A125" s="54"/>
      <c r="B125" s="226"/>
      <c r="C125" s="63"/>
      <c r="D125" s="63"/>
      <c r="E125" s="63"/>
      <c r="F125" s="363"/>
      <c r="G125" s="63"/>
      <c r="H125" s="56"/>
      <c r="I125" s="50"/>
      <c r="J125" s="50"/>
      <c r="K125" s="50"/>
      <c r="L125" s="50"/>
      <c r="M125" s="50"/>
      <c r="N125" s="50"/>
      <c r="O125" s="307"/>
      <c r="P125" s="57"/>
      <c r="Q125" s="17"/>
      <c r="R125" s="17"/>
      <c r="S125" s="56"/>
      <c r="T125" s="50"/>
      <c r="U125" s="50"/>
      <c r="V125" s="50"/>
      <c r="W125" s="50"/>
      <c r="X125" s="50"/>
      <c r="Y125" s="50"/>
      <c r="Z125" s="307"/>
      <c r="AA125" s="57"/>
      <c r="AB125" s="17"/>
      <c r="AC125" s="17"/>
      <c r="AD125" s="56"/>
      <c r="AE125" s="50"/>
      <c r="AF125" s="50"/>
      <c r="AG125" s="50"/>
      <c r="AH125" s="50"/>
      <c r="AI125" s="50"/>
      <c r="AJ125" s="50"/>
      <c r="AK125" s="307"/>
      <c r="AL125" s="57"/>
      <c r="AM125" s="17"/>
      <c r="AN125" s="17"/>
      <c r="AO125" s="56"/>
      <c r="AP125" s="50"/>
      <c r="AQ125" s="50"/>
      <c r="AR125" s="50"/>
      <c r="AS125" s="50"/>
      <c r="AT125" s="50"/>
      <c r="AU125" s="50"/>
      <c r="AV125" s="307"/>
      <c r="AW125" s="57"/>
      <c r="AX125" s="17"/>
      <c r="AY125" s="17"/>
      <c r="AZ125" s="56"/>
      <c r="BA125" s="50"/>
      <c r="BB125" s="50"/>
      <c r="BC125" s="50"/>
      <c r="BD125" s="50"/>
      <c r="BE125" s="50"/>
      <c r="BF125" s="50"/>
      <c r="BG125" s="307"/>
      <c r="BH125" s="57"/>
      <c r="BI125" s="17"/>
      <c r="BJ125" s="17"/>
      <c r="BK125" s="56"/>
      <c r="BL125" s="50"/>
      <c r="BM125" s="50"/>
      <c r="BN125" s="50"/>
      <c r="BO125" s="50"/>
      <c r="BP125" s="50"/>
      <c r="BQ125" s="50"/>
      <c r="BR125" s="307"/>
      <c r="BS125" s="57"/>
      <c r="BT125" s="17"/>
      <c r="BU125" s="17"/>
      <c r="BV125" s="56"/>
      <c r="BW125" s="50"/>
      <c r="BX125" s="50"/>
      <c r="BY125" s="50"/>
      <c r="BZ125" s="50"/>
      <c r="CA125" s="50"/>
      <c r="CB125" s="50"/>
      <c r="CC125" s="307"/>
      <c r="CD125" s="57"/>
      <c r="CE125" s="17"/>
      <c r="CF125" s="17"/>
      <c r="CG125" s="56"/>
      <c r="CH125" s="50"/>
      <c r="CI125" s="50"/>
      <c r="CJ125" s="50"/>
      <c r="CK125" s="50"/>
      <c r="CL125" s="50"/>
      <c r="CM125" s="50"/>
      <c r="CN125" s="307"/>
      <c r="CO125" s="57"/>
      <c r="CP125" s="17"/>
      <c r="CQ125" s="17"/>
      <c r="CR125" s="56"/>
      <c r="CS125" s="50"/>
      <c r="CT125" s="50"/>
      <c r="CU125" s="50"/>
      <c r="CV125" s="50"/>
      <c r="CW125" s="50"/>
      <c r="CX125" s="50"/>
      <c r="CY125" s="307"/>
      <c r="CZ125" s="57"/>
      <c r="DA125" s="17"/>
      <c r="DB125" s="17"/>
      <c r="DC125" s="56"/>
      <c r="DD125" s="50"/>
      <c r="DE125" s="50"/>
      <c r="DF125" s="50"/>
      <c r="DG125" s="50"/>
      <c r="DH125" s="50"/>
      <c r="DI125" s="50"/>
      <c r="DJ125" s="307"/>
      <c r="DK125" s="57"/>
      <c r="DL125" s="17"/>
      <c r="DM125" s="17"/>
      <c r="DN125" s="56"/>
      <c r="DO125" s="50"/>
      <c r="DP125" s="50"/>
      <c r="DQ125" s="50"/>
      <c r="DR125" s="50"/>
      <c r="DS125" s="50"/>
      <c r="DT125" s="50"/>
      <c r="DU125" s="307"/>
      <c r="DV125" s="57"/>
      <c r="DW125" s="17"/>
      <c r="DX125" s="17"/>
      <c r="DY125" s="56"/>
      <c r="DZ125" s="50"/>
      <c r="EA125" s="50"/>
      <c r="EB125" s="50"/>
      <c r="EC125" s="50"/>
      <c r="ED125" s="50"/>
      <c r="EE125" s="50"/>
      <c r="EF125" s="307"/>
      <c r="EG125" s="57"/>
      <c r="EH125" s="17"/>
      <c r="EI125" s="17"/>
      <c r="EJ125" s="56"/>
      <c r="EK125" s="50"/>
      <c r="EL125" s="50"/>
      <c r="EM125" s="50"/>
      <c r="EN125" s="50"/>
      <c r="EO125" s="50"/>
      <c r="EP125" s="50"/>
      <c r="EQ125" s="307"/>
      <c r="ER125" s="57"/>
      <c r="ES125" s="17"/>
      <c r="ET125" s="17"/>
      <c r="EU125" s="56"/>
      <c r="EV125" s="50"/>
      <c r="EW125" s="50"/>
      <c r="EX125" s="50"/>
      <c r="EY125" s="50"/>
      <c r="EZ125" s="50"/>
      <c r="FA125" s="50"/>
      <c r="FB125" s="307"/>
      <c r="FC125" s="57"/>
      <c r="FD125" s="17"/>
      <c r="FE125" s="17"/>
      <c r="FF125" s="56"/>
      <c r="FG125" s="50"/>
      <c r="FH125" s="50"/>
      <c r="FI125" s="50"/>
      <c r="FJ125" s="50"/>
      <c r="FK125" s="50"/>
      <c r="FL125" s="50"/>
      <c r="FM125" s="307"/>
      <c r="FN125" s="57"/>
      <c r="FO125" s="17"/>
      <c r="FP125" s="17"/>
      <c r="FQ125" s="56"/>
      <c r="FR125" s="50"/>
      <c r="FS125" s="50"/>
      <c r="FT125" s="50"/>
      <c r="FU125" s="50"/>
      <c r="FV125" s="50"/>
      <c r="FW125" s="50"/>
      <c r="FX125" s="307"/>
      <c r="FY125" s="57"/>
      <c r="FZ125" s="17"/>
      <c r="GA125" s="17"/>
      <c r="GB125" s="56"/>
      <c r="GC125" s="50"/>
      <c r="GD125" s="50"/>
      <c r="GE125" s="50"/>
      <c r="GF125" s="50"/>
      <c r="GG125" s="50"/>
      <c r="GH125" s="50"/>
      <c r="GI125" s="307"/>
      <c r="GJ125" s="57"/>
      <c r="GK125" s="17"/>
      <c r="GL125" s="17"/>
      <c r="GM125" s="56"/>
      <c r="GN125" s="50"/>
      <c r="GO125" s="50"/>
      <c r="GP125" s="50"/>
      <c r="GQ125" s="50"/>
      <c r="GR125" s="50"/>
      <c r="GS125" s="50"/>
      <c r="GT125" s="307"/>
      <c r="GU125" s="57"/>
      <c r="GV125" s="17"/>
      <c r="GW125" s="17"/>
      <c r="GX125" s="56"/>
      <c r="GY125" s="50"/>
      <c r="GZ125" s="50"/>
      <c r="HA125" s="50"/>
      <c r="HB125" s="50"/>
      <c r="HC125" s="50"/>
      <c r="HD125" s="50"/>
      <c r="HE125" s="307"/>
      <c r="HF125" s="57"/>
      <c r="HG125" s="17"/>
      <c r="HH125" s="17"/>
      <c r="HI125" s="56"/>
      <c r="HJ125" s="50"/>
      <c r="HK125" s="50"/>
      <c r="HL125" s="50"/>
      <c r="HM125" s="50"/>
      <c r="HN125" s="50"/>
      <c r="HO125" s="50"/>
      <c r="HP125" s="307"/>
      <c r="HQ125" s="57"/>
      <c r="HR125" s="17"/>
      <c r="HS125" s="17"/>
      <c r="HT125" s="56"/>
      <c r="HU125" s="50"/>
      <c r="HV125" s="50"/>
      <c r="HW125" s="50"/>
      <c r="HX125" s="50"/>
      <c r="HY125" s="50"/>
      <c r="HZ125" s="50"/>
      <c r="IA125" s="307"/>
      <c r="IB125" s="57"/>
      <c r="IC125" s="17"/>
      <c r="ID125" s="17"/>
    </row>
    <row r="126" spans="1:238" x14ac:dyDescent="0.3">
      <c r="A126" s="383"/>
      <c r="B126" s="66"/>
      <c r="C126" s="67"/>
      <c r="D126" s="67"/>
      <c r="E126" s="67"/>
      <c r="F126" s="364"/>
      <c r="G126" s="67"/>
      <c r="O126" s="307"/>
      <c r="P126" s="57"/>
      <c r="Q126" s="17"/>
      <c r="R126" s="17"/>
      <c r="S126" s="56"/>
      <c r="T126" s="50"/>
      <c r="U126" s="50"/>
      <c r="V126" s="50"/>
      <c r="W126" s="50"/>
      <c r="X126" s="50"/>
      <c r="Y126" s="50"/>
      <c r="Z126" s="307"/>
      <c r="AA126" s="57"/>
      <c r="AB126" s="17"/>
      <c r="AC126" s="17"/>
      <c r="AD126" s="56"/>
      <c r="AE126" s="50"/>
      <c r="AF126" s="50"/>
      <c r="AG126" s="50"/>
      <c r="AH126" s="50"/>
      <c r="AI126" s="50"/>
      <c r="AJ126" s="50"/>
      <c r="AK126" s="307"/>
      <c r="AL126" s="57"/>
      <c r="AM126" s="17"/>
      <c r="AN126" s="17"/>
      <c r="AO126" s="56"/>
      <c r="AP126" s="50"/>
      <c r="AQ126" s="50"/>
      <c r="AR126" s="50"/>
      <c r="AS126" s="50"/>
      <c r="AT126" s="50"/>
      <c r="AU126" s="50"/>
      <c r="AV126" s="307"/>
      <c r="AW126" s="57"/>
      <c r="AX126" s="17"/>
      <c r="AY126" s="17"/>
      <c r="AZ126" s="56"/>
      <c r="BA126" s="50"/>
      <c r="BB126" s="50"/>
      <c r="BC126" s="50"/>
      <c r="BD126" s="50"/>
      <c r="BE126" s="50"/>
      <c r="BF126" s="50"/>
      <c r="BG126" s="307"/>
      <c r="BH126" s="57"/>
      <c r="BI126" s="17"/>
      <c r="BJ126" s="17"/>
      <c r="BK126" s="56"/>
      <c r="BL126" s="50"/>
      <c r="BM126" s="50"/>
      <c r="BN126" s="50"/>
      <c r="BO126" s="50"/>
      <c r="BP126" s="50"/>
      <c r="BQ126" s="50"/>
      <c r="BR126" s="307"/>
      <c r="BS126" s="57"/>
      <c r="BT126" s="17"/>
      <c r="BU126" s="17"/>
      <c r="BV126" s="56"/>
      <c r="BW126" s="50"/>
      <c r="BX126" s="50"/>
      <c r="BY126" s="50"/>
      <c r="BZ126" s="50"/>
      <c r="CA126" s="50"/>
      <c r="CB126" s="50"/>
      <c r="CC126" s="307"/>
      <c r="CD126" s="57"/>
      <c r="CE126" s="17"/>
      <c r="CF126" s="17"/>
      <c r="CG126" s="56"/>
      <c r="CH126" s="50"/>
      <c r="CI126" s="50"/>
      <c r="CJ126" s="50"/>
      <c r="CK126" s="50"/>
      <c r="CL126" s="50"/>
      <c r="CM126" s="50"/>
      <c r="CN126" s="307"/>
      <c r="CO126" s="57"/>
      <c r="CP126" s="17"/>
      <c r="CQ126" s="17"/>
      <c r="CR126" s="56"/>
      <c r="CS126" s="50"/>
      <c r="CT126" s="50"/>
      <c r="CU126" s="50"/>
      <c r="CV126" s="50"/>
      <c r="CW126" s="50"/>
      <c r="CX126" s="50"/>
      <c r="CY126" s="307"/>
      <c r="CZ126" s="57"/>
      <c r="DA126" s="17"/>
      <c r="DB126" s="17"/>
      <c r="DC126" s="56"/>
      <c r="DD126" s="50"/>
      <c r="DE126" s="50"/>
      <c r="DF126" s="50"/>
      <c r="DG126" s="50"/>
      <c r="DH126" s="50"/>
      <c r="DI126" s="50"/>
      <c r="DJ126" s="307"/>
      <c r="DK126" s="57"/>
      <c r="DL126" s="17"/>
      <c r="DM126" s="17"/>
      <c r="DN126" s="56"/>
      <c r="DO126" s="50"/>
      <c r="DP126" s="50"/>
      <c r="DQ126" s="50"/>
      <c r="DR126" s="50"/>
      <c r="DS126" s="50"/>
      <c r="DT126" s="50"/>
      <c r="DU126" s="307"/>
      <c r="DV126" s="57"/>
      <c r="DW126" s="17"/>
      <c r="DX126" s="17"/>
      <c r="DY126" s="56"/>
      <c r="DZ126" s="50"/>
      <c r="EA126" s="50"/>
      <c r="EB126" s="50"/>
      <c r="EC126" s="50"/>
      <c r="ED126" s="50"/>
      <c r="EE126" s="50"/>
      <c r="EF126" s="307"/>
      <c r="EG126" s="57"/>
      <c r="EH126" s="17"/>
      <c r="EI126" s="17"/>
      <c r="EJ126" s="56"/>
      <c r="EK126" s="50"/>
      <c r="EL126" s="50"/>
      <c r="EM126" s="50"/>
      <c r="EN126" s="50"/>
      <c r="EO126" s="50"/>
      <c r="EP126" s="50"/>
      <c r="EQ126" s="307"/>
      <c r="ER126" s="57"/>
      <c r="ES126" s="17"/>
      <c r="ET126" s="17"/>
      <c r="EU126" s="56"/>
      <c r="EV126" s="50"/>
      <c r="EW126" s="50"/>
      <c r="EX126" s="50"/>
      <c r="EY126" s="50"/>
      <c r="EZ126" s="50"/>
      <c r="FA126" s="50"/>
      <c r="FB126" s="307"/>
      <c r="FC126" s="57"/>
      <c r="FD126" s="17"/>
      <c r="FE126" s="17"/>
      <c r="FF126" s="56"/>
      <c r="FG126" s="50"/>
      <c r="FH126" s="50"/>
      <c r="FI126" s="50"/>
      <c r="FJ126" s="50"/>
      <c r="FK126" s="50"/>
      <c r="FL126" s="50"/>
      <c r="FM126" s="307"/>
      <c r="FN126" s="57"/>
      <c r="FO126" s="17"/>
      <c r="FP126" s="17"/>
      <c r="FQ126" s="56"/>
      <c r="FR126" s="50"/>
      <c r="FS126" s="50"/>
      <c r="FT126" s="50"/>
      <c r="FU126" s="50"/>
      <c r="FV126" s="50"/>
      <c r="FW126" s="50"/>
      <c r="FX126" s="307"/>
      <c r="FY126" s="57"/>
      <c r="FZ126" s="17"/>
      <c r="GA126" s="17"/>
      <c r="GB126" s="56"/>
      <c r="GC126" s="50"/>
      <c r="GD126" s="50"/>
      <c r="GE126" s="50"/>
      <c r="GF126" s="50"/>
      <c r="GG126" s="50"/>
      <c r="GH126" s="50"/>
      <c r="GI126" s="307"/>
      <c r="GJ126" s="57"/>
      <c r="GK126" s="17"/>
      <c r="GL126" s="17"/>
      <c r="GM126" s="56"/>
      <c r="GN126" s="50"/>
      <c r="GO126" s="50"/>
      <c r="GP126" s="50"/>
      <c r="GQ126" s="50"/>
      <c r="GR126" s="50"/>
      <c r="GS126" s="50"/>
      <c r="GT126" s="307"/>
      <c r="GU126" s="57"/>
      <c r="GV126" s="17"/>
      <c r="GW126" s="17"/>
      <c r="GX126" s="56"/>
      <c r="GY126" s="50"/>
      <c r="GZ126" s="50"/>
      <c r="HA126" s="50"/>
      <c r="HB126" s="50"/>
      <c r="HC126" s="50"/>
      <c r="HD126" s="50"/>
      <c r="HE126" s="307"/>
      <c r="HF126" s="57"/>
      <c r="HG126" s="17"/>
      <c r="HH126" s="17"/>
      <c r="HI126" s="56"/>
      <c r="HJ126" s="50"/>
      <c r="HK126" s="50"/>
      <c r="HL126" s="50"/>
      <c r="HM126" s="50"/>
      <c r="HN126" s="50"/>
      <c r="HO126" s="50"/>
      <c r="HP126" s="307"/>
      <c r="HQ126" s="57"/>
      <c r="HR126" s="17"/>
      <c r="HS126" s="17"/>
      <c r="HT126" s="56"/>
      <c r="HU126" s="50"/>
      <c r="HV126" s="50"/>
      <c r="HW126" s="50"/>
      <c r="HX126" s="50"/>
      <c r="HY126" s="50"/>
      <c r="HZ126" s="50"/>
      <c r="IA126" s="307"/>
      <c r="IB126" s="57"/>
      <c r="IC126" s="17"/>
      <c r="ID126" s="17"/>
    </row>
    <row r="127" spans="1:238" x14ac:dyDescent="0.3">
      <c r="B127" s="17"/>
      <c r="C127" s="57"/>
      <c r="D127" s="57"/>
      <c r="E127" s="57"/>
      <c r="F127" s="365"/>
      <c r="G127" s="57"/>
      <c r="O127" s="307"/>
      <c r="P127" s="57"/>
      <c r="Q127" s="17"/>
      <c r="R127" s="17"/>
      <c r="S127" s="56"/>
      <c r="T127" s="50"/>
      <c r="U127" s="50"/>
      <c r="V127" s="50"/>
      <c r="W127" s="50"/>
      <c r="X127" s="50"/>
      <c r="Y127" s="50"/>
      <c r="Z127" s="307"/>
      <c r="AA127" s="57"/>
      <c r="AB127" s="17"/>
      <c r="AC127" s="17"/>
      <c r="AD127" s="56"/>
      <c r="AE127" s="50"/>
      <c r="AF127" s="50"/>
      <c r="AG127" s="50"/>
      <c r="AH127" s="50"/>
      <c r="AI127" s="50"/>
      <c r="AJ127" s="50"/>
      <c r="AK127" s="307"/>
      <c r="AL127" s="57"/>
      <c r="AM127" s="17"/>
      <c r="AN127" s="17"/>
      <c r="AO127" s="56"/>
      <c r="AP127" s="50"/>
      <c r="AQ127" s="50"/>
      <c r="AR127" s="50"/>
      <c r="AS127" s="50"/>
      <c r="AT127" s="50"/>
      <c r="AU127" s="50"/>
      <c r="AV127" s="307"/>
      <c r="AW127" s="57"/>
      <c r="AX127" s="17"/>
      <c r="AY127" s="17"/>
      <c r="AZ127" s="56"/>
      <c r="BA127" s="50"/>
      <c r="BB127" s="50"/>
      <c r="BC127" s="50"/>
      <c r="BD127" s="50"/>
      <c r="BE127" s="50"/>
      <c r="BF127" s="50"/>
      <c r="BG127" s="307"/>
      <c r="BH127" s="57"/>
      <c r="BI127" s="17"/>
      <c r="BJ127" s="17"/>
      <c r="BK127" s="56"/>
      <c r="BL127" s="50"/>
      <c r="BM127" s="50"/>
      <c r="BN127" s="50"/>
      <c r="BO127" s="50"/>
      <c r="BP127" s="50"/>
      <c r="BQ127" s="50"/>
      <c r="BR127" s="307"/>
      <c r="BS127" s="57"/>
      <c r="BT127" s="17"/>
      <c r="BU127" s="17"/>
      <c r="BV127" s="56"/>
      <c r="BW127" s="50"/>
      <c r="BX127" s="50"/>
      <c r="BY127" s="50"/>
      <c r="BZ127" s="50"/>
      <c r="CA127" s="50"/>
      <c r="CB127" s="50"/>
      <c r="CC127" s="307"/>
      <c r="CD127" s="57"/>
      <c r="CE127" s="17"/>
      <c r="CF127" s="17"/>
      <c r="CG127" s="56"/>
      <c r="CH127" s="50"/>
      <c r="CI127" s="50"/>
      <c r="CJ127" s="50"/>
      <c r="CK127" s="50"/>
      <c r="CL127" s="50"/>
      <c r="CM127" s="50"/>
      <c r="CN127" s="307"/>
      <c r="CO127" s="57"/>
      <c r="CP127" s="17"/>
      <c r="CQ127" s="17"/>
      <c r="CR127" s="56"/>
      <c r="CS127" s="50"/>
      <c r="CT127" s="50"/>
      <c r="CU127" s="50"/>
      <c r="CV127" s="50"/>
      <c r="CW127" s="50"/>
      <c r="CX127" s="50"/>
      <c r="CY127" s="307"/>
      <c r="CZ127" s="57"/>
      <c r="DA127" s="17"/>
      <c r="DB127" s="17"/>
      <c r="DC127" s="56"/>
      <c r="DD127" s="50"/>
      <c r="DE127" s="50"/>
      <c r="DF127" s="50"/>
      <c r="DG127" s="50"/>
      <c r="DH127" s="50"/>
      <c r="DI127" s="50"/>
      <c r="DJ127" s="307"/>
      <c r="DK127" s="57"/>
      <c r="DL127" s="17"/>
      <c r="DM127" s="17"/>
      <c r="DN127" s="56"/>
      <c r="DO127" s="50"/>
      <c r="DP127" s="50"/>
      <c r="DQ127" s="50"/>
      <c r="DR127" s="50"/>
      <c r="DS127" s="50"/>
      <c r="DT127" s="50"/>
      <c r="DU127" s="307"/>
      <c r="DV127" s="57"/>
      <c r="DW127" s="17"/>
      <c r="DX127" s="17"/>
      <c r="DY127" s="56"/>
      <c r="DZ127" s="50"/>
      <c r="EA127" s="50"/>
      <c r="EB127" s="50"/>
      <c r="EC127" s="50"/>
      <c r="ED127" s="50"/>
      <c r="EE127" s="50"/>
      <c r="EF127" s="307"/>
      <c r="EG127" s="57"/>
      <c r="EH127" s="17"/>
      <c r="EI127" s="17"/>
      <c r="EJ127" s="56"/>
      <c r="EK127" s="50"/>
      <c r="EL127" s="50"/>
      <c r="EM127" s="50"/>
      <c r="EN127" s="50"/>
      <c r="EO127" s="50"/>
      <c r="EP127" s="50"/>
      <c r="EQ127" s="307"/>
      <c r="ER127" s="57"/>
      <c r="ES127" s="17"/>
      <c r="ET127" s="17"/>
      <c r="EU127" s="56"/>
      <c r="EV127" s="50"/>
      <c r="EW127" s="50"/>
      <c r="EX127" s="50"/>
      <c r="EY127" s="50"/>
      <c r="EZ127" s="50"/>
      <c r="FA127" s="50"/>
      <c r="FB127" s="307"/>
      <c r="FC127" s="57"/>
      <c r="FD127" s="17"/>
      <c r="FE127" s="17"/>
      <c r="FF127" s="56"/>
      <c r="FG127" s="50"/>
      <c r="FH127" s="50"/>
      <c r="FI127" s="50"/>
      <c r="FJ127" s="50"/>
      <c r="FK127" s="50"/>
      <c r="FL127" s="50"/>
      <c r="FM127" s="307"/>
      <c r="FN127" s="57"/>
      <c r="FO127" s="17"/>
      <c r="FP127" s="17"/>
      <c r="FQ127" s="56"/>
      <c r="FR127" s="50"/>
      <c r="FS127" s="50"/>
      <c r="FT127" s="50"/>
      <c r="FU127" s="50"/>
      <c r="FV127" s="50"/>
      <c r="FW127" s="50"/>
      <c r="FX127" s="307"/>
      <c r="FY127" s="57"/>
      <c r="FZ127" s="17"/>
      <c r="GA127" s="17"/>
      <c r="GB127" s="56"/>
      <c r="GC127" s="50"/>
      <c r="GD127" s="50"/>
      <c r="GE127" s="50"/>
      <c r="GF127" s="50"/>
      <c r="GG127" s="50"/>
      <c r="GH127" s="50"/>
      <c r="GI127" s="307"/>
      <c r="GJ127" s="57"/>
      <c r="GK127" s="17"/>
      <c r="GL127" s="17"/>
      <c r="GM127" s="56"/>
      <c r="GN127" s="50"/>
      <c r="GO127" s="50"/>
      <c r="GP127" s="50"/>
      <c r="GQ127" s="50"/>
      <c r="GR127" s="50"/>
      <c r="GS127" s="50"/>
      <c r="GT127" s="307"/>
      <c r="GU127" s="57"/>
      <c r="GV127" s="17"/>
      <c r="GW127" s="17"/>
      <c r="GX127" s="56"/>
      <c r="GY127" s="50"/>
      <c r="GZ127" s="50"/>
      <c r="HA127" s="50"/>
      <c r="HB127" s="50"/>
      <c r="HC127" s="50"/>
      <c r="HD127" s="50"/>
      <c r="HE127" s="307"/>
      <c r="HF127" s="57"/>
      <c r="HG127" s="17"/>
      <c r="HH127" s="17"/>
      <c r="HI127" s="56"/>
      <c r="HJ127" s="50"/>
      <c r="HK127" s="50"/>
      <c r="HL127" s="50"/>
      <c r="HM127" s="50"/>
      <c r="HN127" s="50"/>
      <c r="HO127" s="50"/>
      <c r="HP127" s="307"/>
      <c r="HQ127" s="57"/>
      <c r="HR127" s="17"/>
      <c r="HS127" s="17"/>
      <c r="HT127" s="56"/>
      <c r="HU127" s="50"/>
      <c r="HV127" s="50"/>
      <c r="HW127" s="50"/>
      <c r="HX127" s="50"/>
      <c r="HY127" s="50"/>
      <c r="HZ127" s="50"/>
      <c r="IA127" s="307"/>
      <c r="IB127" s="57"/>
      <c r="IC127" s="17"/>
      <c r="ID127" s="17"/>
    </row>
    <row r="128" spans="1:238" x14ac:dyDescent="0.3">
      <c r="O128" s="307"/>
      <c r="P128" s="57"/>
      <c r="Q128" s="17"/>
      <c r="R128" s="17"/>
      <c r="S128" s="56"/>
      <c r="T128" s="50"/>
      <c r="U128" s="50"/>
      <c r="V128" s="50"/>
      <c r="W128" s="50"/>
      <c r="X128" s="50"/>
      <c r="Y128" s="50"/>
      <c r="Z128" s="307"/>
      <c r="AA128" s="57"/>
      <c r="AB128" s="17"/>
      <c r="AC128" s="17"/>
      <c r="AD128" s="56"/>
      <c r="AE128" s="50"/>
      <c r="AF128" s="50"/>
      <c r="AG128" s="50"/>
      <c r="AH128" s="50"/>
      <c r="AI128" s="50"/>
      <c r="AJ128" s="50"/>
      <c r="AK128" s="307"/>
      <c r="AL128" s="57"/>
      <c r="AM128" s="17"/>
      <c r="AN128" s="17"/>
      <c r="AO128" s="56"/>
      <c r="AP128" s="50"/>
      <c r="AQ128" s="50"/>
      <c r="AR128" s="50"/>
      <c r="AS128" s="50"/>
      <c r="AT128" s="50"/>
      <c r="AU128" s="50"/>
      <c r="AV128" s="307"/>
      <c r="AW128" s="57"/>
      <c r="AX128" s="17"/>
      <c r="AY128" s="17"/>
      <c r="AZ128" s="56"/>
      <c r="BA128" s="50"/>
      <c r="BB128" s="50"/>
      <c r="BC128" s="50"/>
      <c r="BD128" s="50"/>
      <c r="BE128" s="50"/>
      <c r="BF128" s="50"/>
      <c r="BG128" s="307"/>
      <c r="BH128" s="57"/>
      <c r="BI128" s="17"/>
      <c r="BJ128" s="17"/>
      <c r="BK128" s="56"/>
      <c r="BL128" s="50"/>
      <c r="BM128" s="50"/>
      <c r="BN128" s="50"/>
      <c r="BO128" s="50"/>
      <c r="BP128" s="50"/>
      <c r="BQ128" s="50"/>
      <c r="BR128" s="307"/>
      <c r="BS128" s="57"/>
      <c r="BT128" s="17"/>
      <c r="BU128" s="17"/>
      <c r="BV128" s="56"/>
      <c r="BW128" s="50"/>
      <c r="BX128" s="50"/>
      <c r="BY128" s="50"/>
      <c r="BZ128" s="50"/>
      <c r="CA128" s="50"/>
      <c r="CB128" s="50"/>
      <c r="CC128" s="307"/>
      <c r="CD128" s="57"/>
      <c r="CE128" s="17"/>
      <c r="CF128" s="17"/>
      <c r="CG128" s="56"/>
      <c r="CH128" s="50"/>
      <c r="CI128" s="50"/>
      <c r="CJ128" s="50"/>
      <c r="CK128" s="50"/>
      <c r="CL128" s="50"/>
      <c r="CM128" s="50"/>
      <c r="CN128" s="307"/>
      <c r="CO128" s="57"/>
      <c r="CP128" s="17"/>
      <c r="CQ128" s="17"/>
      <c r="CR128" s="56"/>
      <c r="CS128" s="50"/>
      <c r="CT128" s="50"/>
      <c r="CU128" s="50"/>
      <c r="CV128" s="50"/>
      <c r="CW128" s="50"/>
      <c r="CX128" s="50"/>
      <c r="CY128" s="307"/>
      <c r="CZ128" s="57"/>
      <c r="DA128" s="17"/>
      <c r="DB128" s="17"/>
      <c r="DC128" s="56"/>
      <c r="DD128" s="50"/>
      <c r="DE128" s="50"/>
      <c r="DF128" s="50"/>
      <c r="DG128" s="50"/>
      <c r="DH128" s="50"/>
      <c r="DI128" s="50"/>
      <c r="DJ128" s="307"/>
      <c r="DK128" s="57"/>
      <c r="DL128" s="17"/>
      <c r="DM128" s="17"/>
      <c r="DN128" s="56"/>
      <c r="DO128" s="50"/>
      <c r="DP128" s="50"/>
      <c r="DQ128" s="50"/>
      <c r="DR128" s="50"/>
      <c r="DS128" s="50"/>
      <c r="DT128" s="50"/>
      <c r="DU128" s="307"/>
      <c r="DV128" s="57"/>
      <c r="DW128" s="17"/>
      <c r="DX128" s="17"/>
      <c r="DY128" s="56"/>
      <c r="DZ128" s="50"/>
      <c r="EA128" s="50"/>
      <c r="EB128" s="50"/>
      <c r="EC128" s="50"/>
      <c r="ED128" s="50"/>
      <c r="EE128" s="50"/>
      <c r="EF128" s="307"/>
      <c r="EG128" s="57"/>
      <c r="EH128" s="17"/>
      <c r="EI128" s="17"/>
      <c r="EJ128" s="56"/>
      <c r="EK128" s="50"/>
      <c r="EL128" s="50"/>
      <c r="EM128" s="50"/>
      <c r="EN128" s="50"/>
      <c r="EO128" s="50"/>
      <c r="EP128" s="50"/>
      <c r="EQ128" s="307"/>
      <c r="ER128" s="57"/>
      <c r="ES128" s="17"/>
      <c r="ET128" s="17"/>
      <c r="EU128" s="56"/>
      <c r="EV128" s="50"/>
      <c r="EW128" s="50"/>
      <c r="EX128" s="50"/>
      <c r="EY128" s="50"/>
      <c r="EZ128" s="50"/>
      <c r="FA128" s="50"/>
      <c r="FB128" s="307"/>
      <c r="FC128" s="57"/>
      <c r="FD128" s="17"/>
      <c r="FE128" s="17"/>
      <c r="FF128" s="56"/>
      <c r="FG128" s="50"/>
      <c r="FH128" s="50"/>
      <c r="FI128" s="50"/>
      <c r="FJ128" s="50"/>
      <c r="FK128" s="50"/>
      <c r="FL128" s="50"/>
      <c r="FM128" s="307"/>
      <c r="FN128" s="57"/>
      <c r="FO128" s="17"/>
      <c r="FP128" s="17"/>
      <c r="FQ128" s="56"/>
      <c r="FR128" s="50"/>
      <c r="FS128" s="50"/>
      <c r="FT128" s="50"/>
      <c r="FU128" s="50"/>
      <c r="FV128" s="50"/>
      <c r="FW128" s="50"/>
      <c r="FX128" s="307"/>
      <c r="FY128" s="57"/>
      <c r="FZ128" s="17"/>
      <c r="GA128" s="17"/>
      <c r="GB128" s="56"/>
      <c r="GC128" s="50"/>
      <c r="GD128" s="50"/>
      <c r="GE128" s="50"/>
      <c r="GF128" s="50"/>
      <c r="GG128" s="50"/>
      <c r="GH128" s="50"/>
      <c r="GI128" s="307"/>
      <c r="GJ128" s="57"/>
      <c r="GK128" s="17"/>
      <c r="GL128" s="17"/>
      <c r="GM128" s="56"/>
      <c r="GN128" s="50"/>
      <c r="GO128" s="50"/>
      <c r="GP128" s="50"/>
      <c r="GQ128" s="50"/>
      <c r="GR128" s="50"/>
      <c r="GS128" s="50"/>
      <c r="GT128" s="307"/>
      <c r="GU128" s="57"/>
      <c r="GV128" s="17"/>
      <c r="GW128" s="17"/>
      <c r="GX128" s="56"/>
      <c r="GY128" s="50"/>
      <c r="GZ128" s="50"/>
      <c r="HA128" s="50"/>
      <c r="HB128" s="50"/>
      <c r="HC128" s="50"/>
      <c r="HD128" s="50"/>
      <c r="HE128" s="307"/>
      <c r="HF128" s="57"/>
      <c r="HG128" s="17"/>
      <c r="HH128" s="17"/>
      <c r="HI128" s="56"/>
      <c r="HJ128" s="50"/>
      <c r="HK128" s="50"/>
      <c r="HL128" s="50"/>
      <c r="HM128" s="50"/>
      <c r="HN128" s="50"/>
      <c r="HO128" s="50"/>
      <c r="HP128" s="307"/>
      <c r="HQ128" s="57"/>
      <c r="HR128" s="17"/>
      <c r="HS128" s="17"/>
      <c r="HT128" s="56"/>
      <c r="HU128" s="50"/>
      <c r="HV128" s="50"/>
      <c r="HW128" s="50"/>
      <c r="HX128" s="50"/>
      <c r="HY128" s="50"/>
      <c r="HZ128" s="50"/>
      <c r="IA128" s="307"/>
      <c r="IB128" s="57"/>
      <c r="IC128" s="17"/>
      <c r="ID128" s="17"/>
    </row>
    <row r="129" spans="1:238" x14ac:dyDescent="0.3">
      <c r="O129" s="307"/>
      <c r="P129" s="57"/>
      <c r="Q129" s="17"/>
      <c r="R129" s="17"/>
      <c r="S129" s="56"/>
      <c r="T129" s="50"/>
      <c r="U129" s="50"/>
      <c r="V129" s="50"/>
      <c r="W129" s="50"/>
      <c r="X129" s="50"/>
      <c r="Y129" s="50"/>
      <c r="Z129" s="307"/>
      <c r="AA129" s="57"/>
      <c r="AB129" s="17"/>
      <c r="AC129" s="17"/>
      <c r="AD129" s="56"/>
      <c r="AE129" s="50"/>
      <c r="AF129" s="50"/>
      <c r="AG129" s="50"/>
      <c r="AH129" s="50"/>
      <c r="AI129" s="50"/>
      <c r="AJ129" s="50"/>
      <c r="AK129" s="307"/>
      <c r="AL129" s="57"/>
      <c r="AM129" s="17"/>
      <c r="AN129" s="17"/>
      <c r="AO129" s="56"/>
      <c r="AP129" s="50"/>
      <c r="AQ129" s="50"/>
      <c r="AR129" s="50"/>
      <c r="AS129" s="50"/>
      <c r="AT129" s="50"/>
      <c r="AU129" s="50"/>
      <c r="AV129" s="307"/>
      <c r="AW129" s="57"/>
      <c r="AX129" s="17"/>
      <c r="AY129" s="17"/>
      <c r="AZ129" s="56"/>
      <c r="BA129" s="50"/>
      <c r="BB129" s="50"/>
      <c r="BC129" s="50"/>
      <c r="BD129" s="50"/>
      <c r="BE129" s="50"/>
      <c r="BF129" s="50"/>
      <c r="BG129" s="307"/>
      <c r="BH129" s="57"/>
      <c r="BI129" s="17"/>
      <c r="BJ129" s="17"/>
      <c r="BK129" s="56"/>
      <c r="BL129" s="50"/>
      <c r="BM129" s="50"/>
      <c r="BN129" s="50"/>
      <c r="BO129" s="50"/>
      <c r="BP129" s="50"/>
      <c r="BQ129" s="50"/>
      <c r="BR129" s="307"/>
      <c r="BS129" s="57"/>
      <c r="BT129" s="17"/>
      <c r="BU129" s="17"/>
      <c r="BV129" s="56"/>
      <c r="BW129" s="50"/>
      <c r="BX129" s="50"/>
      <c r="BY129" s="50"/>
      <c r="BZ129" s="50"/>
      <c r="CA129" s="50"/>
      <c r="CB129" s="50"/>
      <c r="CC129" s="307"/>
      <c r="CD129" s="57"/>
      <c r="CE129" s="17"/>
      <c r="CF129" s="17"/>
      <c r="CG129" s="56"/>
      <c r="CH129" s="50"/>
      <c r="CI129" s="50"/>
      <c r="CJ129" s="50"/>
      <c r="CK129" s="50"/>
      <c r="CL129" s="50"/>
      <c r="CM129" s="50"/>
      <c r="CN129" s="307"/>
      <c r="CO129" s="57"/>
      <c r="CP129" s="17"/>
      <c r="CQ129" s="17"/>
      <c r="CR129" s="56"/>
      <c r="CS129" s="50"/>
      <c r="CT129" s="50"/>
      <c r="CU129" s="50"/>
      <c r="CV129" s="50"/>
      <c r="CW129" s="50"/>
      <c r="CX129" s="50"/>
      <c r="CY129" s="307"/>
      <c r="CZ129" s="57"/>
      <c r="DA129" s="17"/>
      <c r="DB129" s="17"/>
      <c r="DC129" s="56"/>
      <c r="DD129" s="50"/>
      <c r="DE129" s="50"/>
      <c r="DF129" s="50"/>
      <c r="DG129" s="50"/>
      <c r="DH129" s="50"/>
      <c r="DI129" s="50"/>
      <c r="DJ129" s="307"/>
      <c r="DK129" s="57"/>
      <c r="DL129" s="17"/>
      <c r="DM129" s="17"/>
      <c r="DN129" s="56"/>
      <c r="DO129" s="50"/>
      <c r="DP129" s="50"/>
      <c r="DQ129" s="50"/>
      <c r="DR129" s="50"/>
      <c r="DS129" s="50"/>
      <c r="DT129" s="50"/>
      <c r="DU129" s="307"/>
      <c r="DV129" s="57"/>
      <c r="DW129" s="17"/>
      <c r="DX129" s="17"/>
      <c r="DY129" s="56"/>
      <c r="DZ129" s="50"/>
      <c r="EA129" s="50"/>
      <c r="EB129" s="50"/>
      <c r="EC129" s="50"/>
      <c r="ED129" s="50"/>
      <c r="EE129" s="50"/>
      <c r="EF129" s="307"/>
      <c r="EG129" s="57"/>
      <c r="EH129" s="17"/>
      <c r="EI129" s="17"/>
      <c r="EJ129" s="56"/>
      <c r="EK129" s="50"/>
      <c r="EL129" s="50"/>
      <c r="EM129" s="50"/>
      <c r="EN129" s="50"/>
      <c r="EO129" s="50"/>
      <c r="EP129" s="50"/>
      <c r="EQ129" s="307"/>
      <c r="ER129" s="57"/>
      <c r="ES129" s="17"/>
      <c r="ET129" s="17"/>
      <c r="EU129" s="56"/>
      <c r="EV129" s="50"/>
      <c r="EW129" s="50"/>
      <c r="EX129" s="50"/>
      <c r="EY129" s="50"/>
      <c r="EZ129" s="50"/>
      <c r="FA129" s="50"/>
      <c r="FB129" s="307"/>
      <c r="FC129" s="57"/>
      <c r="FD129" s="17"/>
      <c r="FE129" s="17"/>
      <c r="FF129" s="56"/>
      <c r="FG129" s="50"/>
      <c r="FH129" s="50"/>
      <c r="FI129" s="50"/>
      <c r="FJ129" s="50"/>
      <c r="FK129" s="50"/>
      <c r="FL129" s="50"/>
      <c r="FM129" s="307"/>
      <c r="FN129" s="57"/>
      <c r="FO129" s="17"/>
      <c r="FP129" s="17"/>
      <c r="FQ129" s="56"/>
      <c r="FR129" s="50"/>
      <c r="FS129" s="50"/>
      <c r="FT129" s="50"/>
      <c r="FU129" s="50"/>
      <c r="FV129" s="50"/>
      <c r="FW129" s="50"/>
      <c r="FX129" s="307"/>
      <c r="FY129" s="57"/>
      <c r="FZ129" s="17"/>
      <c r="GA129" s="17"/>
      <c r="GB129" s="56"/>
      <c r="GC129" s="50"/>
      <c r="GD129" s="50"/>
      <c r="GE129" s="50"/>
      <c r="GF129" s="50"/>
      <c r="GG129" s="50"/>
      <c r="GH129" s="50"/>
      <c r="GI129" s="307"/>
      <c r="GJ129" s="57"/>
      <c r="GK129" s="17"/>
      <c r="GL129" s="17"/>
      <c r="GM129" s="56"/>
      <c r="GN129" s="50"/>
      <c r="GO129" s="50"/>
      <c r="GP129" s="50"/>
      <c r="GQ129" s="50"/>
      <c r="GR129" s="50"/>
      <c r="GS129" s="50"/>
      <c r="GT129" s="307"/>
      <c r="GU129" s="57"/>
      <c r="GV129" s="17"/>
      <c r="GW129" s="17"/>
      <c r="GX129" s="56"/>
      <c r="GY129" s="50"/>
      <c r="GZ129" s="50"/>
      <c r="HA129" s="50"/>
      <c r="HB129" s="50"/>
      <c r="HC129" s="50"/>
      <c r="HD129" s="50"/>
      <c r="HE129" s="307"/>
      <c r="HF129" s="57"/>
      <c r="HG129" s="17"/>
      <c r="HH129" s="17"/>
      <c r="HI129" s="56"/>
      <c r="HJ129" s="50"/>
      <c r="HK129" s="50"/>
      <c r="HL129" s="50"/>
      <c r="HM129" s="50"/>
      <c r="HN129" s="50"/>
      <c r="HO129" s="50"/>
      <c r="HP129" s="307"/>
      <c r="HQ129" s="57"/>
      <c r="HR129" s="17"/>
      <c r="HS129" s="17"/>
      <c r="HT129" s="56"/>
      <c r="HU129" s="50"/>
      <c r="HV129" s="50"/>
      <c r="HW129" s="50"/>
      <c r="HX129" s="50"/>
      <c r="HY129" s="50"/>
      <c r="HZ129" s="50"/>
      <c r="IA129" s="307"/>
      <c r="IB129" s="57"/>
      <c r="IC129" s="17"/>
      <c r="ID129" s="17"/>
    </row>
    <row r="136" spans="1:238" s="69" customFormat="1" x14ac:dyDescent="0.3">
      <c r="A136" s="45"/>
      <c r="B136" s="32"/>
      <c r="C136" s="70"/>
      <c r="D136" s="70"/>
      <c r="E136" s="70"/>
      <c r="F136" s="366"/>
      <c r="G136" s="70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</row>
    <row r="137" spans="1:238" s="69" customFormat="1" x14ac:dyDescent="0.3">
      <c r="A137" s="45"/>
      <c r="B137" s="32"/>
      <c r="C137" s="70"/>
      <c r="D137" s="70"/>
      <c r="E137" s="70"/>
      <c r="F137" s="366"/>
      <c r="G137" s="70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</row>
    <row r="138" spans="1:238" s="69" customFormat="1" x14ac:dyDescent="0.3">
      <c r="A138" s="45"/>
      <c r="B138" s="32"/>
      <c r="C138" s="70"/>
      <c r="D138" s="70"/>
      <c r="E138" s="70"/>
      <c r="F138" s="366"/>
      <c r="G138" s="70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</row>
    <row r="139" spans="1:238" s="69" customFormat="1" x14ac:dyDescent="0.3">
      <c r="A139" s="45"/>
      <c r="B139" s="32"/>
      <c r="C139" s="70"/>
      <c r="D139" s="70"/>
      <c r="E139" s="70"/>
      <c r="F139" s="366"/>
      <c r="G139" s="70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</row>
    <row r="140" spans="1:238" s="69" customFormat="1" x14ac:dyDescent="0.3">
      <c r="A140" s="45"/>
      <c r="B140" s="32"/>
      <c r="C140" s="70"/>
      <c r="D140" s="70"/>
      <c r="E140" s="70"/>
      <c r="F140" s="366"/>
      <c r="G140" s="70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</row>
    <row r="141" spans="1:238" s="69" customFormat="1" x14ac:dyDescent="0.3">
      <c r="A141" s="45"/>
      <c r="B141" s="32"/>
      <c r="C141" s="70"/>
      <c r="D141" s="70"/>
      <c r="E141" s="70"/>
      <c r="F141" s="366"/>
      <c r="G141" s="70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</row>
    <row r="142" spans="1:238" s="69" customFormat="1" x14ac:dyDescent="0.3">
      <c r="A142" s="45"/>
      <c r="B142" s="32"/>
      <c r="C142" s="70"/>
      <c r="D142" s="70"/>
      <c r="E142" s="70"/>
      <c r="F142" s="366"/>
      <c r="G142" s="70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</row>
    <row r="143" spans="1:238" s="69" customFormat="1" x14ac:dyDescent="0.3">
      <c r="A143" s="45"/>
      <c r="B143" s="32"/>
      <c r="C143" s="70"/>
      <c r="D143" s="70"/>
      <c r="E143" s="70"/>
      <c r="F143" s="366"/>
      <c r="G143" s="70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</row>
    <row r="144" spans="1:238" s="69" customFormat="1" x14ac:dyDescent="0.3">
      <c r="A144" s="45"/>
      <c r="B144" s="32"/>
      <c r="C144" s="70"/>
      <c r="D144" s="70"/>
      <c r="E144" s="70"/>
      <c r="F144" s="366"/>
      <c r="G144" s="70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</row>
    <row r="145" spans="1:238" s="69" customFormat="1" x14ac:dyDescent="0.3">
      <c r="A145" s="45"/>
      <c r="B145" s="32"/>
      <c r="C145" s="70"/>
      <c r="D145" s="70"/>
      <c r="E145" s="70"/>
      <c r="F145" s="366"/>
      <c r="G145" s="70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</row>
    <row r="146" spans="1:238" s="69" customFormat="1" x14ac:dyDescent="0.3">
      <c r="A146" s="45"/>
      <c r="B146" s="32"/>
      <c r="C146" s="70"/>
      <c r="D146" s="70"/>
      <c r="E146" s="70"/>
      <c r="F146" s="366"/>
      <c r="G146" s="70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</row>
    <row r="147" spans="1:238" s="69" customFormat="1" x14ac:dyDescent="0.3">
      <c r="A147" s="45"/>
      <c r="B147" s="32"/>
      <c r="C147" s="70"/>
      <c r="D147" s="70"/>
      <c r="E147" s="70"/>
      <c r="F147" s="366"/>
      <c r="G147" s="70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</row>
    <row r="148" spans="1:238" s="69" customFormat="1" x14ac:dyDescent="0.3">
      <c r="A148" s="45"/>
      <c r="B148" s="32"/>
      <c r="C148" s="70"/>
      <c r="D148" s="70"/>
      <c r="E148" s="70"/>
      <c r="F148" s="366"/>
      <c r="G148" s="70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</row>
    <row r="149" spans="1:238" s="69" customFormat="1" x14ac:dyDescent="0.3">
      <c r="A149" s="45"/>
      <c r="B149" s="32"/>
      <c r="C149" s="70"/>
      <c r="D149" s="70"/>
      <c r="E149" s="70"/>
      <c r="F149" s="366"/>
      <c r="G149" s="70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</row>
    <row r="150" spans="1:238" s="69" customFormat="1" x14ac:dyDescent="0.3">
      <c r="A150" s="45"/>
      <c r="B150" s="32"/>
      <c r="C150" s="70"/>
      <c r="D150" s="70"/>
      <c r="E150" s="70"/>
      <c r="F150" s="366"/>
      <c r="G150" s="70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</row>
    <row r="151" spans="1:238" s="69" customFormat="1" x14ac:dyDescent="0.3">
      <c r="A151" s="45"/>
      <c r="B151" s="32"/>
      <c r="C151" s="70"/>
      <c r="D151" s="70"/>
      <c r="E151" s="70"/>
      <c r="F151" s="366"/>
      <c r="G151" s="70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</row>
    <row r="152" spans="1:238" s="70" customFormat="1" x14ac:dyDescent="0.3">
      <c r="A152" s="45"/>
      <c r="B152" s="32"/>
      <c r="F152" s="366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</row>
    <row r="153" spans="1:238" s="70" customFormat="1" x14ac:dyDescent="0.3">
      <c r="A153" s="45"/>
      <c r="B153" s="32"/>
      <c r="F153" s="366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</row>
    <row r="154" spans="1:238" s="70" customFormat="1" x14ac:dyDescent="0.3">
      <c r="A154" s="45"/>
      <c r="B154" s="32"/>
      <c r="F154" s="366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</row>
    <row r="155" spans="1:238" s="70" customFormat="1" x14ac:dyDescent="0.3">
      <c r="A155" s="45"/>
      <c r="B155" s="32"/>
      <c r="F155" s="366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</row>
    <row r="156" spans="1:238" s="70" customFormat="1" x14ac:dyDescent="0.3">
      <c r="A156" s="45"/>
      <c r="B156" s="32"/>
      <c r="F156" s="366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</row>
    <row r="157" spans="1:238" s="70" customFormat="1" x14ac:dyDescent="0.3">
      <c r="A157" s="45"/>
      <c r="B157" s="32"/>
      <c r="F157" s="366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</row>
    <row r="158" spans="1:238" s="70" customFormat="1" x14ac:dyDescent="0.3">
      <c r="A158" s="45"/>
      <c r="B158" s="32"/>
      <c r="F158" s="366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</row>
    <row r="159" spans="1:238" s="70" customFormat="1" x14ac:dyDescent="0.3">
      <c r="A159" s="45"/>
      <c r="B159" s="72"/>
      <c r="F159" s="366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</row>
  </sheetData>
  <mergeCells count="9">
    <mergeCell ref="B68:E68"/>
    <mergeCell ref="B69:E69"/>
    <mergeCell ref="B70:E70"/>
    <mergeCell ref="B65:E65"/>
    <mergeCell ref="A1:O1"/>
    <mergeCell ref="A2:O2"/>
    <mergeCell ref="B66:E66"/>
    <mergeCell ref="B67:E67"/>
    <mergeCell ref="A3:O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  <ignoredErrors>
    <ignoredError sqref="D6:D8 D10:D18 D24:D26 D28:D30 D32:D37 D39:D43 D45:D50 D52:D59 D61 D22" evalError="1"/>
    <ignoredError sqref="D9 D19 D27 D31 D38 D44 D51 D60 D23 D62" evalError="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C9CC-2D31-4A9F-9738-2854C55E48A3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4" width="12.7109375" style="113" customWidth="1"/>
    <col min="5" max="5" width="12.7109375" style="518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251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252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253</v>
      </c>
      <c r="S5" s="749" t="s">
        <v>254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 t="s">
        <v>256</v>
      </c>
      <c r="G6" s="167" t="s">
        <v>257</v>
      </c>
      <c r="H6" s="167" t="s">
        <v>258</v>
      </c>
      <c r="I6" s="167" t="s">
        <v>259</v>
      </c>
      <c r="J6" s="167" t="s">
        <v>260</v>
      </c>
      <c r="K6" s="167" t="s">
        <v>261</v>
      </c>
      <c r="L6" s="167" t="s">
        <v>262</v>
      </c>
      <c r="M6" s="167" t="s">
        <v>263</v>
      </c>
      <c r="N6" s="167" t="s">
        <v>264</v>
      </c>
      <c r="O6" s="167" t="s">
        <v>265</v>
      </c>
      <c r="P6" s="167" t="s">
        <v>266</v>
      </c>
      <c r="Q6" s="167" t="s">
        <v>267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556">
        <f>('6.1 Base Year 1 Staff Loading'!F7+'6.2 Base Year 2 Staff Loading'!F7+'6.3 Base Year 3 Staff Loading'!F7+'6.4 Base Year 4 Staff Loading'!F7+'6.5 Base Year 5 Staff Loading'!F7+'6.6 Base Year 6 Staff Loading'!F7)/6</f>
        <v>176</v>
      </c>
      <c r="G7" s="556">
        <f>('6.1 Base Year 1 Staff Loading'!G7+'6.2 Base Year 2 Staff Loading'!G7+'6.3 Base Year 3 Staff Loading'!G7+'6.4 Base Year 4 Staff Loading'!G7+'6.5 Base Year 5 Staff Loading'!G7+'6.6 Base Year 6 Staff Loading'!G7)/6</f>
        <v>162.66666666666666</v>
      </c>
      <c r="H7" s="556">
        <f>('6.1 Base Year 1 Staff Loading'!H7+'6.2 Base Year 2 Staff Loading'!H7+'6.3 Base Year 3 Staff Loading'!H7+'6.4 Base Year 4 Staff Loading'!H7+'6.5 Base Year 5 Staff Loading'!H7+'6.6 Base Year 6 Staff Loading'!H7)/6</f>
        <v>170.66666666666666</v>
      </c>
      <c r="I7" s="556">
        <f>('6.1 Base Year 1 Staff Loading'!I7+'6.2 Base Year 2 Staff Loading'!I7+'6.3 Base Year 3 Staff Loading'!I7+'6.4 Base Year 4 Staff Loading'!I7+'6.5 Base Year 5 Staff Loading'!I7+'6.6 Base Year 6 Staff Loading'!I7)/6</f>
        <v>146.66666666666666</v>
      </c>
      <c r="J7" s="556">
        <f>('6.1 Base Year 1 Staff Loading'!J7+'6.2 Base Year 2 Staff Loading'!J7+'6.3 Base Year 3 Staff Loading'!J7+'6.4 Base Year 4 Staff Loading'!J7+'6.5 Base Year 5 Staff Loading'!J7+'6.6 Base Year 6 Staff Loading'!J7)/6</f>
        <v>168</v>
      </c>
      <c r="K7" s="556">
        <f>('6.1 Base Year 1 Staff Loading'!K7+'6.2 Base Year 2 Staff Loading'!K7+'6.3 Base Year 3 Staff Loading'!K7+'6.4 Base Year 4 Staff Loading'!K7+'6.5 Base Year 5 Staff Loading'!K7+'6.6 Base Year 6 Staff Loading'!K7)/6</f>
        <v>162.66666666666666</v>
      </c>
      <c r="L7" s="556">
        <f>('6.1 Base Year 1 Staff Loading'!L7+'6.2 Base Year 2 Staff Loading'!L7+'6.3 Base Year 3 Staff Loading'!L7+'6.4 Base Year 4 Staff Loading'!L7+'6.5 Base Year 5 Staff Loading'!L7+'6.6 Base Year 6 Staff Loading'!L7)/6</f>
        <v>153.33333333333334</v>
      </c>
      <c r="M7" s="556">
        <f>('6.1 Base Year 1 Staff Loading'!M7+'6.2 Base Year 2 Staff Loading'!M7+'6.3 Base Year 3 Staff Loading'!M7+'6.4 Base Year 4 Staff Loading'!M7+'6.5 Base Year 5 Staff Loading'!M7+'6.6 Base Year 6 Staff Loading'!M7)/6</f>
        <v>176</v>
      </c>
      <c r="N7" s="556">
        <f>('6.1 Base Year 1 Staff Loading'!N7+'6.2 Base Year 2 Staff Loading'!N7+'6.3 Base Year 3 Staff Loading'!N7+'6.4 Base Year 4 Staff Loading'!N7+'6.5 Base Year 5 Staff Loading'!N7+'6.6 Base Year 6 Staff Loading'!N7)/6</f>
        <v>172</v>
      </c>
      <c r="O7" s="556">
        <f>('6.1 Base Year 1 Staff Loading'!O7+'6.2 Base Year 2 Staff Loading'!O7+'6.3 Base Year 3 Staff Loading'!O7+'6.4 Base Year 4 Staff Loading'!O7+'6.5 Base Year 5 Staff Loading'!O7+'6.6 Base Year 6 Staff Loading'!O7)/6</f>
        <v>169.33333333333334</v>
      </c>
      <c r="P7" s="556">
        <f>('6.1 Base Year 1 Staff Loading'!P7+'6.2 Base Year 2 Staff Loading'!P7+'6.3 Base Year 3 Staff Loading'!P7+'6.4 Base Year 4 Staff Loading'!P7+'6.5 Base Year 5 Staff Loading'!P7+'6.6 Base Year 6 Staff Loading'!P7)/6</f>
        <v>166.66666666666666</v>
      </c>
      <c r="Q7" s="556">
        <f>('6.1 Base Year 1 Staff Loading'!Q7+'6.2 Base Year 2 Staff Loading'!Q7+'6.3 Base Year 3 Staff Loading'!Q7+'6.4 Base Year 4 Staff Loading'!Q7+'6.5 Base Year 5 Staff Loading'!Q7+'6.6 Base Year 6 Staff Loading'!Q7)/6</f>
        <v>170.66666666666666</v>
      </c>
      <c r="R7" s="406">
        <f>SUM(F7:Q7)</f>
        <v>1994.6666666666665</v>
      </c>
      <c r="S7" s="751"/>
      <c r="U7" s="410">
        <f>AVERAGE(F7:Q7)</f>
        <v>166.2222222222222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251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152"/>
      <c r="D9" s="170"/>
      <c r="E9" s="508"/>
      <c r="F9" s="346">
        <f>('6.1 Base Year 1 Staff Loading'!F9+'6.2 Base Year 2 Staff Loading'!F9+'6.3 Base Year 3 Staff Loading'!F9+'6.4 Base Year 4 Staff Loading'!F9+'6.5 Base Year 5 Staff Loading'!F9+'6.6 Base Year 6 Staff Loading'!F9)/6</f>
        <v>0</v>
      </c>
      <c r="G9" s="346">
        <f>('6.1 Base Year 1 Staff Loading'!G9+'6.2 Base Year 2 Staff Loading'!G9+'6.3 Base Year 3 Staff Loading'!G9+'6.4 Base Year 4 Staff Loading'!G9+'6.5 Base Year 5 Staff Loading'!G9+'6.6 Base Year 6 Staff Loading'!G9)/6</f>
        <v>0</v>
      </c>
      <c r="H9" s="346">
        <f>('6.1 Base Year 1 Staff Loading'!H9+'6.2 Base Year 2 Staff Loading'!H9+'6.3 Base Year 3 Staff Loading'!H9+'6.4 Base Year 4 Staff Loading'!H9+'6.5 Base Year 5 Staff Loading'!H9+'6.6 Base Year 6 Staff Loading'!H9)/6</f>
        <v>0</v>
      </c>
      <c r="I9" s="346">
        <f>('6.1 Base Year 1 Staff Loading'!I9+'6.2 Base Year 2 Staff Loading'!I9+'6.3 Base Year 3 Staff Loading'!I9+'6.4 Base Year 4 Staff Loading'!I9+'6.5 Base Year 5 Staff Loading'!I9+'6.6 Base Year 6 Staff Loading'!I9)/6</f>
        <v>0</v>
      </c>
      <c r="J9" s="346">
        <f>('6.1 Base Year 1 Staff Loading'!J9+'6.2 Base Year 2 Staff Loading'!J9+'6.3 Base Year 3 Staff Loading'!J9+'6.4 Base Year 4 Staff Loading'!J9+'6.5 Base Year 5 Staff Loading'!J9+'6.6 Base Year 6 Staff Loading'!J9)/6</f>
        <v>0</v>
      </c>
      <c r="K9" s="346">
        <f>('6.1 Base Year 1 Staff Loading'!K9+'6.2 Base Year 2 Staff Loading'!K9+'6.3 Base Year 3 Staff Loading'!K9+'6.4 Base Year 4 Staff Loading'!K9+'6.5 Base Year 5 Staff Loading'!K9+'6.6 Base Year 6 Staff Loading'!K9)/6</f>
        <v>0</v>
      </c>
      <c r="L9" s="346">
        <f>('6.1 Base Year 1 Staff Loading'!L9+'6.2 Base Year 2 Staff Loading'!L9+'6.3 Base Year 3 Staff Loading'!L9+'6.4 Base Year 4 Staff Loading'!L9+'6.5 Base Year 5 Staff Loading'!L9+'6.6 Base Year 6 Staff Loading'!L9)/6</f>
        <v>0</v>
      </c>
      <c r="M9" s="346">
        <f>('6.1 Base Year 1 Staff Loading'!M9+'6.2 Base Year 2 Staff Loading'!M9+'6.3 Base Year 3 Staff Loading'!M9+'6.4 Base Year 4 Staff Loading'!M9+'6.5 Base Year 5 Staff Loading'!M9+'6.6 Base Year 6 Staff Loading'!M9)/6</f>
        <v>0</v>
      </c>
      <c r="N9" s="346">
        <f>('6.1 Base Year 1 Staff Loading'!N9+'6.2 Base Year 2 Staff Loading'!N9+'6.3 Base Year 3 Staff Loading'!N9+'6.4 Base Year 4 Staff Loading'!N9+'6.5 Base Year 5 Staff Loading'!N9+'6.6 Base Year 6 Staff Loading'!N9)/6</f>
        <v>0</v>
      </c>
      <c r="O9" s="346">
        <f>('6.1 Base Year 1 Staff Loading'!O9+'6.2 Base Year 2 Staff Loading'!O9+'6.3 Base Year 3 Staff Loading'!O9+'6.4 Base Year 4 Staff Loading'!O9+'6.5 Base Year 5 Staff Loading'!O9+'6.6 Base Year 6 Staff Loading'!O9)/6</f>
        <v>0</v>
      </c>
      <c r="P9" s="346">
        <f>('6.1 Base Year 1 Staff Loading'!P9+'6.2 Base Year 2 Staff Loading'!P9+'6.3 Base Year 3 Staff Loading'!P9+'6.4 Base Year 4 Staff Loading'!P9+'6.5 Base Year 5 Staff Loading'!P9+'6.6 Base Year 6 Staff Loading'!P9)/6</f>
        <v>0</v>
      </c>
      <c r="Q9" s="346">
        <f>('6.1 Base Year 1 Staff Loading'!Q9+'6.2 Base Year 2 Staff Loading'!Q9+'6.3 Base Year 3 Staff Loading'!Q9+'6.4 Base Year 4 Staff Loading'!Q9+'6.5 Base Year 5 Staff Loading'!Q9+'6.6 Base Year 6 Staff Loading'!Q9)/6</f>
        <v>0</v>
      </c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152"/>
      <c r="D10" s="170"/>
      <c r="E10" s="508"/>
      <c r="F10" s="346">
        <f>('6.1 Base Year 1 Staff Loading'!F10+'6.2 Base Year 2 Staff Loading'!F10+'6.3 Base Year 3 Staff Loading'!F10+'6.4 Base Year 4 Staff Loading'!F10+'6.5 Base Year 5 Staff Loading'!F10+'6.6 Base Year 6 Staff Loading'!F10)/6</f>
        <v>0</v>
      </c>
      <c r="G10" s="346">
        <f>('6.1 Base Year 1 Staff Loading'!G10+'6.2 Base Year 2 Staff Loading'!G10+'6.3 Base Year 3 Staff Loading'!G10+'6.4 Base Year 4 Staff Loading'!G10+'6.5 Base Year 5 Staff Loading'!G10+'6.6 Base Year 6 Staff Loading'!G10)/6</f>
        <v>0</v>
      </c>
      <c r="H10" s="346">
        <f>('6.1 Base Year 1 Staff Loading'!H10+'6.2 Base Year 2 Staff Loading'!H10+'6.3 Base Year 3 Staff Loading'!H10+'6.4 Base Year 4 Staff Loading'!H10+'6.5 Base Year 5 Staff Loading'!H10+'6.6 Base Year 6 Staff Loading'!H10)/6</f>
        <v>0</v>
      </c>
      <c r="I10" s="346">
        <f>('6.1 Base Year 1 Staff Loading'!I10+'6.2 Base Year 2 Staff Loading'!I10+'6.3 Base Year 3 Staff Loading'!I10+'6.4 Base Year 4 Staff Loading'!I10+'6.5 Base Year 5 Staff Loading'!I10+'6.6 Base Year 6 Staff Loading'!I10)/6</f>
        <v>0</v>
      </c>
      <c r="J10" s="346">
        <f>('6.1 Base Year 1 Staff Loading'!J10+'6.2 Base Year 2 Staff Loading'!J10+'6.3 Base Year 3 Staff Loading'!J10+'6.4 Base Year 4 Staff Loading'!J10+'6.5 Base Year 5 Staff Loading'!J10+'6.6 Base Year 6 Staff Loading'!J10)/6</f>
        <v>0</v>
      </c>
      <c r="K10" s="346">
        <f>('6.1 Base Year 1 Staff Loading'!K10+'6.2 Base Year 2 Staff Loading'!K10+'6.3 Base Year 3 Staff Loading'!K10+'6.4 Base Year 4 Staff Loading'!K10+'6.5 Base Year 5 Staff Loading'!K10+'6.6 Base Year 6 Staff Loading'!K10)/6</f>
        <v>0</v>
      </c>
      <c r="L10" s="346">
        <f>('6.1 Base Year 1 Staff Loading'!L10+'6.2 Base Year 2 Staff Loading'!L10+'6.3 Base Year 3 Staff Loading'!L10+'6.4 Base Year 4 Staff Loading'!L10+'6.5 Base Year 5 Staff Loading'!L10+'6.6 Base Year 6 Staff Loading'!L10)/6</f>
        <v>0</v>
      </c>
      <c r="M10" s="346">
        <f>('6.1 Base Year 1 Staff Loading'!M10+'6.2 Base Year 2 Staff Loading'!M10+'6.3 Base Year 3 Staff Loading'!M10+'6.4 Base Year 4 Staff Loading'!M10+'6.5 Base Year 5 Staff Loading'!M10+'6.6 Base Year 6 Staff Loading'!M10)/6</f>
        <v>0</v>
      </c>
      <c r="N10" s="346">
        <f>('6.1 Base Year 1 Staff Loading'!N10+'6.2 Base Year 2 Staff Loading'!N10+'6.3 Base Year 3 Staff Loading'!N10+'6.4 Base Year 4 Staff Loading'!N10+'6.5 Base Year 5 Staff Loading'!N10+'6.6 Base Year 6 Staff Loading'!N10)/6</f>
        <v>0</v>
      </c>
      <c r="O10" s="346">
        <f>('6.1 Base Year 1 Staff Loading'!O10+'6.2 Base Year 2 Staff Loading'!O10+'6.3 Base Year 3 Staff Loading'!O10+'6.4 Base Year 4 Staff Loading'!O10+'6.5 Base Year 5 Staff Loading'!O10+'6.6 Base Year 6 Staff Loading'!O10)/6</f>
        <v>0</v>
      </c>
      <c r="P10" s="346">
        <f>('6.1 Base Year 1 Staff Loading'!P10+'6.2 Base Year 2 Staff Loading'!P10+'6.3 Base Year 3 Staff Loading'!P10+'6.4 Base Year 4 Staff Loading'!P10+'6.5 Base Year 5 Staff Loading'!P10+'6.6 Base Year 6 Staff Loading'!P10)/6</f>
        <v>0</v>
      </c>
      <c r="Q10" s="346">
        <f>('6.1 Base Year 1 Staff Loading'!Q10+'6.2 Base Year 2 Staff Loading'!Q10+'6.3 Base Year 3 Staff Loading'!Q10+'6.4 Base Year 4 Staff Loading'!Q10+'6.5 Base Year 5 Staff Loading'!Q10+'6.6 Base Year 6 Staff Loading'!Q10)/6</f>
        <v>0</v>
      </c>
      <c r="R10" s="346">
        <f t="shared" ref="R10" si="0">SUM(F10:Q10)</f>
        <v>0</v>
      </c>
      <c r="S10" s="395">
        <f t="shared" ref="S10:S13" si="1">D10*R10</f>
        <v>0</v>
      </c>
      <c r="W10" s="557">
        <f t="shared" ref="W10" si="2">X10/$U$7</f>
        <v>0</v>
      </c>
      <c r="X10" s="557">
        <f t="shared" ref="X10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152"/>
      <c r="D11" s="170"/>
      <c r="E11" s="508"/>
      <c r="F11" s="346">
        <f>('6.1 Base Year 1 Staff Loading'!F11+'6.2 Base Year 2 Staff Loading'!F11+'6.3 Base Year 3 Staff Loading'!F11+'6.4 Base Year 4 Staff Loading'!F11+'6.5 Base Year 5 Staff Loading'!F11+'6.6 Base Year 6 Staff Loading'!F11)/6</f>
        <v>0</v>
      </c>
      <c r="G11" s="346">
        <f>('6.1 Base Year 1 Staff Loading'!G11+'6.2 Base Year 2 Staff Loading'!G11+'6.3 Base Year 3 Staff Loading'!G11+'6.4 Base Year 4 Staff Loading'!G11+'6.5 Base Year 5 Staff Loading'!G11+'6.6 Base Year 6 Staff Loading'!G11)/6</f>
        <v>0</v>
      </c>
      <c r="H11" s="346">
        <f>('6.1 Base Year 1 Staff Loading'!H11+'6.2 Base Year 2 Staff Loading'!H11+'6.3 Base Year 3 Staff Loading'!H11+'6.4 Base Year 4 Staff Loading'!H11+'6.5 Base Year 5 Staff Loading'!H11+'6.6 Base Year 6 Staff Loading'!H11)/6</f>
        <v>0</v>
      </c>
      <c r="I11" s="346">
        <f>('6.1 Base Year 1 Staff Loading'!I11+'6.2 Base Year 2 Staff Loading'!I11+'6.3 Base Year 3 Staff Loading'!I11+'6.4 Base Year 4 Staff Loading'!I11+'6.5 Base Year 5 Staff Loading'!I11+'6.6 Base Year 6 Staff Loading'!I11)/6</f>
        <v>0</v>
      </c>
      <c r="J11" s="346">
        <f>('6.1 Base Year 1 Staff Loading'!J11+'6.2 Base Year 2 Staff Loading'!J11+'6.3 Base Year 3 Staff Loading'!J11+'6.4 Base Year 4 Staff Loading'!J11+'6.5 Base Year 5 Staff Loading'!J11+'6.6 Base Year 6 Staff Loading'!J11)/6</f>
        <v>0</v>
      </c>
      <c r="K11" s="346">
        <f>('6.1 Base Year 1 Staff Loading'!K11+'6.2 Base Year 2 Staff Loading'!K11+'6.3 Base Year 3 Staff Loading'!K11+'6.4 Base Year 4 Staff Loading'!K11+'6.5 Base Year 5 Staff Loading'!K11+'6.6 Base Year 6 Staff Loading'!K11)/6</f>
        <v>0</v>
      </c>
      <c r="L11" s="346">
        <f>('6.1 Base Year 1 Staff Loading'!L11+'6.2 Base Year 2 Staff Loading'!L11+'6.3 Base Year 3 Staff Loading'!L11+'6.4 Base Year 4 Staff Loading'!L11+'6.5 Base Year 5 Staff Loading'!L11+'6.6 Base Year 6 Staff Loading'!L11)/6</f>
        <v>0</v>
      </c>
      <c r="M11" s="346">
        <f>('6.1 Base Year 1 Staff Loading'!M11+'6.2 Base Year 2 Staff Loading'!M11+'6.3 Base Year 3 Staff Loading'!M11+'6.4 Base Year 4 Staff Loading'!M11+'6.5 Base Year 5 Staff Loading'!M11+'6.6 Base Year 6 Staff Loading'!M11)/6</f>
        <v>0</v>
      </c>
      <c r="N11" s="346">
        <f>('6.1 Base Year 1 Staff Loading'!N11+'6.2 Base Year 2 Staff Loading'!N11+'6.3 Base Year 3 Staff Loading'!N11+'6.4 Base Year 4 Staff Loading'!N11+'6.5 Base Year 5 Staff Loading'!N11+'6.6 Base Year 6 Staff Loading'!N11)/6</f>
        <v>0</v>
      </c>
      <c r="O11" s="346">
        <f>('6.1 Base Year 1 Staff Loading'!O11+'6.2 Base Year 2 Staff Loading'!O11+'6.3 Base Year 3 Staff Loading'!O11+'6.4 Base Year 4 Staff Loading'!O11+'6.5 Base Year 5 Staff Loading'!O11+'6.6 Base Year 6 Staff Loading'!O11)/6</f>
        <v>0</v>
      </c>
      <c r="P11" s="346">
        <f>('6.1 Base Year 1 Staff Loading'!P11+'6.2 Base Year 2 Staff Loading'!P11+'6.3 Base Year 3 Staff Loading'!P11+'6.4 Base Year 4 Staff Loading'!P11+'6.5 Base Year 5 Staff Loading'!P11+'6.6 Base Year 6 Staff Loading'!P11)/6</f>
        <v>0</v>
      </c>
      <c r="Q11" s="346">
        <f>('6.1 Base Year 1 Staff Loading'!Q11+'6.2 Base Year 2 Staff Loading'!Q11+'6.3 Base Year 3 Staff Loading'!Q11+'6.4 Base Year 4 Staff Loading'!Q11+'6.5 Base Year 5 Staff Loading'!Q11+'6.6 Base Year 6 Staff Loading'!Q11)/6</f>
        <v>0</v>
      </c>
      <c r="R11" s="346">
        <f t="shared" ref="R11" si="7">SUM(F11:Q11)</f>
        <v>0</v>
      </c>
      <c r="S11" s="395">
        <f t="shared" si="1"/>
        <v>0</v>
      </c>
      <c r="W11" s="557">
        <f t="shared" ref="W11" si="8">X11/$U$7</f>
        <v>0</v>
      </c>
      <c r="X11" s="557">
        <f t="shared" ref="X11" si="9">R11/12</f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152"/>
      <c r="D12" s="170"/>
      <c r="E12" s="508"/>
      <c r="F12" s="346">
        <f>('6.1 Base Year 1 Staff Loading'!F12+'6.2 Base Year 2 Staff Loading'!F12+'6.3 Base Year 3 Staff Loading'!F12+'6.4 Base Year 4 Staff Loading'!F12+'6.5 Base Year 5 Staff Loading'!F12+'6.6 Base Year 6 Staff Loading'!F12)/6</f>
        <v>0</v>
      </c>
      <c r="G12" s="346">
        <f>('6.1 Base Year 1 Staff Loading'!G12+'6.2 Base Year 2 Staff Loading'!G12+'6.3 Base Year 3 Staff Loading'!G12+'6.4 Base Year 4 Staff Loading'!G12+'6.5 Base Year 5 Staff Loading'!G12+'6.6 Base Year 6 Staff Loading'!G12)/6</f>
        <v>0</v>
      </c>
      <c r="H12" s="346">
        <f>('6.1 Base Year 1 Staff Loading'!H12+'6.2 Base Year 2 Staff Loading'!H12+'6.3 Base Year 3 Staff Loading'!H12+'6.4 Base Year 4 Staff Loading'!H12+'6.5 Base Year 5 Staff Loading'!H12+'6.6 Base Year 6 Staff Loading'!H12)/6</f>
        <v>0</v>
      </c>
      <c r="I12" s="346">
        <f>('6.1 Base Year 1 Staff Loading'!I12+'6.2 Base Year 2 Staff Loading'!I12+'6.3 Base Year 3 Staff Loading'!I12+'6.4 Base Year 4 Staff Loading'!I12+'6.5 Base Year 5 Staff Loading'!I12+'6.6 Base Year 6 Staff Loading'!I12)/6</f>
        <v>0</v>
      </c>
      <c r="J12" s="346">
        <f>('6.1 Base Year 1 Staff Loading'!J12+'6.2 Base Year 2 Staff Loading'!J12+'6.3 Base Year 3 Staff Loading'!J12+'6.4 Base Year 4 Staff Loading'!J12+'6.5 Base Year 5 Staff Loading'!J12+'6.6 Base Year 6 Staff Loading'!J12)/6</f>
        <v>0</v>
      </c>
      <c r="K12" s="346">
        <f>('6.1 Base Year 1 Staff Loading'!K12+'6.2 Base Year 2 Staff Loading'!K12+'6.3 Base Year 3 Staff Loading'!K12+'6.4 Base Year 4 Staff Loading'!K12+'6.5 Base Year 5 Staff Loading'!K12+'6.6 Base Year 6 Staff Loading'!K12)/6</f>
        <v>0</v>
      </c>
      <c r="L12" s="346">
        <f>('6.1 Base Year 1 Staff Loading'!L12+'6.2 Base Year 2 Staff Loading'!L12+'6.3 Base Year 3 Staff Loading'!L12+'6.4 Base Year 4 Staff Loading'!L12+'6.5 Base Year 5 Staff Loading'!L12+'6.6 Base Year 6 Staff Loading'!L12)/6</f>
        <v>0</v>
      </c>
      <c r="M12" s="346">
        <f>('6.1 Base Year 1 Staff Loading'!M12+'6.2 Base Year 2 Staff Loading'!M12+'6.3 Base Year 3 Staff Loading'!M12+'6.4 Base Year 4 Staff Loading'!M12+'6.5 Base Year 5 Staff Loading'!M12+'6.6 Base Year 6 Staff Loading'!M12)/6</f>
        <v>0</v>
      </c>
      <c r="N12" s="346">
        <f>('6.1 Base Year 1 Staff Loading'!N12+'6.2 Base Year 2 Staff Loading'!N12+'6.3 Base Year 3 Staff Loading'!N12+'6.4 Base Year 4 Staff Loading'!N12+'6.5 Base Year 5 Staff Loading'!N12+'6.6 Base Year 6 Staff Loading'!N12)/6</f>
        <v>0</v>
      </c>
      <c r="O12" s="346">
        <f>('6.1 Base Year 1 Staff Loading'!O12+'6.2 Base Year 2 Staff Loading'!O12+'6.3 Base Year 3 Staff Loading'!O12+'6.4 Base Year 4 Staff Loading'!O12+'6.5 Base Year 5 Staff Loading'!O12+'6.6 Base Year 6 Staff Loading'!O12)/6</f>
        <v>0</v>
      </c>
      <c r="P12" s="346">
        <f>('6.1 Base Year 1 Staff Loading'!P12+'6.2 Base Year 2 Staff Loading'!P12+'6.3 Base Year 3 Staff Loading'!P12+'6.4 Base Year 4 Staff Loading'!P12+'6.5 Base Year 5 Staff Loading'!P12+'6.6 Base Year 6 Staff Loading'!P12)/6</f>
        <v>0</v>
      </c>
      <c r="Q12" s="346">
        <f>('6.1 Base Year 1 Staff Loading'!Q12+'6.2 Base Year 2 Staff Loading'!Q12+'6.3 Base Year 3 Staff Loading'!Q12+'6.4 Base Year 4 Staff Loading'!Q12+'6.5 Base Year 5 Staff Loading'!Q12+'6.6 Base Year 6 Staff Loading'!Q12)/6</f>
        <v>0</v>
      </c>
      <c r="R12" s="346">
        <f t="shared" ref="R12" si="10">SUM(F12:Q12)</f>
        <v>0</v>
      </c>
      <c r="S12" s="395">
        <f t="shared" si="1"/>
        <v>0</v>
      </c>
      <c r="W12" s="557">
        <f t="shared" ref="W12:W13" si="11">X12/$U$7</f>
        <v>0</v>
      </c>
      <c r="X12" s="557">
        <f t="shared" ref="X12:X13" si="12">R12/12</f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152"/>
      <c r="D13" s="170"/>
      <c r="E13" s="508"/>
      <c r="F13" s="346">
        <f>('6.1 Base Year 1 Staff Loading'!F13+'6.2 Base Year 2 Staff Loading'!F13+'6.3 Base Year 3 Staff Loading'!F13+'6.4 Base Year 4 Staff Loading'!F13+'6.5 Base Year 5 Staff Loading'!F13+'6.6 Base Year 6 Staff Loading'!F13)/6</f>
        <v>0</v>
      </c>
      <c r="G13" s="346">
        <f>('6.1 Base Year 1 Staff Loading'!G13+'6.2 Base Year 2 Staff Loading'!G13+'6.3 Base Year 3 Staff Loading'!G13+'6.4 Base Year 4 Staff Loading'!G13+'6.5 Base Year 5 Staff Loading'!G13+'6.6 Base Year 6 Staff Loading'!G13)/6</f>
        <v>0</v>
      </c>
      <c r="H13" s="346">
        <f>('6.1 Base Year 1 Staff Loading'!H13+'6.2 Base Year 2 Staff Loading'!H13+'6.3 Base Year 3 Staff Loading'!H13+'6.4 Base Year 4 Staff Loading'!H13+'6.5 Base Year 5 Staff Loading'!H13+'6.6 Base Year 6 Staff Loading'!H13)/6</f>
        <v>0</v>
      </c>
      <c r="I13" s="346">
        <f>('6.1 Base Year 1 Staff Loading'!I13+'6.2 Base Year 2 Staff Loading'!I13+'6.3 Base Year 3 Staff Loading'!I13+'6.4 Base Year 4 Staff Loading'!I13+'6.5 Base Year 5 Staff Loading'!I13+'6.6 Base Year 6 Staff Loading'!I13)/6</f>
        <v>0</v>
      </c>
      <c r="J13" s="346">
        <f>('6.1 Base Year 1 Staff Loading'!J13+'6.2 Base Year 2 Staff Loading'!J13+'6.3 Base Year 3 Staff Loading'!J13+'6.4 Base Year 4 Staff Loading'!J13+'6.5 Base Year 5 Staff Loading'!J13+'6.6 Base Year 6 Staff Loading'!J13)/6</f>
        <v>0</v>
      </c>
      <c r="K13" s="346">
        <f>('6.1 Base Year 1 Staff Loading'!K13+'6.2 Base Year 2 Staff Loading'!K13+'6.3 Base Year 3 Staff Loading'!K13+'6.4 Base Year 4 Staff Loading'!K13+'6.5 Base Year 5 Staff Loading'!K13+'6.6 Base Year 6 Staff Loading'!K13)/6</f>
        <v>0</v>
      </c>
      <c r="L13" s="346">
        <f>('6.1 Base Year 1 Staff Loading'!L13+'6.2 Base Year 2 Staff Loading'!L13+'6.3 Base Year 3 Staff Loading'!L13+'6.4 Base Year 4 Staff Loading'!L13+'6.5 Base Year 5 Staff Loading'!L13+'6.6 Base Year 6 Staff Loading'!L13)/6</f>
        <v>0</v>
      </c>
      <c r="M13" s="346">
        <f>('6.1 Base Year 1 Staff Loading'!M13+'6.2 Base Year 2 Staff Loading'!M13+'6.3 Base Year 3 Staff Loading'!M13+'6.4 Base Year 4 Staff Loading'!M13+'6.5 Base Year 5 Staff Loading'!M13+'6.6 Base Year 6 Staff Loading'!M13)/6</f>
        <v>0</v>
      </c>
      <c r="N13" s="346">
        <f>('6.1 Base Year 1 Staff Loading'!N13+'6.2 Base Year 2 Staff Loading'!N13+'6.3 Base Year 3 Staff Loading'!N13+'6.4 Base Year 4 Staff Loading'!N13+'6.5 Base Year 5 Staff Loading'!N13+'6.6 Base Year 6 Staff Loading'!N13)/6</f>
        <v>0</v>
      </c>
      <c r="O13" s="346">
        <f>('6.1 Base Year 1 Staff Loading'!O13+'6.2 Base Year 2 Staff Loading'!O13+'6.3 Base Year 3 Staff Loading'!O13+'6.4 Base Year 4 Staff Loading'!O13+'6.5 Base Year 5 Staff Loading'!O13+'6.6 Base Year 6 Staff Loading'!O13)/6</f>
        <v>0</v>
      </c>
      <c r="P13" s="346">
        <f>('6.1 Base Year 1 Staff Loading'!P13+'6.2 Base Year 2 Staff Loading'!P13+'6.3 Base Year 3 Staff Loading'!P13+'6.4 Base Year 4 Staff Loading'!P13+'6.5 Base Year 5 Staff Loading'!P13+'6.6 Base Year 6 Staff Loading'!P13)/6</f>
        <v>0</v>
      </c>
      <c r="Q13" s="346">
        <f>('6.1 Base Year 1 Staff Loading'!Q13+'6.2 Base Year 2 Staff Loading'!Q13+'6.3 Base Year 3 Staff Loading'!Q13+'6.4 Base Year 4 Staff Loading'!Q13+'6.5 Base Year 5 Staff Loading'!Q13+'6.6 Base Year 6 Staff Loading'!Q13)/6</f>
        <v>0</v>
      </c>
      <c r="R13" s="346">
        <f t="shared" ref="R13" si="13">SUM(F13:Q13)</f>
        <v>0</v>
      </c>
      <c r="S13" s="395">
        <f t="shared" si="1"/>
        <v>0</v>
      </c>
      <c r="W13" s="557">
        <f t="shared" si="11"/>
        <v>0</v>
      </c>
      <c r="X13" s="557">
        <f t="shared" si="12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244"/>
      <c r="E14" s="509"/>
      <c r="F14" s="245">
        <f>SUM(F9:F13)</f>
        <v>0</v>
      </c>
      <c r="G14" s="245">
        <f t="shared" ref="G14:Q14" si="14">SUM(G9:G13)</f>
        <v>0</v>
      </c>
      <c r="H14" s="245">
        <f t="shared" si="14"/>
        <v>0</v>
      </c>
      <c r="I14" s="245">
        <f t="shared" si="14"/>
        <v>0</v>
      </c>
      <c r="J14" s="245">
        <f t="shared" si="14"/>
        <v>0</v>
      </c>
      <c r="K14" s="245">
        <f t="shared" si="14"/>
        <v>0</v>
      </c>
      <c r="L14" s="245">
        <f t="shared" si="14"/>
        <v>0</v>
      </c>
      <c r="M14" s="245">
        <f t="shared" si="14"/>
        <v>0</v>
      </c>
      <c r="N14" s="245">
        <f t="shared" si="14"/>
        <v>0</v>
      </c>
      <c r="O14" s="245">
        <f t="shared" si="14"/>
        <v>0</v>
      </c>
      <c r="P14" s="245">
        <f t="shared" si="14"/>
        <v>0</v>
      </c>
      <c r="Q14" s="245">
        <f t="shared" si="14"/>
        <v>0</v>
      </c>
      <c r="R14" s="245">
        <f t="shared" ref="R14" si="15">SUM(R9:R13)</f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237"/>
      <c r="D15" s="238"/>
      <c r="E15" s="510"/>
      <c r="F15" s="346">
        <f>('6.1 Base Year 1 Staff Loading'!F15+'6.2 Base Year 2 Staff Loading'!F15+'6.3 Base Year 3 Staff Loading'!F15+'6.4 Base Year 4 Staff Loading'!F15+'6.5 Base Year 5 Staff Loading'!F15+'6.6 Base Year 6 Staff Loading'!F15)/6</f>
        <v>0</v>
      </c>
      <c r="G15" s="346">
        <f>('6.1 Base Year 1 Staff Loading'!G15+'6.2 Base Year 2 Staff Loading'!G15+'6.3 Base Year 3 Staff Loading'!G15+'6.4 Base Year 4 Staff Loading'!G15+'6.5 Base Year 5 Staff Loading'!G15+'6.6 Base Year 6 Staff Loading'!G15)/6</f>
        <v>0</v>
      </c>
      <c r="H15" s="346">
        <f>('6.1 Base Year 1 Staff Loading'!H15+'6.2 Base Year 2 Staff Loading'!H15+'6.3 Base Year 3 Staff Loading'!H15+'6.4 Base Year 4 Staff Loading'!H15+'6.5 Base Year 5 Staff Loading'!H15+'6.6 Base Year 6 Staff Loading'!H15)/6</f>
        <v>0</v>
      </c>
      <c r="I15" s="346">
        <f>('6.1 Base Year 1 Staff Loading'!I15+'6.2 Base Year 2 Staff Loading'!I15+'6.3 Base Year 3 Staff Loading'!I15+'6.4 Base Year 4 Staff Loading'!I15+'6.5 Base Year 5 Staff Loading'!I15+'6.6 Base Year 6 Staff Loading'!I15)/6</f>
        <v>0</v>
      </c>
      <c r="J15" s="346">
        <f>('6.1 Base Year 1 Staff Loading'!J15+'6.2 Base Year 2 Staff Loading'!J15+'6.3 Base Year 3 Staff Loading'!J15+'6.4 Base Year 4 Staff Loading'!J15+'6.5 Base Year 5 Staff Loading'!J15+'6.6 Base Year 6 Staff Loading'!J15)/6</f>
        <v>0</v>
      </c>
      <c r="K15" s="346">
        <f>('6.1 Base Year 1 Staff Loading'!K15+'6.2 Base Year 2 Staff Loading'!K15+'6.3 Base Year 3 Staff Loading'!K15+'6.4 Base Year 4 Staff Loading'!K15+'6.5 Base Year 5 Staff Loading'!K15+'6.6 Base Year 6 Staff Loading'!K15)/6</f>
        <v>0</v>
      </c>
      <c r="L15" s="346">
        <f>('6.1 Base Year 1 Staff Loading'!L15+'6.2 Base Year 2 Staff Loading'!L15+'6.3 Base Year 3 Staff Loading'!L15+'6.4 Base Year 4 Staff Loading'!L15+'6.5 Base Year 5 Staff Loading'!L15+'6.6 Base Year 6 Staff Loading'!L15)/6</f>
        <v>0</v>
      </c>
      <c r="M15" s="346">
        <f>('6.1 Base Year 1 Staff Loading'!M15+'6.2 Base Year 2 Staff Loading'!M15+'6.3 Base Year 3 Staff Loading'!M15+'6.4 Base Year 4 Staff Loading'!M15+'6.5 Base Year 5 Staff Loading'!M15+'6.6 Base Year 6 Staff Loading'!M15)/6</f>
        <v>0</v>
      </c>
      <c r="N15" s="346">
        <f>('6.1 Base Year 1 Staff Loading'!N15+'6.2 Base Year 2 Staff Loading'!N15+'6.3 Base Year 3 Staff Loading'!N15+'6.4 Base Year 4 Staff Loading'!N15+'6.5 Base Year 5 Staff Loading'!N15+'6.6 Base Year 6 Staff Loading'!N15)/6</f>
        <v>0</v>
      </c>
      <c r="O15" s="346">
        <f>('6.1 Base Year 1 Staff Loading'!O15+'6.2 Base Year 2 Staff Loading'!O15+'6.3 Base Year 3 Staff Loading'!O15+'6.4 Base Year 4 Staff Loading'!O15+'6.5 Base Year 5 Staff Loading'!O15+'6.6 Base Year 6 Staff Loading'!O15)/6</f>
        <v>0</v>
      </c>
      <c r="P15" s="346">
        <f>('6.1 Base Year 1 Staff Loading'!P15+'6.2 Base Year 2 Staff Loading'!P15+'6.3 Base Year 3 Staff Loading'!P15+'6.4 Base Year 4 Staff Loading'!P15+'6.5 Base Year 5 Staff Loading'!P15+'6.6 Base Year 6 Staff Loading'!P15)/6</f>
        <v>0</v>
      </c>
      <c r="Q15" s="346">
        <f>('6.1 Base Year 1 Staff Loading'!Q15+'6.2 Base Year 2 Staff Loading'!Q15+'6.3 Base Year 3 Staff Loading'!Q15+'6.4 Base Year 4 Staff Loading'!Q15+'6.5 Base Year 5 Staff Loading'!Q15+'6.6 Base Year 6 Staff Loading'!Q15)/6</f>
        <v>0</v>
      </c>
      <c r="R15" s="346">
        <f>SUM(F15:Q15)</f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237"/>
      <c r="D16" s="170"/>
      <c r="E16" s="508"/>
      <c r="F16" s="346">
        <f>('6.1 Base Year 1 Staff Loading'!F16+'6.2 Base Year 2 Staff Loading'!F16+'6.3 Base Year 3 Staff Loading'!F16+'6.4 Base Year 4 Staff Loading'!F16+'6.5 Base Year 5 Staff Loading'!F16+'6.6 Base Year 6 Staff Loading'!F16)/6</f>
        <v>0</v>
      </c>
      <c r="G16" s="346">
        <f>('6.1 Base Year 1 Staff Loading'!G16+'6.2 Base Year 2 Staff Loading'!G16+'6.3 Base Year 3 Staff Loading'!G16+'6.4 Base Year 4 Staff Loading'!G16+'6.5 Base Year 5 Staff Loading'!G16+'6.6 Base Year 6 Staff Loading'!G16)/6</f>
        <v>0</v>
      </c>
      <c r="H16" s="346">
        <f>('6.1 Base Year 1 Staff Loading'!H16+'6.2 Base Year 2 Staff Loading'!H16+'6.3 Base Year 3 Staff Loading'!H16+'6.4 Base Year 4 Staff Loading'!H16+'6.5 Base Year 5 Staff Loading'!H16+'6.6 Base Year 6 Staff Loading'!H16)/6</f>
        <v>0</v>
      </c>
      <c r="I16" s="346">
        <f>('6.1 Base Year 1 Staff Loading'!I16+'6.2 Base Year 2 Staff Loading'!I16+'6.3 Base Year 3 Staff Loading'!I16+'6.4 Base Year 4 Staff Loading'!I16+'6.5 Base Year 5 Staff Loading'!I16+'6.6 Base Year 6 Staff Loading'!I16)/6</f>
        <v>0</v>
      </c>
      <c r="J16" s="346">
        <f>('6.1 Base Year 1 Staff Loading'!J16+'6.2 Base Year 2 Staff Loading'!J16+'6.3 Base Year 3 Staff Loading'!J16+'6.4 Base Year 4 Staff Loading'!J16+'6.5 Base Year 5 Staff Loading'!J16+'6.6 Base Year 6 Staff Loading'!J16)/6</f>
        <v>0</v>
      </c>
      <c r="K16" s="346">
        <f>('6.1 Base Year 1 Staff Loading'!K16+'6.2 Base Year 2 Staff Loading'!K16+'6.3 Base Year 3 Staff Loading'!K16+'6.4 Base Year 4 Staff Loading'!K16+'6.5 Base Year 5 Staff Loading'!K16+'6.6 Base Year 6 Staff Loading'!K16)/6</f>
        <v>0</v>
      </c>
      <c r="L16" s="346">
        <f>('6.1 Base Year 1 Staff Loading'!L16+'6.2 Base Year 2 Staff Loading'!L16+'6.3 Base Year 3 Staff Loading'!L16+'6.4 Base Year 4 Staff Loading'!L16+'6.5 Base Year 5 Staff Loading'!L16+'6.6 Base Year 6 Staff Loading'!L16)/6</f>
        <v>0</v>
      </c>
      <c r="M16" s="346">
        <f>('6.1 Base Year 1 Staff Loading'!M16+'6.2 Base Year 2 Staff Loading'!M16+'6.3 Base Year 3 Staff Loading'!M16+'6.4 Base Year 4 Staff Loading'!M16+'6.5 Base Year 5 Staff Loading'!M16+'6.6 Base Year 6 Staff Loading'!M16)/6</f>
        <v>0</v>
      </c>
      <c r="N16" s="346">
        <f>('6.1 Base Year 1 Staff Loading'!N16+'6.2 Base Year 2 Staff Loading'!N16+'6.3 Base Year 3 Staff Loading'!N16+'6.4 Base Year 4 Staff Loading'!N16+'6.5 Base Year 5 Staff Loading'!N16+'6.6 Base Year 6 Staff Loading'!N16)/6</f>
        <v>0</v>
      </c>
      <c r="O16" s="346">
        <f>('6.1 Base Year 1 Staff Loading'!O16+'6.2 Base Year 2 Staff Loading'!O16+'6.3 Base Year 3 Staff Loading'!O16+'6.4 Base Year 4 Staff Loading'!O16+'6.5 Base Year 5 Staff Loading'!O16+'6.6 Base Year 6 Staff Loading'!O16)/6</f>
        <v>0</v>
      </c>
      <c r="P16" s="346">
        <f>('6.1 Base Year 1 Staff Loading'!P16+'6.2 Base Year 2 Staff Loading'!P16+'6.3 Base Year 3 Staff Loading'!P16+'6.4 Base Year 4 Staff Loading'!P16+'6.5 Base Year 5 Staff Loading'!P16+'6.6 Base Year 6 Staff Loading'!P16)/6</f>
        <v>0</v>
      </c>
      <c r="Q16" s="346">
        <f>('6.1 Base Year 1 Staff Loading'!Q16+'6.2 Base Year 2 Staff Loading'!Q16+'6.3 Base Year 3 Staff Loading'!Q16+'6.4 Base Year 4 Staff Loading'!Q16+'6.5 Base Year 5 Staff Loading'!Q16+'6.6 Base Year 6 Staff Loading'!Q16)/6</f>
        <v>0</v>
      </c>
      <c r="R16" s="346">
        <f t="shared" ref="R16:R19" si="16">SUM(F16:Q16)</f>
        <v>0</v>
      </c>
      <c r="S16" s="395">
        <f t="shared" ref="S16:S19" si="17">D16*R16</f>
        <v>0</v>
      </c>
      <c r="W16" s="557">
        <f t="shared" ref="W16" si="18">X16/$U$7</f>
        <v>0</v>
      </c>
      <c r="X16" s="557">
        <f t="shared" ref="X16" si="19">R16/12</f>
        <v>0</v>
      </c>
      <c r="Z16" s="557">
        <f t="shared" ref="Z16:Z19" si="20">IF($E16="Y",$R16,0)</f>
        <v>0</v>
      </c>
      <c r="AA16" s="557">
        <f t="shared" ref="AA16:AA19" si="21">IF($E16="N",$R16,0)</f>
        <v>0</v>
      </c>
      <c r="AB16" s="558" t="e">
        <f t="shared" ref="AB16:AB19" si="22">Z16/(AA16+Z16)</f>
        <v>#DIV/0!</v>
      </c>
    </row>
    <row r="17" spans="1:28" ht="12.75" customHeight="1" x14ac:dyDescent="0.3">
      <c r="A17" s="339"/>
      <c r="B17" s="343"/>
      <c r="C17" s="237"/>
      <c r="D17" s="170"/>
      <c r="E17" s="508"/>
      <c r="F17" s="346">
        <f>('6.1 Base Year 1 Staff Loading'!F17+'6.2 Base Year 2 Staff Loading'!F17+'6.3 Base Year 3 Staff Loading'!F17+'6.4 Base Year 4 Staff Loading'!F17+'6.5 Base Year 5 Staff Loading'!F17+'6.6 Base Year 6 Staff Loading'!F17)/6</f>
        <v>0</v>
      </c>
      <c r="G17" s="346">
        <f>('6.1 Base Year 1 Staff Loading'!G17+'6.2 Base Year 2 Staff Loading'!G17+'6.3 Base Year 3 Staff Loading'!G17+'6.4 Base Year 4 Staff Loading'!G17+'6.5 Base Year 5 Staff Loading'!G17+'6.6 Base Year 6 Staff Loading'!G17)/6</f>
        <v>0</v>
      </c>
      <c r="H17" s="346">
        <f>('6.1 Base Year 1 Staff Loading'!H17+'6.2 Base Year 2 Staff Loading'!H17+'6.3 Base Year 3 Staff Loading'!H17+'6.4 Base Year 4 Staff Loading'!H17+'6.5 Base Year 5 Staff Loading'!H17+'6.6 Base Year 6 Staff Loading'!H17)/6</f>
        <v>0</v>
      </c>
      <c r="I17" s="346">
        <f>('6.1 Base Year 1 Staff Loading'!I17+'6.2 Base Year 2 Staff Loading'!I17+'6.3 Base Year 3 Staff Loading'!I17+'6.4 Base Year 4 Staff Loading'!I17+'6.5 Base Year 5 Staff Loading'!I17+'6.6 Base Year 6 Staff Loading'!I17)/6</f>
        <v>0</v>
      </c>
      <c r="J17" s="346">
        <f>('6.1 Base Year 1 Staff Loading'!J17+'6.2 Base Year 2 Staff Loading'!J17+'6.3 Base Year 3 Staff Loading'!J17+'6.4 Base Year 4 Staff Loading'!J17+'6.5 Base Year 5 Staff Loading'!J17+'6.6 Base Year 6 Staff Loading'!J17)/6</f>
        <v>0</v>
      </c>
      <c r="K17" s="346">
        <f>('6.1 Base Year 1 Staff Loading'!K17+'6.2 Base Year 2 Staff Loading'!K17+'6.3 Base Year 3 Staff Loading'!K17+'6.4 Base Year 4 Staff Loading'!K17+'6.5 Base Year 5 Staff Loading'!K17+'6.6 Base Year 6 Staff Loading'!K17)/6</f>
        <v>0</v>
      </c>
      <c r="L17" s="346">
        <f>('6.1 Base Year 1 Staff Loading'!L17+'6.2 Base Year 2 Staff Loading'!L17+'6.3 Base Year 3 Staff Loading'!L17+'6.4 Base Year 4 Staff Loading'!L17+'6.5 Base Year 5 Staff Loading'!L17+'6.6 Base Year 6 Staff Loading'!L17)/6</f>
        <v>0</v>
      </c>
      <c r="M17" s="346">
        <f>('6.1 Base Year 1 Staff Loading'!M17+'6.2 Base Year 2 Staff Loading'!M17+'6.3 Base Year 3 Staff Loading'!M17+'6.4 Base Year 4 Staff Loading'!M17+'6.5 Base Year 5 Staff Loading'!M17+'6.6 Base Year 6 Staff Loading'!M17)/6</f>
        <v>0</v>
      </c>
      <c r="N17" s="346">
        <f>('6.1 Base Year 1 Staff Loading'!N17+'6.2 Base Year 2 Staff Loading'!N17+'6.3 Base Year 3 Staff Loading'!N17+'6.4 Base Year 4 Staff Loading'!N17+'6.5 Base Year 5 Staff Loading'!N17+'6.6 Base Year 6 Staff Loading'!N17)/6</f>
        <v>0</v>
      </c>
      <c r="O17" s="346">
        <f>('6.1 Base Year 1 Staff Loading'!O17+'6.2 Base Year 2 Staff Loading'!O17+'6.3 Base Year 3 Staff Loading'!O17+'6.4 Base Year 4 Staff Loading'!O17+'6.5 Base Year 5 Staff Loading'!O17+'6.6 Base Year 6 Staff Loading'!O17)/6</f>
        <v>0</v>
      </c>
      <c r="P17" s="346">
        <f>('6.1 Base Year 1 Staff Loading'!P17+'6.2 Base Year 2 Staff Loading'!P17+'6.3 Base Year 3 Staff Loading'!P17+'6.4 Base Year 4 Staff Loading'!P17+'6.5 Base Year 5 Staff Loading'!P17+'6.6 Base Year 6 Staff Loading'!P17)/6</f>
        <v>0</v>
      </c>
      <c r="Q17" s="346">
        <f>('6.1 Base Year 1 Staff Loading'!Q17+'6.2 Base Year 2 Staff Loading'!Q17+'6.3 Base Year 3 Staff Loading'!Q17+'6.4 Base Year 4 Staff Loading'!Q17+'6.5 Base Year 5 Staff Loading'!Q17+'6.6 Base Year 6 Staff Loading'!Q17)/6</f>
        <v>0</v>
      </c>
      <c r="R17" s="346">
        <f t="shared" si="16"/>
        <v>0</v>
      </c>
      <c r="S17" s="395">
        <f t="shared" si="17"/>
        <v>0</v>
      </c>
      <c r="W17" s="557">
        <f t="shared" ref="W17" si="23">X17/$U$7</f>
        <v>0</v>
      </c>
      <c r="X17" s="557">
        <f t="shared" ref="X17" si="24">R17/12</f>
        <v>0</v>
      </c>
      <c r="Z17" s="557">
        <f t="shared" si="20"/>
        <v>0</v>
      </c>
      <c r="AA17" s="557">
        <f t="shared" si="21"/>
        <v>0</v>
      </c>
      <c r="AB17" s="558" t="e">
        <f t="shared" si="22"/>
        <v>#DIV/0!</v>
      </c>
    </row>
    <row r="18" spans="1:28" ht="12.75" customHeight="1" x14ac:dyDescent="0.3">
      <c r="A18" s="339"/>
      <c r="B18" s="343"/>
      <c r="C18" s="237"/>
      <c r="D18" s="170"/>
      <c r="E18" s="508"/>
      <c r="F18" s="346">
        <f>('6.1 Base Year 1 Staff Loading'!F18+'6.2 Base Year 2 Staff Loading'!F18+'6.3 Base Year 3 Staff Loading'!F18+'6.4 Base Year 4 Staff Loading'!F18+'6.5 Base Year 5 Staff Loading'!F18+'6.6 Base Year 6 Staff Loading'!F18)/6</f>
        <v>0</v>
      </c>
      <c r="G18" s="346">
        <f>('6.1 Base Year 1 Staff Loading'!G18+'6.2 Base Year 2 Staff Loading'!G18+'6.3 Base Year 3 Staff Loading'!G18+'6.4 Base Year 4 Staff Loading'!G18+'6.5 Base Year 5 Staff Loading'!G18+'6.6 Base Year 6 Staff Loading'!G18)/6</f>
        <v>0</v>
      </c>
      <c r="H18" s="346">
        <f>('6.1 Base Year 1 Staff Loading'!H18+'6.2 Base Year 2 Staff Loading'!H18+'6.3 Base Year 3 Staff Loading'!H18+'6.4 Base Year 4 Staff Loading'!H18+'6.5 Base Year 5 Staff Loading'!H18+'6.6 Base Year 6 Staff Loading'!H18)/6</f>
        <v>0</v>
      </c>
      <c r="I18" s="346">
        <f>('6.1 Base Year 1 Staff Loading'!I18+'6.2 Base Year 2 Staff Loading'!I18+'6.3 Base Year 3 Staff Loading'!I18+'6.4 Base Year 4 Staff Loading'!I18+'6.5 Base Year 5 Staff Loading'!I18+'6.6 Base Year 6 Staff Loading'!I18)/6</f>
        <v>0</v>
      </c>
      <c r="J18" s="346">
        <f>('6.1 Base Year 1 Staff Loading'!J18+'6.2 Base Year 2 Staff Loading'!J18+'6.3 Base Year 3 Staff Loading'!J18+'6.4 Base Year 4 Staff Loading'!J18+'6.5 Base Year 5 Staff Loading'!J18+'6.6 Base Year 6 Staff Loading'!J18)/6</f>
        <v>0</v>
      </c>
      <c r="K18" s="346">
        <f>('6.1 Base Year 1 Staff Loading'!K18+'6.2 Base Year 2 Staff Loading'!K18+'6.3 Base Year 3 Staff Loading'!K18+'6.4 Base Year 4 Staff Loading'!K18+'6.5 Base Year 5 Staff Loading'!K18+'6.6 Base Year 6 Staff Loading'!K18)/6</f>
        <v>0</v>
      </c>
      <c r="L18" s="346">
        <f>('6.1 Base Year 1 Staff Loading'!L18+'6.2 Base Year 2 Staff Loading'!L18+'6.3 Base Year 3 Staff Loading'!L18+'6.4 Base Year 4 Staff Loading'!L18+'6.5 Base Year 5 Staff Loading'!L18+'6.6 Base Year 6 Staff Loading'!L18)/6</f>
        <v>0</v>
      </c>
      <c r="M18" s="346">
        <f>('6.1 Base Year 1 Staff Loading'!M18+'6.2 Base Year 2 Staff Loading'!M18+'6.3 Base Year 3 Staff Loading'!M18+'6.4 Base Year 4 Staff Loading'!M18+'6.5 Base Year 5 Staff Loading'!M18+'6.6 Base Year 6 Staff Loading'!M18)/6</f>
        <v>0</v>
      </c>
      <c r="N18" s="346">
        <f>('6.1 Base Year 1 Staff Loading'!N18+'6.2 Base Year 2 Staff Loading'!N18+'6.3 Base Year 3 Staff Loading'!N18+'6.4 Base Year 4 Staff Loading'!N18+'6.5 Base Year 5 Staff Loading'!N18+'6.6 Base Year 6 Staff Loading'!N18)/6</f>
        <v>0</v>
      </c>
      <c r="O18" s="346">
        <f>('6.1 Base Year 1 Staff Loading'!O18+'6.2 Base Year 2 Staff Loading'!O18+'6.3 Base Year 3 Staff Loading'!O18+'6.4 Base Year 4 Staff Loading'!O18+'6.5 Base Year 5 Staff Loading'!O18+'6.6 Base Year 6 Staff Loading'!O18)/6</f>
        <v>0</v>
      </c>
      <c r="P18" s="346">
        <f>('6.1 Base Year 1 Staff Loading'!P18+'6.2 Base Year 2 Staff Loading'!P18+'6.3 Base Year 3 Staff Loading'!P18+'6.4 Base Year 4 Staff Loading'!P18+'6.5 Base Year 5 Staff Loading'!P18+'6.6 Base Year 6 Staff Loading'!P18)/6</f>
        <v>0</v>
      </c>
      <c r="Q18" s="346">
        <f>('6.1 Base Year 1 Staff Loading'!Q18+'6.2 Base Year 2 Staff Loading'!Q18+'6.3 Base Year 3 Staff Loading'!Q18+'6.4 Base Year 4 Staff Loading'!Q18+'6.5 Base Year 5 Staff Loading'!Q18+'6.6 Base Year 6 Staff Loading'!Q18)/6</f>
        <v>0</v>
      </c>
      <c r="R18" s="346">
        <f t="shared" si="16"/>
        <v>0</v>
      </c>
      <c r="S18" s="395">
        <f t="shared" si="17"/>
        <v>0</v>
      </c>
      <c r="W18" s="557">
        <f t="shared" ref="W18:W19" si="25">X18/$U$7</f>
        <v>0</v>
      </c>
      <c r="X18" s="557">
        <f t="shared" ref="X18:X19" si="26">R18/12</f>
        <v>0</v>
      </c>
      <c r="Z18" s="557">
        <f t="shared" si="20"/>
        <v>0</v>
      </c>
      <c r="AA18" s="557">
        <f t="shared" si="21"/>
        <v>0</v>
      </c>
      <c r="AB18" s="558" t="e">
        <f t="shared" si="22"/>
        <v>#DIV/0!</v>
      </c>
    </row>
    <row r="19" spans="1:28" ht="12.75" customHeight="1" x14ac:dyDescent="0.3">
      <c r="A19" s="339"/>
      <c r="B19" s="343"/>
      <c r="C19" s="237"/>
      <c r="D19" s="170"/>
      <c r="E19" s="508"/>
      <c r="F19" s="346">
        <f>('6.1 Base Year 1 Staff Loading'!F19+'6.2 Base Year 2 Staff Loading'!F19+'6.3 Base Year 3 Staff Loading'!F19+'6.4 Base Year 4 Staff Loading'!F19+'6.5 Base Year 5 Staff Loading'!F19+'6.6 Base Year 6 Staff Loading'!F19)/6</f>
        <v>0</v>
      </c>
      <c r="G19" s="346">
        <f>('6.1 Base Year 1 Staff Loading'!G19+'6.2 Base Year 2 Staff Loading'!G19+'6.3 Base Year 3 Staff Loading'!G19+'6.4 Base Year 4 Staff Loading'!G19+'6.5 Base Year 5 Staff Loading'!G19+'6.6 Base Year 6 Staff Loading'!G19)/6</f>
        <v>0</v>
      </c>
      <c r="H19" s="346">
        <f>('6.1 Base Year 1 Staff Loading'!H19+'6.2 Base Year 2 Staff Loading'!H19+'6.3 Base Year 3 Staff Loading'!H19+'6.4 Base Year 4 Staff Loading'!H19+'6.5 Base Year 5 Staff Loading'!H19+'6.6 Base Year 6 Staff Loading'!H19)/6</f>
        <v>0</v>
      </c>
      <c r="I19" s="346">
        <f>('6.1 Base Year 1 Staff Loading'!I19+'6.2 Base Year 2 Staff Loading'!I19+'6.3 Base Year 3 Staff Loading'!I19+'6.4 Base Year 4 Staff Loading'!I19+'6.5 Base Year 5 Staff Loading'!I19+'6.6 Base Year 6 Staff Loading'!I19)/6</f>
        <v>0</v>
      </c>
      <c r="J19" s="346">
        <f>('6.1 Base Year 1 Staff Loading'!J19+'6.2 Base Year 2 Staff Loading'!J19+'6.3 Base Year 3 Staff Loading'!J19+'6.4 Base Year 4 Staff Loading'!J19+'6.5 Base Year 5 Staff Loading'!J19+'6.6 Base Year 6 Staff Loading'!J19)/6</f>
        <v>0</v>
      </c>
      <c r="K19" s="346">
        <f>('6.1 Base Year 1 Staff Loading'!K19+'6.2 Base Year 2 Staff Loading'!K19+'6.3 Base Year 3 Staff Loading'!K19+'6.4 Base Year 4 Staff Loading'!K19+'6.5 Base Year 5 Staff Loading'!K19+'6.6 Base Year 6 Staff Loading'!K19)/6</f>
        <v>0</v>
      </c>
      <c r="L19" s="346">
        <f>('6.1 Base Year 1 Staff Loading'!L19+'6.2 Base Year 2 Staff Loading'!L19+'6.3 Base Year 3 Staff Loading'!L19+'6.4 Base Year 4 Staff Loading'!L19+'6.5 Base Year 5 Staff Loading'!L19+'6.6 Base Year 6 Staff Loading'!L19)/6</f>
        <v>0</v>
      </c>
      <c r="M19" s="346">
        <f>('6.1 Base Year 1 Staff Loading'!M19+'6.2 Base Year 2 Staff Loading'!M19+'6.3 Base Year 3 Staff Loading'!M19+'6.4 Base Year 4 Staff Loading'!M19+'6.5 Base Year 5 Staff Loading'!M19+'6.6 Base Year 6 Staff Loading'!M19)/6</f>
        <v>0</v>
      </c>
      <c r="N19" s="346">
        <f>('6.1 Base Year 1 Staff Loading'!N19+'6.2 Base Year 2 Staff Loading'!N19+'6.3 Base Year 3 Staff Loading'!N19+'6.4 Base Year 4 Staff Loading'!N19+'6.5 Base Year 5 Staff Loading'!N19+'6.6 Base Year 6 Staff Loading'!N19)/6</f>
        <v>0</v>
      </c>
      <c r="O19" s="346">
        <f>('6.1 Base Year 1 Staff Loading'!O19+'6.2 Base Year 2 Staff Loading'!O19+'6.3 Base Year 3 Staff Loading'!O19+'6.4 Base Year 4 Staff Loading'!O19+'6.5 Base Year 5 Staff Loading'!O19+'6.6 Base Year 6 Staff Loading'!O19)/6</f>
        <v>0</v>
      </c>
      <c r="P19" s="346">
        <f>('6.1 Base Year 1 Staff Loading'!P19+'6.2 Base Year 2 Staff Loading'!P19+'6.3 Base Year 3 Staff Loading'!P19+'6.4 Base Year 4 Staff Loading'!P19+'6.5 Base Year 5 Staff Loading'!P19+'6.6 Base Year 6 Staff Loading'!P19)/6</f>
        <v>0</v>
      </c>
      <c r="Q19" s="346">
        <f>('6.1 Base Year 1 Staff Loading'!Q19+'6.2 Base Year 2 Staff Loading'!Q19+'6.3 Base Year 3 Staff Loading'!Q19+'6.4 Base Year 4 Staff Loading'!Q19+'6.5 Base Year 5 Staff Loading'!Q19+'6.6 Base Year 6 Staff Loading'!Q19)/6</f>
        <v>0</v>
      </c>
      <c r="R19" s="346">
        <f t="shared" si="16"/>
        <v>0</v>
      </c>
      <c r="S19" s="395">
        <f t="shared" si="17"/>
        <v>0</v>
      </c>
      <c r="W19" s="557">
        <f t="shared" si="25"/>
        <v>0</v>
      </c>
      <c r="X19" s="557">
        <f t="shared" si="26"/>
        <v>0</v>
      </c>
      <c r="Z19" s="557">
        <f t="shared" si="20"/>
        <v>0</v>
      </c>
      <c r="AA19" s="557">
        <f t="shared" si="21"/>
        <v>0</v>
      </c>
      <c r="AB19" s="558" t="e">
        <f t="shared" si="22"/>
        <v>#DIV/0!</v>
      </c>
    </row>
    <row r="20" spans="1:28" ht="14.25" customHeight="1" thickBot="1" x14ac:dyDescent="0.35">
      <c r="A20" s="240"/>
      <c r="B20" s="241" t="s">
        <v>121</v>
      </c>
      <c r="C20" s="246"/>
      <c r="D20" s="248"/>
      <c r="E20" s="511"/>
      <c r="F20" s="245">
        <f>SUM(F15:F19)</f>
        <v>0</v>
      </c>
      <c r="G20" s="245">
        <f t="shared" ref="G20:S20" si="27">SUM(G15:G19)</f>
        <v>0</v>
      </c>
      <c r="H20" s="245">
        <f t="shared" si="27"/>
        <v>0</v>
      </c>
      <c r="I20" s="245">
        <f t="shared" si="27"/>
        <v>0</v>
      </c>
      <c r="J20" s="245">
        <f t="shared" si="27"/>
        <v>0</v>
      </c>
      <c r="K20" s="245">
        <f t="shared" si="27"/>
        <v>0</v>
      </c>
      <c r="L20" s="245">
        <f t="shared" si="27"/>
        <v>0</v>
      </c>
      <c r="M20" s="245">
        <f t="shared" si="27"/>
        <v>0</v>
      </c>
      <c r="N20" s="245">
        <f t="shared" si="27"/>
        <v>0</v>
      </c>
      <c r="O20" s="245">
        <f t="shared" si="27"/>
        <v>0</v>
      </c>
      <c r="P20" s="245">
        <f t="shared" si="27"/>
        <v>0</v>
      </c>
      <c r="Q20" s="245">
        <f t="shared" si="27"/>
        <v>0</v>
      </c>
      <c r="R20" s="245">
        <f t="shared" si="27"/>
        <v>0</v>
      </c>
      <c r="S20" s="396">
        <f t="shared" si="27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237"/>
      <c r="D21" s="238"/>
      <c r="E21" s="510"/>
      <c r="F21" s="346">
        <f>('6.1 Base Year 1 Staff Loading'!F21+'6.2 Base Year 2 Staff Loading'!F21+'6.3 Base Year 3 Staff Loading'!F21+'6.4 Base Year 4 Staff Loading'!F21+'6.5 Base Year 5 Staff Loading'!F21+'6.6 Base Year 6 Staff Loading'!F21)/6</f>
        <v>0</v>
      </c>
      <c r="G21" s="346">
        <f>('6.1 Base Year 1 Staff Loading'!G21+'6.2 Base Year 2 Staff Loading'!G21+'6.3 Base Year 3 Staff Loading'!G21+'6.4 Base Year 4 Staff Loading'!G21+'6.5 Base Year 5 Staff Loading'!G21+'6.6 Base Year 6 Staff Loading'!G21)/6</f>
        <v>0</v>
      </c>
      <c r="H21" s="346">
        <f>('6.1 Base Year 1 Staff Loading'!H21+'6.2 Base Year 2 Staff Loading'!H21+'6.3 Base Year 3 Staff Loading'!H21+'6.4 Base Year 4 Staff Loading'!H21+'6.5 Base Year 5 Staff Loading'!H21+'6.6 Base Year 6 Staff Loading'!H21)/6</f>
        <v>0</v>
      </c>
      <c r="I21" s="346">
        <f>('6.1 Base Year 1 Staff Loading'!I21+'6.2 Base Year 2 Staff Loading'!I21+'6.3 Base Year 3 Staff Loading'!I21+'6.4 Base Year 4 Staff Loading'!I21+'6.5 Base Year 5 Staff Loading'!I21+'6.6 Base Year 6 Staff Loading'!I21)/6</f>
        <v>0</v>
      </c>
      <c r="J21" s="346">
        <f>('6.1 Base Year 1 Staff Loading'!J21+'6.2 Base Year 2 Staff Loading'!J21+'6.3 Base Year 3 Staff Loading'!J21+'6.4 Base Year 4 Staff Loading'!J21+'6.5 Base Year 5 Staff Loading'!J21+'6.6 Base Year 6 Staff Loading'!J21)/6</f>
        <v>0</v>
      </c>
      <c r="K21" s="346">
        <f>('6.1 Base Year 1 Staff Loading'!K21+'6.2 Base Year 2 Staff Loading'!K21+'6.3 Base Year 3 Staff Loading'!K21+'6.4 Base Year 4 Staff Loading'!K21+'6.5 Base Year 5 Staff Loading'!K21+'6.6 Base Year 6 Staff Loading'!K21)/6</f>
        <v>0</v>
      </c>
      <c r="L21" s="346">
        <f>('6.1 Base Year 1 Staff Loading'!L21+'6.2 Base Year 2 Staff Loading'!L21+'6.3 Base Year 3 Staff Loading'!L21+'6.4 Base Year 4 Staff Loading'!L21+'6.5 Base Year 5 Staff Loading'!L21+'6.6 Base Year 6 Staff Loading'!L21)/6</f>
        <v>0</v>
      </c>
      <c r="M21" s="346">
        <f>('6.1 Base Year 1 Staff Loading'!M21+'6.2 Base Year 2 Staff Loading'!M21+'6.3 Base Year 3 Staff Loading'!M21+'6.4 Base Year 4 Staff Loading'!M21+'6.5 Base Year 5 Staff Loading'!M21+'6.6 Base Year 6 Staff Loading'!M21)/6</f>
        <v>0</v>
      </c>
      <c r="N21" s="346">
        <f>('6.1 Base Year 1 Staff Loading'!N21+'6.2 Base Year 2 Staff Loading'!N21+'6.3 Base Year 3 Staff Loading'!N21+'6.4 Base Year 4 Staff Loading'!N21+'6.5 Base Year 5 Staff Loading'!N21+'6.6 Base Year 6 Staff Loading'!N21)/6</f>
        <v>0</v>
      </c>
      <c r="O21" s="346">
        <f>('6.1 Base Year 1 Staff Loading'!O21+'6.2 Base Year 2 Staff Loading'!O21+'6.3 Base Year 3 Staff Loading'!O21+'6.4 Base Year 4 Staff Loading'!O21+'6.5 Base Year 5 Staff Loading'!O21+'6.6 Base Year 6 Staff Loading'!O21)/6</f>
        <v>0</v>
      </c>
      <c r="P21" s="346">
        <f>('6.1 Base Year 1 Staff Loading'!P21+'6.2 Base Year 2 Staff Loading'!P21+'6.3 Base Year 3 Staff Loading'!P21+'6.4 Base Year 4 Staff Loading'!P21+'6.5 Base Year 5 Staff Loading'!P21+'6.6 Base Year 6 Staff Loading'!P21)/6</f>
        <v>0</v>
      </c>
      <c r="Q21" s="346">
        <f>('6.1 Base Year 1 Staff Loading'!Q21+'6.2 Base Year 2 Staff Loading'!Q21+'6.3 Base Year 3 Staff Loading'!Q21+'6.4 Base Year 4 Staff Loading'!Q21+'6.5 Base Year 5 Staff Loading'!Q21+'6.6 Base Year 6 Staff Loading'!Q21)/6</f>
        <v>0</v>
      </c>
      <c r="R21" s="346">
        <f>SUM(F21:Q21)</f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237"/>
      <c r="D22" s="170"/>
      <c r="E22" s="508"/>
      <c r="F22" s="346">
        <f>('6.1 Base Year 1 Staff Loading'!F22+'6.2 Base Year 2 Staff Loading'!F22+'6.3 Base Year 3 Staff Loading'!F22+'6.4 Base Year 4 Staff Loading'!F22+'6.5 Base Year 5 Staff Loading'!F22+'6.6 Base Year 6 Staff Loading'!F22)/6</f>
        <v>0</v>
      </c>
      <c r="G22" s="346">
        <f>('6.1 Base Year 1 Staff Loading'!G22+'6.2 Base Year 2 Staff Loading'!G22+'6.3 Base Year 3 Staff Loading'!G22+'6.4 Base Year 4 Staff Loading'!G22+'6.5 Base Year 5 Staff Loading'!G22+'6.6 Base Year 6 Staff Loading'!G22)/6</f>
        <v>0</v>
      </c>
      <c r="H22" s="346">
        <f>('6.1 Base Year 1 Staff Loading'!H22+'6.2 Base Year 2 Staff Loading'!H22+'6.3 Base Year 3 Staff Loading'!H22+'6.4 Base Year 4 Staff Loading'!H22+'6.5 Base Year 5 Staff Loading'!H22+'6.6 Base Year 6 Staff Loading'!H22)/6</f>
        <v>0</v>
      </c>
      <c r="I22" s="346">
        <f>('6.1 Base Year 1 Staff Loading'!I22+'6.2 Base Year 2 Staff Loading'!I22+'6.3 Base Year 3 Staff Loading'!I22+'6.4 Base Year 4 Staff Loading'!I22+'6.5 Base Year 5 Staff Loading'!I22+'6.6 Base Year 6 Staff Loading'!I22)/6</f>
        <v>0</v>
      </c>
      <c r="J22" s="346">
        <f>('6.1 Base Year 1 Staff Loading'!J22+'6.2 Base Year 2 Staff Loading'!J22+'6.3 Base Year 3 Staff Loading'!J22+'6.4 Base Year 4 Staff Loading'!J22+'6.5 Base Year 5 Staff Loading'!J22+'6.6 Base Year 6 Staff Loading'!J22)/6</f>
        <v>0</v>
      </c>
      <c r="K22" s="346">
        <f>('6.1 Base Year 1 Staff Loading'!K22+'6.2 Base Year 2 Staff Loading'!K22+'6.3 Base Year 3 Staff Loading'!K22+'6.4 Base Year 4 Staff Loading'!K22+'6.5 Base Year 5 Staff Loading'!K22+'6.6 Base Year 6 Staff Loading'!K22)/6</f>
        <v>0</v>
      </c>
      <c r="L22" s="346">
        <f>('6.1 Base Year 1 Staff Loading'!L22+'6.2 Base Year 2 Staff Loading'!L22+'6.3 Base Year 3 Staff Loading'!L22+'6.4 Base Year 4 Staff Loading'!L22+'6.5 Base Year 5 Staff Loading'!L22+'6.6 Base Year 6 Staff Loading'!L22)/6</f>
        <v>0</v>
      </c>
      <c r="M22" s="346">
        <f>('6.1 Base Year 1 Staff Loading'!M22+'6.2 Base Year 2 Staff Loading'!M22+'6.3 Base Year 3 Staff Loading'!M22+'6.4 Base Year 4 Staff Loading'!M22+'6.5 Base Year 5 Staff Loading'!M22+'6.6 Base Year 6 Staff Loading'!M22)/6</f>
        <v>0</v>
      </c>
      <c r="N22" s="346">
        <f>('6.1 Base Year 1 Staff Loading'!N22+'6.2 Base Year 2 Staff Loading'!N22+'6.3 Base Year 3 Staff Loading'!N22+'6.4 Base Year 4 Staff Loading'!N22+'6.5 Base Year 5 Staff Loading'!N22+'6.6 Base Year 6 Staff Loading'!N22)/6</f>
        <v>0</v>
      </c>
      <c r="O22" s="346">
        <f>('6.1 Base Year 1 Staff Loading'!O22+'6.2 Base Year 2 Staff Loading'!O22+'6.3 Base Year 3 Staff Loading'!O22+'6.4 Base Year 4 Staff Loading'!O22+'6.5 Base Year 5 Staff Loading'!O22+'6.6 Base Year 6 Staff Loading'!O22)/6</f>
        <v>0</v>
      </c>
      <c r="P22" s="346">
        <f>('6.1 Base Year 1 Staff Loading'!P22+'6.2 Base Year 2 Staff Loading'!P22+'6.3 Base Year 3 Staff Loading'!P22+'6.4 Base Year 4 Staff Loading'!P22+'6.5 Base Year 5 Staff Loading'!P22+'6.6 Base Year 6 Staff Loading'!P22)/6</f>
        <v>0</v>
      </c>
      <c r="Q22" s="346">
        <f>('6.1 Base Year 1 Staff Loading'!Q22+'6.2 Base Year 2 Staff Loading'!Q22+'6.3 Base Year 3 Staff Loading'!Q22+'6.4 Base Year 4 Staff Loading'!Q22+'6.5 Base Year 5 Staff Loading'!Q22+'6.6 Base Year 6 Staff Loading'!Q22)/6</f>
        <v>0</v>
      </c>
      <c r="R22" s="346">
        <f t="shared" ref="R22:R25" si="28">SUM(F22:Q22)</f>
        <v>0</v>
      </c>
      <c r="S22" s="395">
        <f t="shared" ref="S22:S25" si="29">D22*R22</f>
        <v>0</v>
      </c>
      <c r="W22" s="557">
        <f t="shared" ref="W22" si="30">X22/$U$7</f>
        <v>0</v>
      </c>
      <c r="X22" s="557">
        <f t="shared" ref="X22" si="31">R22/12</f>
        <v>0</v>
      </c>
      <c r="Z22" s="557">
        <f t="shared" ref="Z22:Z25" si="32">IF($E22="Y",$R22,0)</f>
        <v>0</v>
      </c>
      <c r="AA22" s="557">
        <f t="shared" ref="AA22:AA25" si="33">IF($E22="N",$R22,0)</f>
        <v>0</v>
      </c>
      <c r="AB22" s="558" t="e">
        <f t="shared" ref="AB22:AB25" si="34">Z22/(AA22+Z22)</f>
        <v>#DIV/0!</v>
      </c>
    </row>
    <row r="23" spans="1:28" ht="14.25" x14ac:dyDescent="0.3">
      <c r="A23" s="339"/>
      <c r="B23" s="343"/>
      <c r="C23" s="237"/>
      <c r="D23" s="170"/>
      <c r="E23" s="508"/>
      <c r="F23" s="346">
        <f>('6.1 Base Year 1 Staff Loading'!F23+'6.2 Base Year 2 Staff Loading'!F23+'6.3 Base Year 3 Staff Loading'!F23+'6.4 Base Year 4 Staff Loading'!F23+'6.5 Base Year 5 Staff Loading'!F23+'6.6 Base Year 6 Staff Loading'!F23)/6</f>
        <v>0</v>
      </c>
      <c r="G23" s="346">
        <f>('6.1 Base Year 1 Staff Loading'!G23+'6.2 Base Year 2 Staff Loading'!G23+'6.3 Base Year 3 Staff Loading'!G23+'6.4 Base Year 4 Staff Loading'!G23+'6.5 Base Year 5 Staff Loading'!G23+'6.6 Base Year 6 Staff Loading'!G23)/6</f>
        <v>0</v>
      </c>
      <c r="H23" s="346">
        <f>('6.1 Base Year 1 Staff Loading'!H23+'6.2 Base Year 2 Staff Loading'!H23+'6.3 Base Year 3 Staff Loading'!H23+'6.4 Base Year 4 Staff Loading'!H23+'6.5 Base Year 5 Staff Loading'!H23+'6.6 Base Year 6 Staff Loading'!H23)/6</f>
        <v>0</v>
      </c>
      <c r="I23" s="346">
        <f>('6.1 Base Year 1 Staff Loading'!I23+'6.2 Base Year 2 Staff Loading'!I23+'6.3 Base Year 3 Staff Loading'!I23+'6.4 Base Year 4 Staff Loading'!I23+'6.5 Base Year 5 Staff Loading'!I23+'6.6 Base Year 6 Staff Loading'!I23)/6</f>
        <v>0</v>
      </c>
      <c r="J23" s="346">
        <f>('6.1 Base Year 1 Staff Loading'!J23+'6.2 Base Year 2 Staff Loading'!J23+'6.3 Base Year 3 Staff Loading'!J23+'6.4 Base Year 4 Staff Loading'!J23+'6.5 Base Year 5 Staff Loading'!J23+'6.6 Base Year 6 Staff Loading'!J23)/6</f>
        <v>0</v>
      </c>
      <c r="K23" s="346">
        <f>('6.1 Base Year 1 Staff Loading'!K23+'6.2 Base Year 2 Staff Loading'!K23+'6.3 Base Year 3 Staff Loading'!K23+'6.4 Base Year 4 Staff Loading'!K23+'6.5 Base Year 5 Staff Loading'!K23+'6.6 Base Year 6 Staff Loading'!K23)/6</f>
        <v>0</v>
      </c>
      <c r="L23" s="346">
        <f>('6.1 Base Year 1 Staff Loading'!L23+'6.2 Base Year 2 Staff Loading'!L23+'6.3 Base Year 3 Staff Loading'!L23+'6.4 Base Year 4 Staff Loading'!L23+'6.5 Base Year 5 Staff Loading'!L23+'6.6 Base Year 6 Staff Loading'!L23)/6</f>
        <v>0</v>
      </c>
      <c r="M23" s="346">
        <f>('6.1 Base Year 1 Staff Loading'!M23+'6.2 Base Year 2 Staff Loading'!M23+'6.3 Base Year 3 Staff Loading'!M23+'6.4 Base Year 4 Staff Loading'!M23+'6.5 Base Year 5 Staff Loading'!M23+'6.6 Base Year 6 Staff Loading'!M23)/6</f>
        <v>0</v>
      </c>
      <c r="N23" s="346">
        <f>('6.1 Base Year 1 Staff Loading'!N23+'6.2 Base Year 2 Staff Loading'!N23+'6.3 Base Year 3 Staff Loading'!N23+'6.4 Base Year 4 Staff Loading'!N23+'6.5 Base Year 5 Staff Loading'!N23+'6.6 Base Year 6 Staff Loading'!N23)/6</f>
        <v>0</v>
      </c>
      <c r="O23" s="346">
        <f>('6.1 Base Year 1 Staff Loading'!O23+'6.2 Base Year 2 Staff Loading'!O23+'6.3 Base Year 3 Staff Loading'!O23+'6.4 Base Year 4 Staff Loading'!O23+'6.5 Base Year 5 Staff Loading'!O23+'6.6 Base Year 6 Staff Loading'!O23)/6</f>
        <v>0</v>
      </c>
      <c r="P23" s="346">
        <f>('6.1 Base Year 1 Staff Loading'!P23+'6.2 Base Year 2 Staff Loading'!P23+'6.3 Base Year 3 Staff Loading'!P23+'6.4 Base Year 4 Staff Loading'!P23+'6.5 Base Year 5 Staff Loading'!P23+'6.6 Base Year 6 Staff Loading'!P23)/6</f>
        <v>0</v>
      </c>
      <c r="Q23" s="346">
        <f>('6.1 Base Year 1 Staff Loading'!Q23+'6.2 Base Year 2 Staff Loading'!Q23+'6.3 Base Year 3 Staff Loading'!Q23+'6.4 Base Year 4 Staff Loading'!Q23+'6.5 Base Year 5 Staff Loading'!Q23+'6.6 Base Year 6 Staff Loading'!Q23)/6</f>
        <v>0</v>
      </c>
      <c r="R23" s="346">
        <f t="shared" si="28"/>
        <v>0</v>
      </c>
      <c r="S23" s="395">
        <f t="shared" si="29"/>
        <v>0</v>
      </c>
      <c r="W23" s="557">
        <f t="shared" ref="W23" si="35">X23/$U$7</f>
        <v>0</v>
      </c>
      <c r="X23" s="557">
        <f t="shared" ref="X23" si="36">R23/12</f>
        <v>0</v>
      </c>
      <c r="Z23" s="557">
        <f t="shared" si="32"/>
        <v>0</v>
      </c>
      <c r="AA23" s="557">
        <f t="shared" si="33"/>
        <v>0</v>
      </c>
      <c r="AB23" s="558" t="e">
        <f t="shared" si="34"/>
        <v>#DIV/0!</v>
      </c>
    </row>
    <row r="24" spans="1:28" ht="14.25" x14ac:dyDescent="0.3">
      <c r="A24" s="339"/>
      <c r="B24" s="343"/>
      <c r="C24" s="237"/>
      <c r="D24" s="170"/>
      <c r="E24" s="508"/>
      <c r="F24" s="346">
        <f>('6.1 Base Year 1 Staff Loading'!F24+'6.2 Base Year 2 Staff Loading'!F24+'6.3 Base Year 3 Staff Loading'!F24+'6.4 Base Year 4 Staff Loading'!F24+'6.5 Base Year 5 Staff Loading'!F24+'6.6 Base Year 6 Staff Loading'!F24)/6</f>
        <v>0</v>
      </c>
      <c r="G24" s="346">
        <f>('6.1 Base Year 1 Staff Loading'!G24+'6.2 Base Year 2 Staff Loading'!G24+'6.3 Base Year 3 Staff Loading'!G24+'6.4 Base Year 4 Staff Loading'!G24+'6.5 Base Year 5 Staff Loading'!G24+'6.6 Base Year 6 Staff Loading'!G24)/6</f>
        <v>0</v>
      </c>
      <c r="H24" s="346">
        <f>('6.1 Base Year 1 Staff Loading'!H24+'6.2 Base Year 2 Staff Loading'!H24+'6.3 Base Year 3 Staff Loading'!H24+'6.4 Base Year 4 Staff Loading'!H24+'6.5 Base Year 5 Staff Loading'!H24+'6.6 Base Year 6 Staff Loading'!H24)/6</f>
        <v>0</v>
      </c>
      <c r="I24" s="346">
        <f>('6.1 Base Year 1 Staff Loading'!I24+'6.2 Base Year 2 Staff Loading'!I24+'6.3 Base Year 3 Staff Loading'!I24+'6.4 Base Year 4 Staff Loading'!I24+'6.5 Base Year 5 Staff Loading'!I24+'6.6 Base Year 6 Staff Loading'!I24)/6</f>
        <v>0</v>
      </c>
      <c r="J24" s="346">
        <f>('6.1 Base Year 1 Staff Loading'!J24+'6.2 Base Year 2 Staff Loading'!J24+'6.3 Base Year 3 Staff Loading'!J24+'6.4 Base Year 4 Staff Loading'!J24+'6.5 Base Year 5 Staff Loading'!J24+'6.6 Base Year 6 Staff Loading'!J24)/6</f>
        <v>0</v>
      </c>
      <c r="K24" s="346">
        <f>('6.1 Base Year 1 Staff Loading'!K24+'6.2 Base Year 2 Staff Loading'!K24+'6.3 Base Year 3 Staff Loading'!K24+'6.4 Base Year 4 Staff Loading'!K24+'6.5 Base Year 5 Staff Loading'!K24+'6.6 Base Year 6 Staff Loading'!K24)/6</f>
        <v>0</v>
      </c>
      <c r="L24" s="346">
        <f>('6.1 Base Year 1 Staff Loading'!L24+'6.2 Base Year 2 Staff Loading'!L24+'6.3 Base Year 3 Staff Loading'!L24+'6.4 Base Year 4 Staff Loading'!L24+'6.5 Base Year 5 Staff Loading'!L24+'6.6 Base Year 6 Staff Loading'!L24)/6</f>
        <v>0</v>
      </c>
      <c r="M24" s="346">
        <f>('6.1 Base Year 1 Staff Loading'!M24+'6.2 Base Year 2 Staff Loading'!M24+'6.3 Base Year 3 Staff Loading'!M24+'6.4 Base Year 4 Staff Loading'!M24+'6.5 Base Year 5 Staff Loading'!M24+'6.6 Base Year 6 Staff Loading'!M24)/6</f>
        <v>0</v>
      </c>
      <c r="N24" s="346">
        <f>('6.1 Base Year 1 Staff Loading'!N24+'6.2 Base Year 2 Staff Loading'!N24+'6.3 Base Year 3 Staff Loading'!N24+'6.4 Base Year 4 Staff Loading'!N24+'6.5 Base Year 5 Staff Loading'!N24+'6.6 Base Year 6 Staff Loading'!N24)/6</f>
        <v>0</v>
      </c>
      <c r="O24" s="346">
        <f>('6.1 Base Year 1 Staff Loading'!O24+'6.2 Base Year 2 Staff Loading'!O24+'6.3 Base Year 3 Staff Loading'!O24+'6.4 Base Year 4 Staff Loading'!O24+'6.5 Base Year 5 Staff Loading'!O24+'6.6 Base Year 6 Staff Loading'!O24)/6</f>
        <v>0</v>
      </c>
      <c r="P24" s="346">
        <f>('6.1 Base Year 1 Staff Loading'!P24+'6.2 Base Year 2 Staff Loading'!P24+'6.3 Base Year 3 Staff Loading'!P24+'6.4 Base Year 4 Staff Loading'!P24+'6.5 Base Year 5 Staff Loading'!P24+'6.6 Base Year 6 Staff Loading'!P24)/6</f>
        <v>0</v>
      </c>
      <c r="Q24" s="346">
        <f>('6.1 Base Year 1 Staff Loading'!Q24+'6.2 Base Year 2 Staff Loading'!Q24+'6.3 Base Year 3 Staff Loading'!Q24+'6.4 Base Year 4 Staff Loading'!Q24+'6.5 Base Year 5 Staff Loading'!Q24+'6.6 Base Year 6 Staff Loading'!Q24)/6</f>
        <v>0</v>
      </c>
      <c r="R24" s="346">
        <f t="shared" si="28"/>
        <v>0</v>
      </c>
      <c r="S24" s="395">
        <f t="shared" si="29"/>
        <v>0</v>
      </c>
      <c r="W24" s="557">
        <f t="shared" ref="W24:W25" si="37">X24/$U$7</f>
        <v>0</v>
      </c>
      <c r="X24" s="557">
        <f t="shared" ref="X24:X25" si="38">R24/12</f>
        <v>0</v>
      </c>
      <c r="Z24" s="557">
        <f t="shared" si="32"/>
        <v>0</v>
      </c>
      <c r="AA24" s="557">
        <f t="shared" si="33"/>
        <v>0</v>
      </c>
      <c r="AB24" s="558" t="e">
        <f t="shared" si="34"/>
        <v>#DIV/0!</v>
      </c>
    </row>
    <row r="25" spans="1:28" ht="14.25" x14ac:dyDescent="0.3">
      <c r="A25" s="339"/>
      <c r="B25" s="343"/>
      <c r="C25" s="237"/>
      <c r="D25" s="170"/>
      <c r="E25" s="508"/>
      <c r="F25" s="346">
        <f>('6.1 Base Year 1 Staff Loading'!F25+'6.2 Base Year 2 Staff Loading'!F25+'6.3 Base Year 3 Staff Loading'!F25+'6.4 Base Year 4 Staff Loading'!F25+'6.5 Base Year 5 Staff Loading'!F25+'6.6 Base Year 6 Staff Loading'!F25)/6</f>
        <v>0</v>
      </c>
      <c r="G25" s="346">
        <f>('6.1 Base Year 1 Staff Loading'!G25+'6.2 Base Year 2 Staff Loading'!G25+'6.3 Base Year 3 Staff Loading'!G25+'6.4 Base Year 4 Staff Loading'!G25+'6.5 Base Year 5 Staff Loading'!G25+'6.6 Base Year 6 Staff Loading'!G25)/6</f>
        <v>0</v>
      </c>
      <c r="H25" s="346">
        <f>('6.1 Base Year 1 Staff Loading'!H25+'6.2 Base Year 2 Staff Loading'!H25+'6.3 Base Year 3 Staff Loading'!H25+'6.4 Base Year 4 Staff Loading'!H25+'6.5 Base Year 5 Staff Loading'!H25+'6.6 Base Year 6 Staff Loading'!H25)/6</f>
        <v>0</v>
      </c>
      <c r="I25" s="346">
        <f>('6.1 Base Year 1 Staff Loading'!I25+'6.2 Base Year 2 Staff Loading'!I25+'6.3 Base Year 3 Staff Loading'!I25+'6.4 Base Year 4 Staff Loading'!I25+'6.5 Base Year 5 Staff Loading'!I25+'6.6 Base Year 6 Staff Loading'!I25)/6</f>
        <v>0</v>
      </c>
      <c r="J25" s="346">
        <f>('6.1 Base Year 1 Staff Loading'!J25+'6.2 Base Year 2 Staff Loading'!J25+'6.3 Base Year 3 Staff Loading'!J25+'6.4 Base Year 4 Staff Loading'!J25+'6.5 Base Year 5 Staff Loading'!J25+'6.6 Base Year 6 Staff Loading'!J25)/6</f>
        <v>0</v>
      </c>
      <c r="K25" s="346">
        <f>('6.1 Base Year 1 Staff Loading'!K25+'6.2 Base Year 2 Staff Loading'!K25+'6.3 Base Year 3 Staff Loading'!K25+'6.4 Base Year 4 Staff Loading'!K25+'6.5 Base Year 5 Staff Loading'!K25+'6.6 Base Year 6 Staff Loading'!K25)/6</f>
        <v>0</v>
      </c>
      <c r="L25" s="346">
        <f>('6.1 Base Year 1 Staff Loading'!L25+'6.2 Base Year 2 Staff Loading'!L25+'6.3 Base Year 3 Staff Loading'!L25+'6.4 Base Year 4 Staff Loading'!L25+'6.5 Base Year 5 Staff Loading'!L25+'6.6 Base Year 6 Staff Loading'!L25)/6</f>
        <v>0</v>
      </c>
      <c r="M25" s="346">
        <f>('6.1 Base Year 1 Staff Loading'!M25+'6.2 Base Year 2 Staff Loading'!M25+'6.3 Base Year 3 Staff Loading'!M25+'6.4 Base Year 4 Staff Loading'!M25+'6.5 Base Year 5 Staff Loading'!M25+'6.6 Base Year 6 Staff Loading'!M25)/6</f>
        <v>0</v>
      </c>
      <c r="N25" s="346">
        <f>('6.1 Base Year 1 Staff Loading'!N25+'6.2 Base Year 2 Staff Loading'!N25+'6.3 Base Year 3 Staff Loading'!N25+'6.4 Base Year 4 Staff Loading'!N25+'6.5 Base Year 5 Staff Loading'!N25+'6.6 Base Year 6 Staff Loading'!N25)/6</f>
        <v>0</v>
      </c>
      <c r="O25" s="346">
        <f>('6.1 Base Year 1 Staff Loading'!O25+'6.2 Base Year 2 Staff Loading'!O25+'6.3 Base Year 3 Staff Loading'!O25+'6.4 Base Year 4 Staff Loading'!O25+'6.5 Base Year 5 Staff Loading'!O25+'6.6 Base Year 6 Staff Loading'!O25)/6</f>
        <v>0</v>
      </c>
      <c r="P25" s="346">
        <f>('6.1 Base Year 1 Staff Loading'!P25+'6.2 Base Year 2 Staff Loading'!P25+'6.3 Base Year 3 Staff Loading'!P25+'6.4 Base Year 4 Staff Loading'!P25+'6.5 Base Year 5 Staff Loading'!P25+'6.6 Base Year 6 Staff Loading'!P25)/6</f>
        <v>0</v>
      </c>
      <c r="Q25" s="346">
        <f>('6.1 Base Year 1 Staff Loading'!Q25+'6.2 Base Year 2 Staff Loading'!Q25+'6.3 Base Year 3 Staff Loading'!Q25+'6.4 Base Year 4 Staff Loading'!Q25+'6.5 Base Year 5 Staff Loading'!Q25+'6.6 Base Year 6 Staff Loading'!Q25)/6</f>
        <v>0</v>
      </c>
      <c r="R25" s="346">
        <f t="shared" si="28"/>
        <v>0</v>
      </c>
      <c r="S25" s="395">
        <f t="shared" si="29"/>
        <v>0</v>
      </c>
      <c r="W25" s="557">
        <f t="shared" si="37"/>
        <v>0</v>
      </c>
      <c r="X25" s="557">
        <f t="shared" si="38"/>
        <v>0</v>
      </c>
      <c r="Z25" s="557">
        <f t="shared" si="32"/>
        <v>0</v>
      </c>
      <c r="AA25" s="557">
        <f t="shared" si="33"/>
        <v>0</v>
      </c>
      <c r="AB25" s="558" t="e">
        <f t="shared" si="34"/>
        <v>#DIV/0!</v>
      </c>
    </row>
    <row r="26" spans="1:28" ht="15" thickBot="1" x14ac:dyDescent="0.35">
      <c r="A26" s="240"/>
      <c r="B26" s="241" t="s">
        <v>123</v>
      </c>
      <c r="C26" s="246"/>
      <c r="D26" s="248"/>
      <c r="E26" s="511"/>
      <c r="F26" s="245">
        <f>SUM(F21:F25)</f>
        <v>0</v>
      </c>
      <c r="G26" s="245">
        <f t="shared" ref="G26:Q26" si="39">SUM(G21:G25)</f>
        <v>0</v>
      </c>
      <c r="H26" s="245">
        <f t="shared" si="39"/>
        <v>0</v>
      </c>
      <c r="I26" s="245">
        <f t="shared" si="39"/>
        <v>0</v>
      </c>
      <c r="J26" s="245">
        <f t="shared" si="39"/>
        <v>0</v>
      </c>
      <c r="K26" s="245">
        <f t="shared" si="39"/>
        <v>0</v>
      </c>
      <c r="L26" s="245">
        <f t="shared" si="39"/>
        <v>0</v>
      </c>
      <c r="M26" s="245">
        <f t="shared" si="39"/>
        <v>0</v>
      </c>
      <c r="N26" s="245">
        <f t="shared" si="39"/>
        <v>0</v>
      </c>
      <c r="O26" s="245">
        <f t="shared" si="39"/>
        <v>0</v>
      </c>
      <c r="P26" s="245">
        <f t="shared" si="39"/>
        <v>0</v>
      </c>
      <c r="Q26" s="245">
        <f t="shared" si="39"/>
        <v>0</v>
      </c>
      <c r="R26" s="245">
        <f t="shared" ref="R26:S26" si="40">SUM(R21:R25)</f>
        <v>0</v>
      </c>
      <c r="S26" s="396">
        <f t="shared" si="40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17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266"/>
      <c r="E28" s="512"/>
      <c r="F28" s="266">
        <f t="shared" ref="F28:S28" si="41">SUM(F14,F20,F26)</f>
        <v>0</v>
      </c>
      <c r="G28" s="266">
        <f t="shared" si="41"/>
        <v>0</v>
      </c>
      <c r="H28" s="266">
        <f t="shared" si="41"/>
        <v>0</v>
      </c>
      <c r="I28" s="266">
        <f t="shared" si="41"/>
        <v>0</v>
      </c>
      <c r="J28" s="266">
        <f t="shared" si="41"/>
        <v>0</v>
      </c>
      <c r="K28" s="266">
        <f t="shared" si="41"/>
        <v>0</v>
      </c>
      <c r="L28" s="266">
        <f t="shared" si="41"/>
        <v>0</v>
      </c>
      <c r="M28" s="266">
        <f t="shared" si="41"/>
        <v>0</v>
      </c>
      <c r="N28" s="266">
        <f t="shared" si="41"/>
        <v>0</v>
      </c>
      <c r="O28" s="266">
        <f t="shared" si="41"/>
        <v>0</v>
      </c>
      <c r="P28" s="266">
        <f t="shared" si="41"/>
        <v>0</v>
      </c>
      <c r="Q28" s="266">
        <f t="shared" si="41"/>
        <v>0</v>
      </c>
      <c r="R28" s="266">
        <f t="shared" si="41"/>
        <v>0</v>
      </c>
      <c r="S28" s="398">
        <f t="shared" si="41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237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251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152"/>
      <c r="D31" s="170"/>
      <c r="E31" s="508"/>
      <c r="F31" s="346">
        <f>('6.1 Base Year 1 Staff Loading'!F31+'6.2 Base Year 2 Staff Loading'!F31+'6.3 Base Year 3 Staff Loading'!F31+'6.4 Base Year 4 Staff Loading'!F31+'6.5 Base Year 5 Staff Loading'!F31+'6.6 Base Year 6 Staff Loading'!F31)/6</f>
        <v>0</v>
      </c>
      <c r="G31" s="346">
        <f>('6.1 Base Year 1 Staff Loading'!G31+'6.2 Base Year 2 Staff Loading'!G31+'6.3 Base Year 3 Staff Loading'!G31+'6.4 Base Year 4 Staff Loading'!G31+'6.5 Base Year 5 Staff Loading'!G31+'6.6 Base Year 6 Staff Loading'!G31)/6</f>
        <v>0</v>
      </c>
      <c r="H31" s="346">
        <f>('6.1 Base Year 1 Staff Loading'!H31+'6.2 Base Year 2 Staff Loading'!H31+'6.3 Base Year 3 Staff Loading'!H31+'6.4 Base Year 4 Staff Loading'!H31+'6.5 Base Year 5 Staff Loading'!H31+'6.6 Base Year 6 Staff Loading'!H31)/6</f>
        <v>0</v>
      </c>
      <c r="I31" s="346">
        <f>('6.1 Base Year 1 Staff Loading'!I31+'6.2 Base Year 2 Staff Loading'!I31+'6.3 Base Year 3 Staff Loading'!I31+'6.4 Base Year 4 Staff Loading'!I31+'6.5 Base Year 5 Staff Loading'!I31+'6.6 Base Year 6 Staff Loading'!I31)/6</f>
        <v>0</v>
      </c>
      <c r="J31" s="346">
        <f>('6.1 Base Year 1 Staff Loading'!J31+'6.2 Base Year 2 Staff Loading'!J31+'6.3 Base Year 3 Staff Loading'!J31+'6.4 Base Year 4 Staff Loading'!J31+'6.5 Base Year 5 Staff Loading'!J31+'6.6 Base Year 6 Staff Loading'!J31)/6</f>
        <v>0</v>
      </c>
      <c r="K31" s="346">
        <f>('6.1 Base Year 1 Staff Loading'!K31+'6.2 Base Year 2 Staff Loading'!K31+'6.3 Base Year 3 Staff Loading'!K31+'6.4 Base Year 4 Staff Loading'!K31+'6.5 Base Year 5 Staff Loading'!K31+'6.6 Base Year 6 Staff Loading'!K31)/6</f>
        <v>0</v>
      </c>
      <c r="L31" s="346">
        <f>('6.1 Base Year 1 Staff Loading'!L31+'6.2 Base Year 2 Staff Loading'!L31+'6.3 Base Year 3 Staff Loading'!L31+'6.4 Base Year 4 Staff Loading'!L31+'6.5 Base Year 5 Staff Loading'!L31+'6.6 Base Year 6 Staff Loading'!L31)/6</f>
        <v>0</v>
      </c>
      <c r="M31" s="346">
        <f>('6.1 Base Year 1 Staff Loading'!M31+'6.2 Base Year 2 Staff Loading'!M31+'6.3 Base Year 3 Staff Loading'!M31+'6.4 Base Year 4 Staff Loading'!M31+'6.5 Base Year 5 Staff Loading'!M31+'6.6 Base Year 6 Staff Loading'!M31)/6</f>
        <v>0</v>
      </c>
      <c r="N31" s="346">
        <f>('6.1 Base Year 1 Staff Loading'!N31+'6.2 Base Year 2 Staff Loading'!N31+'6.3 Base Year 3 Staff Loading'!N31+'6.4 Base Year 4 Staff Loading'!N31+'6.5 Base Year 5 Staff Loading'!N31+'6.6 Base Year 6 Staff Loading'!N31)/6</f>
        <v>0</v>
      </c>
      <c r="O31" s="346">
        <f>('6.1 Base Year 1 Staff Loading'!O31+'6.2 Base Year 2 Staff Loading'!O31+'6.3 Base Year 3 Staff Loading'!O31+'6.4 Base Year 4 Staff Loading'!O31+'6.5 Base Year 5 Staff Loading'!O31+'6.6 Base Year 6 Staff Loading'!O31)/6</f>
        <v>0</v>
      </c>
      <c r="P31" s="346">
        <f>('6.1 Base Year 1 Staff Loading'!P31+'6.2 Base Year 2 Staff Loading'!P31+'6.3 Base Year 3 Staff Loading'!P31+'6.4 Base Year 4 Staff Loading'!P31+'6.5 Base Year 5 Staff Loading'!P31+'6.6 Base Year 6 Staff Loading'!P31)/6</f>
        <v>0</v>
      </c>
      <c r="Q31" s="346">
        <f>('6.1 Base Year 1 Staff Loading'!Q31+'6.2 Base Year 2 Staff Loading'!Q31+'6.3 Base Year 3 Staff Loading'!Q31+'6.4 Base Year 4 Staff Loading'!Q31+'6.5 Base Year 5 Staff Loading'!Q31+'6.6 Base Year 6 Staff Loading'!Q31)/6</f>
        <v>0</v>
      </c>
      <c r="R31" s="346">
        <f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152"/>
      <c r="D32" s="170"/>
      <c r="E32" s="508"/>
      <c r="F32" s="346">
        <f>('6.1 Base Year 1 Staff Loading'!F32+'6.2 Base Year 2 Staff Loading'!F32+'6.3 Base Year 3 Staff Loading'!F32+'6.4 Base Year 4 Staff Loading'!F32+'6.5 Base Year 5 Staff Loading'!F32+'6.6 Base Year 6 Staff Loading'!F32)/6</f>
        <v>0</v>
      </c>
      <c r="G32" s="346">
        <f>('6.1 Base Year 1 Staff Loading'!G32+'6.2 Base Year 2 Staff Loading'!G32+'6.3 Base Year 3 Staff Loading'!G32+'6.4 Base Year 4 Staff Loading'!G32+'6.5 Base Year 5 Staff Loading'!G32+'6.6 Base Year 6 Staff Loading'!G32)/6</f>
        <v>0</v>
      </c>
      <c r="H32" s="346">
        <f>('6.1 Base Year 1 Staff Loading'!H32+'6.2 Base Year 2 Staff Loading'!H32+'6.3 Base Year 3 Staff Loading'!H32+'6.4 Base Year 4 Staff Loading'!H32+'6.5 Base Year 5 Staff Loading'!H32+'6.6 Base Year 6 Staff Loading'!H32)/6</f>
        <v>0</v>
      </c>
      <c r="I32" s="346">
        <f>('6.1 Base Year 1 Staff Loading'!I32+'6.2 Base Year 2 Staff Loading'!I32+'6.3 Base Year 3 Staff Loading'!I32+'6.4 Base Year 4 Staff Loading'!I32+'6.5 Base Year 5 Staff Loading'!I32+'6.6 Base Year 6 Staff Loading'!I32)/6</f>
        <v>0</v>
      </c>
      <c r="J32" s="346">
        <f>('6.1 Base Year 1 Staff Loading'!J32+'6.2 Base Year 2 Staff Loading'!J32+'6.3 Base Year 3 Staff Loading'!J32+'6.4 Base Year 4 Staff Loading'!J32+'6.5 Base Year 5 Staff Loading'!J32+'6.6 Base Year 6 Staff Loading'!J32)/6</f>
        <v>0</v>
      </c>
      <c r="K32" s="346">
        <f>('6.1 Base Year 1 Staff Loading'!K32+'6.2 Base Year 2 Staff Loading'!K32+'6.3 Base Year 3 Staff Loading'!K32+'6.4 Base Year 4 Staff Loading'!K32+'6.5 Base Year 5 Staff Loading'!K32+'6.6 Base Year 6 Staff Loading'!K32)/6</f>
        <v>0</v>
      </c>
      <c r="L32" s="346">
        <f>('6.1 Base Year 1 Staff Loading'!L32+'6.2 Base Year 2 Staff Loading'!L32+'6.3 Base Year 3 Staff Loading'!L32+'6.4 Base Year 4 Staff Loading'!L32+'6.5 Base Year 5 Staff Loading'!L32+'6.6 Base Year 6 Staff Loading'!L32)/6</f>
        <v>0</v>
      </c>
      <c r="M32" s="346">
        <f>('6.1 Base Year 1 Staff Loading'!M32+'6.2 Base Year 2 Staff Loading'!M32+'6.3 Base Year 3 Staff Loading'!M32+'6.4 Base Year 4 Staff Loading'!M32+'6.5 Base Year 5 Staff Loading'!M32+'6.6 Base Year 6 Staff Loading'!M32)/6</f>
        <v>0</v>
      </c>
      <c r="N32" s="346">
        <f>('6.1 Base Year 1 Staff Loading'!N32+'6.2 Base Year 2 Staff Loading'!N32+'6.3 Base Year 3 Staff Loading'!N32+'6.4 Base Year 4 Staff Loading'!N32+'6.5 Base Year 5 Staff Loading'!N32+'6.6 Base Year 6 Staff Loading'!N32)/6</f>
        <v>0</v>
      </c>
      <c r="O32" s="346">
        <f>('6.1 Base Year 1 Staff Loading'!O32+'6.2 Base Year 2 Staff Loading'!O32+'6.3 Base Year 3 Staff Loading'!O32+'6.4 Base Year 4 Staff Loading'!O32+'6.5 Base Year 5 Staff Loading'!O32+'6.6 Base Year 6 Staff Loading'!O32)/6</f>
        <v>0</v>
      </c>
      <c r="P32" s="346">
        <f>('6.1 Base Year 1 Staff Loading'!P32+'6.2 Base Year 2 Staff Loading'!P32+'6.3 Base Year 3 Staff Loading'!P32+'6.4 Base Year 4 Staff Loading'!P32+'6.5 Base Year 5 Staff Loading'!P32+'6.6 Base Year 6 Staff Loading'!P32)/6</f>
        <v>0</v>
      </c>
      <c r="Q32" s="346">
        <f>('6.1 Base Year 1 Staff Loading'!Q32+'6.2 Base Year 2 Staff Loading'!Q32+'6.3 Base Year 3 Staff Loading'!Q32+'6.4 Base Year 4 Staff Loading'!Q32+'6.5 Base Year 5 Staff Loading'!Q32+'6.6 Base Year 6 Staff Loading'!Q32)/6</f>
        <v>0</v>
      </c>
      <c r="R32" s="346">
        <f t="shared" ref="R32:R35" si="42">SUM(F32:Q32)</f>
        <v>0</v>
      </c>
      <c r="S32" s="395">
        <f t="shared" ref="S32:S35" si="43">D32*R32</f>
        <v>0</v>
      </c>
      <c r="W32" s="557">
        <f t="shared" ref="W32:W35" si="44">X32/$U$7</f>
        <v>0</v>
      </c>
      <c r="X32" s="557">
        <f t="shared" ref="X32:X35" si="45">R32/12</f>
        <v>0</v>
      </c>
      <c r="Z32" s="557">
        <f t="shared" ref="Z32:Z35" si="46">IF($E32="Y",$R32,0)</f>
        <v>0</v>
      </c>
      <c r="AA32" s="557">
        <f t="shared" ref="AA32:AA35" si="47">IF($E32="N",$R32,0)</f>
        <v>0</v>
      </c>
      <c r="AB32" s="558" t="e">
        <f t="shared" ref="AB32:AB35" si="48">Z32/(AA32+Z32)</f>
        <v>#DIV/0!</v>
      </c>
    </row>
    <row r="33" spans="1:28" ht="14.25" x14ac:dyDescent="0.3">
      <c r="A33" s="339"/>
      <c r="B33" s="340"/>
      <c r="C33" s="152"/>
      <c r="D33" s="170"/>
      <c r="E33" s="508"/>
      <c r="F33" s="346">
        <f>('6.1 Base Year 1 Staff Loading'!F33+'6.2 Base Year 2 Staff Loading'!F33+'6.3 Base Year 3 Staff Loading'!F33+'6.4 Base Year 4 Staff Loading'!F33+'6.5 Base Year 5 Staff Loading'!F33+'6.6 Base Year 6 Staff Loading'!F33)/6</f>
        <v>0</v>
      </c>
      <c r="G33" s="346">
        <f>('6.1 Base Year 1 Staff Loading'!G33+'6.2 Base Year 2 Staff Loading'!G33+'6.3 Base Year 3 Staff Loading'!G33+'6.4 Base Year 4 Staff Loading'!G33+'6.5 Base Year 5 Staff Loading'!G33+'6.6 Base Year 6 Staff Loading'!G33)/6</f>
        <v>0</v>
      </c>
      <c r="H33" s="346">
        <f>('6.1 Base Year 1 Staff Loading'!H33+'6.2 Base Year 2 Staff Loading'!H33+'6.3 Base Year 3 Staff Loading'!H33+'6.4 Base Year 4 Staff Loading'!H33+'6.5 Base Year 5 Staff Loading'!H33+'6.6 Base Year 6 Staff Loading'!H33)/6</f>
        <v>0</v>
      </c>
      <c r="I33" s="346">
        <f>('6.1 Base Year 1 Staff Loading'!I33+'6.2 Base Year 2 Staff Loading'!I33+'6.3 Base Year 3 Staff Loading'!I33+'6.4 Base Year 4 Staff Loading'!I33+'6.5 Base Year 5 Staff Loading'!I33+'6.6 Base Year 6 Staff Loading'!I33)/6</f>
        <v>0</v>
      </c>
      <c r="J33" s="346">
        <f>('6.1 Base Year 1 Staff Loading'!J33+'6.2 Base Year 2 Staff Loading'!J33+'6.3 Base Year 3 Staff Loading'!J33+'6.4 Base Year 4 Staff Loading'!J33+'6.5 Base Year 5 Staff Loading'!J33+'6.6 Base Year 6 Staff Loading'!J33)/6</f>
        <v>0</v>
      </c>
      <c r="K33" s="346">
        <f>('6.1 Base Year 1 Staff Loading'!K33+'6.2 Base Year 2 Staff Loading'!K33+'6.3 Base Year 3 Staff Loading'!K33+'6.4 Base Year 4 Staff Loading'!K33+'6.5 Base Year 5 Staff Loading'!K33+'6.6 Base Year 6 Staff Loading'!K33)/6</f>
        <v>0</v>
      </c>
      <c r="L33" s="346">
        <f>('6.1 Base Year 1 Staff Loading'!L33+'6.2 Base Year 2 Staff Loading'!L33+'6.3 Base Year 3 Staff Loading'!L33+'6.4 Base Year 4 Staff Loading'!L33+'6.5 Base Year 5 Staff Loading'!L33+'6.6 Base Year 6 Staff Loading'!L33)/6</f>
        <v>0</v>
      </c>
      <c r="M33" s="346">
        <f>('6.1 Base Year 1 Staff Loading'!M33+'6.2 Base Year 2 Staff Loading'!M33+'6.3 Base Year 3 Staff Loading'!M33+'6.4 Base Year 4 Staff Loading'!M33+'6.5 Base Year 5 Staff Loading'!M33+'6.6 Base Year 6 Staff Loading'!M33)/6</f>
        <v>0</v>
      </c>
      <c r="N33" s="346">
        <f>('6.1 Base Year 1 Staff Loading'!N33+'6.2 Base Year 2 Staff Loading'!N33+'6.3 Base Year 3 Staff Loading'!N33+'6.4 Base Year 4 Staff Loading'!N33+'6.5 Base Year 5 Staff Loading'!N33+'6.6 Base Year 6 Staff Loading'!N33)/6</f>
        <v>0</v>
      </c>
      <c r="O33" s="346">
        <f>('6.1 Base Year 1 Staff Loading'!O33+'6.2 Base Year 2 Staff Loading'!O33+'6.3 Base Year 3 Staff Loading'!O33+'6.4 Base Year 4 Staff Loading'!O33+'6.5 Base Year 5 Staff Loading'!O33+'6.6 Base Year 6 Staff Loading'!O33)/6</f>
        <v>0</v>
      </c>
      <c r="P33" s="346">
        <f>('6.1 Base Year 1 Staff Loading'!P33+'6.2 Base Year 2 Staff Loading'!P33+'6.3 Base Year 3 Staff Loading'!P33+'6.4 Base Year 4 Staff Loading'!P33+'6.5 Base Year 5 Staff Loading'!P33+'6.6 Base Year 6 Staff Loading'!P33)/6</f>
        <v>0</v>
      </c>
      <c r="Q33" s="346">
        <f>('6.1 Base Year 1 Staff Loading'!Q33+'6.2 Base Year 2 Staff Loading'!Q33+'6.3 Base Year 3 Staff Loading'!Q33+'6.4 Base Year 4 Staff Loading'!Q33+'6.5 Base Year 5 Staff Loading'!Q33+'6.6 Base Year 6 Staff Loading'!Q33)/6</f>
        <v>0</v>
      </c>
      <c r="R33" s="346">
        <f t="shared" si="42"/>
        <v>0</v>
      </c>
      <c r="S33" s="395">
        <f t="shared" si="43"/>
        <v>0</v>
      </c>
      <c r="W33" s="557">
        <f t="shared" si="44"/>
        <v>0</v>
      </c>
      <c r="X33" s="557">
        <f t="shared" si="45"/>
        <v>0</v>
      </c>
      <c r="Z33" s="557">
        <f t="shared" si="46"/>
        <v>0</v>
      </c>
      <c r="AA33" s="557">
        <f t="shared" si="47"/>
        <v>0</v>
      </c>
      <c r="AB33" s="558" t="e">
        <f t="shared" si="48"/>
        <v>#DIV/0!</v>
      </c>
    </row>
    <row r="34" spans="1:28" ht="14.25" x14ac:dyDescent="0.3">
      <c r="A34" s="339"/>
      <c r="B34" s="340"/>
      <c r="C34" s="152"/>
      <c r="D34" s="170"/>
      <c r="E34" s="508"/>
      <c r="F34" s="346">
        <f>('6.1 Base Year 1 Staff Loading'!F34+'6.2 Base Year 2 Staff Loading'!F34+'6.3 Base Year 3 Staff Loading'!F34+'6.4 Base Year 4 Staff Loading'!F34+'6.5 Base Year 5 Staff Loading'!F34+'6.6 Base Year 6 Staff Loading'!F34)/6</f>
        <v>0</v>
      </c>
      <c r="G34" s="346">
        <f>('6.1 Base Year 1 Staff Loading'!G34+'6.2 Base Year 2 Staff Loading'!G34+'6.3 Base Year 3 Staff Loading'!G34+'6.4 Base Year 4 Staff Loading'!G34+'6.5 Base Year 5 Staff Loading'!G34+'6.6 Base Year 6 Staff Loading'!G34)/6</f>
        <v>0</v>
      </c>
      <c r="H34" s="346">
        <f>('6.1 Base Year 1 Staff Loading'!H34+'6.2 Base Year 2 Staff Loading'!H34+'6.3 Base Year 3 Staff Loading'!H34+'6.4 Base Year 4 Staff Loading'!H34+'6.5 Base Year 5 Staff Loading'!H34+'6.6 Base Year 6 Staff Loading'!H34)/6</f>
        <v>0</v>
      </c>
      <c r="I34" s="346">
        <f>('6.1 Base Year 1 Staff Loading'!I34+'6.2 Base Year 2 Staff Loading'!I34+'6.3 Base Year 3 Staff Loading'!I34+'6.4 Base Year 4 Staff Loading'!I34+'6.5 Base Year 5 Staff Loading'!I34+'6.6 Base Year 6 Staff Loading'!I34)/6</f>
        <v>0</v>
      </c>
      <c r="J34" s="346">
        <f>('6.1 Base Year 1 Staff Loading'!J34+'6.2 Base Year 2 Staff Loading'!J34+'6.3 Base Year 3 Staff Loading'!J34+'6.4 Base Year 4 Staff Loading'!J34+'6.5 Base Year 5 Staff Loading'!J34+'6.6 Base Year 6 Staff Loading'!J34)/6</f>
        <v>0</v>
      </c>
      <c r="K34" s="346">
        <f>('6.1 Base Year 1 Staff Loading'!K34+'6.2 Base Year 2 Staff Loading'!K34+'6.3 Base Year 3 Staff Loading'!K34+'6.4 Base Year 4 Staff Loading'!K34+'6.5 Base Year 5 Staff Loading'!K34+'6.6 Base Year 6 Staff Loading'!K34)/6</f>
        <v>0</v>
      </c>
      <c r="L34" s="346">
        <f>('6.1 Base Year 1 Staff Loading'!L34+'6.2 Base Year 2 Staff Loading'!L34+'6.3 Base Year 3 Staff Loading'!L34+'6.4 Base Year 4 Staff Loading'!L34+'6.5 Base Year 5 Staff Loading'!L34+'6.6 Base Year 6 Staff Loading'!L34)/6</f>
        <v>0</v>
      </c>
      <c r="M34" s="346">
        <f>('6.1 Base Year 1 Staff Loading'!M34+'6.2 Base Year 2 Staff Loading'!M34+'6.3 Base Year 3 Staff Loading'!M34+'6.4 Base Year 4 Staff Loading'!M34+'6.5 Base Year 5 Staff Loading'!M34+'6.6 Base Year 6 Staff Loading'!M34)/6</f>
        <v>0</v>
      </c>
      <c r="N34" s="346">
        <f>('6.1 Base Year 1 Staff Loading'!N34+'6.2 Base Year 2 Staff Loading'!N34+'6.3 Base Year 3 Staff Loading'!N34+'6.4 Base Year 4 Staff Loading'!N34+'6.5 Base Year 5 Staff Loading'!N34+'6.6 Base Year 6 Staff Loading'!N34)/6</f>
        <v>0</v>
      </c>
      <c r="O34" s="346">
        <f>('6.1 Base Year 1 Staff Loading'!O34+'6.2 Base Year 2 Staff Loading'!O34+'6.3 Base Year 3 Staff Loading'!O34+'6.4 Base Year 4 Staff Loading'!O34+'6.5 Base Year 5 Staff Loading'!O34+'6.6 Base Year 6 Staff Loading'!O34)/6</f>
        <v>0</v>
      </c>
      <c r="P34" s="346">
        <f>('6.1 Base Year 1 Staff Loading'!P34+'6.2 Base Year 2 Staff Loading'!P34+'6.3 Base Year 3 Staff Loading'!P34+'6.4 Base Year 4 Staff Loading'!P34+'6.5 Base Year 5 Staff Loading'!P34+'6.6 Base Year 6 Staff Loading'!P34)/6</f>
        <v>0</v>
      </c>
      <c r="Q34" s="346">
        <f>('6.1 Base Year 1 Staff Loading'!Q34+'6.2 Base Year 2 Staff Loading'!Q34+'6.3 Base Year 3 Staff Loading'!Q34+'6.4 Base Year 4 Staff Loading'!Q34+'6.5 Base Year 5 Staff Loading'!Q34+'6.6 Base Year 6 Staff Loading'!Q34)/6</f>
        <v>0</v>
      </c>
      <c r="R34" s="346">
        <f t="shared" si="42"/>
        <v>0</v>
      </c>
      <c r="S34" s="395">
        <f t="shared" si="43"/>
        <v>0</v>
      </c>
      <c r="W34" s="557">
        <f t="shared" si="44"/>
        <v>0</v>
      </c>
      <c r="X34" s="557">
        <f t="shared" si="45"/>
        <v>0</v>
      </c>
      <c r="Z34" s="557">
        <f t="shared" si="46"/>
        <v>0</v>
      </c>
      <c r="AA34" s="557">
        <f t="shared" si="47"/>
        <v>0</v>
      </c>
      <c r="AB34" s="558" t="e">
        <f t="shared" si="48"/>
        <v>#DIV/0!</v>
      </c>
    </row>
    <row r="35" spans="1:28" ht="14.25" x14ac:dyDescent="0.3">
      <c r="A35" s="339"/>
      <c r="B35" s="340"/>
      <c r="C35" s="152"/>
      <c r="D35" s="170"/>
      <c r="E35" s="508"/>
      <c r="F35" s="346">
        <f>('6.1 Base Year 1 Staff Loading'!F35+'6.2 Base Year 2 Staff Loading'!F35+'6.3 Base Year 3 Staff Loading'!F35+'6.4 Base Year 4 Staff Loading'!F35+'6.5 Base Year 5 Staff Loading'!F35+'6.6 Base Year 6 Staff Loading'!F35)/6</f>
        <v>0</v>
      </c>
      <c r="G35" s="346">
        <f>('6.1 Base Year 1 Staff Loading'!G35+'6.2 Base Year 2 Staff Loading'!G35+'6.3 Base Year 3 Staff Loading'!G35+'6.4 Base Year 4 Staff Loading'!G35+'6.5 Base Year 5 Staff Loading'!G35+'6.6 Base Year 6 Staff Loading'!G35)/6</f>
        <v>0</v>
      </c>
      <c r="H35" s="346">
        <f>('6.1 Base Year 1 Staff Loading'!H35+'6.2 Base Year 2 Staff Loading'!H35+'6.3 Base Year 3 Staff Loading'!H35+'6.4 Base Year 4 Staff Loading'!H35+'6.5 Base Year 5 Staff Loading'!H35+'6.6 Base Year 6 Staff Loading'!H35)/6</f>
        <v>0</v>
      </c>
      <c r="I35" s="346">
        <f>('6.1 Base Year 1 Staff Loading'!I35+'6.2 Base Year 2 Staff Loading'!I35+'6.3 Base Year 3 Staff Loading'!I35+'6.4 Base Year 4 Staff Loading'!I35+'6.5 Base Year 5 Staff Loading'!I35+'6.6 Base Year 6 Staff Loading'!I35)/6</f>
        <v>0</v>
      </c>
      <c r="J35" s="346">
        <f>('6.1 Base Year 1 Staff Loading'!J35+'6.2 Base Year 2 Staff Loading'!J35+'6.3 Base Year 3 Staff Loading'!J35+'6.4 Base Year 4 Staff Loading'!J35+'6.5 Base Year 5 Staff Loading'!J35+'6.6 Base Year 6 Staff Loading'!J35)/6</f>
        <v>0</v>
      </c>
      <c r="K35" s="346">
        <f>('6.1 Base Year 1 Staff Loading'!K35+'6.2 Base Year 2 Staff Loading'!K35+'6.3 Base Year 3 Staff Loading'!K35+'6.4 Base Year 4 Staff Loading'!K35+'6.5 Base Year 5 Staff Loading'!K35+'6.6 Base Year 6 Staff Loading'!K35)/6</f>
        <v>0</v>
      </c>
      <c r="L35" s="346">
        <f>('6.1 Base Year 1 Staff Loading'!L35+'6.2 Base Year 2 Staff Loading'!L35+'6.3 Base Year 3 Staff Loading'!L35+'6.4 Base Year 4 Staff Loading'!L35+'6.5 Base Year 5 Staff Loading'!L35+'6.6 Base Year 6 Staff Loading'!L35)/6</f>
        <v>0</v>
      </c>
      <c r="M35" s="346">
        <f>('6.1 Base Year 1 Staff Loading'!M35+'6.2 Base Year 2 Staff Loading'!M35+'6.3 Base Year 3 Staff Loading'!M35+'6.4 Base Year 4 Staff Loading'!M35+'6.5 Base Year 5 Staff Loading'!M35+'6.6 Base Year 6 Staff Loading'!M35)/6</f>
        <v>0</v>
      </c>
      <c r="N35" s="346">
        <f>('6.1 Base Year 1 Staff Loading'!N35+'6.2 Base Year 2 Staff Loading'!N35+'6.3 Base Year 3 Staff Loading'!N35+'6.4 Base Year 4 Staff Loading'!N35+'6.5 Base Year 5 Staff Loading'!N35+'6.6 Base Year 6 Staff Loading'!N35)/6</f>
        <v>0</v>
      </c>
      <c r="O35" s="346">
        <f>('6.1 Base Year 1 Staff Loading'!O35+'6.2 Base Year 2 Staff Loading'!O35+'6.3 Base Year 3 Staff Loading'!O35+'6.4 Base Year 4 Staff Loading'!O35+'6.5 Base Year 5 Staff Loading'!O35+'6.6 Base Year 6 Staff Loading'!O35)/6</f>
        <v>0</v>
      </c>
      <c r="P35" s="346">
        <f>('6.1 Base Year 1 Staff Loading'!P35+'6.2 Base Year 2 Staff Loading'!P35+'6.3 Base Year 3 Staff Loading'!P35+'6.4 Base Year 4 Staff Loading'!P35+'6.5 Base Year 5 Staff Loading'!P35+'6.6 Base Year 6 Staff Loading'!P35)/6</f>
        <v>0</v>
      </c>
      <c r="Q35" s="346">
        <f>('6.1 Base Year 1 Staff Loading'!Q35+'6.2 Base Year 2 Staff Loading'!Q35+'6.3 Base Year 3 Staff Loading'!Q35+'6.4 Base Year 4 Staff Loading'!Q35+'6.5 Base Year 5 Staff Loading'!Q35+'6.6 Base Year 6 Staff Loading'!Q35)/6</f>
        <v>0</v>
      </c>
      <c r="R35" s="346">
        <f t="shared" si="42"/>
        <v>0</v>
      </c>
      <c r="S35" s="395">
        <f t="shared" si="43"/>
        <v>0</v>
      </c>
      <c r="T35" s="111"/>
      <c r="U35" s="111"/>
      <c r="V35" s="111"/>
      <c r="W35" s="557">
        <f t="shared" si="44"/>
        <v>0</v>
      </c>
      <c r="X35" s="557">
        <f t="shared" si="45"/>
        <v>0</v>
      </c>
      <c r="Z35" s="557">
        <f t="shared" si="46"/>
        <v>0</v>
      </c>
      <c r="AA35" s="557">
        <f t="shared" si="47"/>
        <v>0</v>
      </c>
      <c r="AB35" s="558" t="e">
        <f t="shared" si="48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244"/>
      <c r="E36" s="509"/>
      <c r="F36" s="245">
        <f>SUM(F31:F35)</f>
        <v>0</v>
      </c>
      <c r="G36" s="245">
        <f t="shared" ref="G36:R36" si="49">SUM(G31:G35)</f>
        <v>0</v>
      </c>
      <c r="H36" s="245">
        <f t="shared" si="49"/>
        <v>0</v>
      </c>
      <c r="I36" s="245">
        <f t="shared" si="49"/>
        <v>0</v>
      </c>
      <c r="J36" s="245">
        <f t="shared" si="49"/>
        <v>0</v>
      </c>
      <c r="K36" s="245">
        <f t="shared" si="49"/>
        <v>0</v>
      </c>
      <c r="L36" s="245">
        <f t="shared" si="49"/>
        <v>0</v>
      </c>
      <c r="M36" s="245">
        <f t="shared" si="49"/>
        <v>0</v>
      </c>
      <c r="N36" s="245">
        <f t="shared" si="49"/>
        <v>0</v>
      </c>
      <c r="O36" s="245">
        <f t="shared" si="49"/>
        <v>0</v>
      </c>
      <c r="P36" s="245">
        <f t="shared" si="49"/>
        <v>0</v>
      </c>
      <c r="Q36" s="245">
        <f t="shared" si="49"/>
        <v>0</v>
      </c>
      <c r="R36" s="245">
        <f t="shared" si="49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152"/>
      <c r="D37" s="170"/>
      <c r="E37" s="508"/>
      <c r="F37" s="346">
        <f>('6.1 Base Year 1 Staff Loading'!F37+'6.2 Base Year 2 Staff Loading'!F37+'6.3 Base Year 3 Staff Loading'!F37+'6.4 Base Year 4 Staff Loading'!F37+'6.5 Base Year 5 Staff Loading'!F37+'6.6 Base Year 6 Staff Loading'!F37)/6</f>
        <v>0</v>
      </c>
      <c r="G37" s="346">
        <f>('6.1 Base Year 1 Staff Loading'!G37+'6.2 Base Year 2 Staff Loading'!G37+'6.3 Base Year 3 Staff Loading'!G37+'6.4 Base Year 4 Staff Loading'!G37+'6.5 Base Year 5 Staff Loading'!G37+'6.6 Base Year 6 Staff Loading'!G37)/6</f>
        <v>0</v>
      </c>
      <c r="H37" s="346">
        <f>('6.1 Base Year 1 Staff Loading'!H37+'6.2 Base Year 2 Staff Loading'!H37+'6.3 Base Year 3 Staff Loading'!H37+'6.4 Base Year 4 Staff Loading'!H37+'6.5 Base Year 5 Staff Loading'!H37+'6.6 Base Year 6 Staff Loading'!H37)/6</f>
        <v>0</v>
      </c>
      <c r="I37" s="346">
        <f>('6.1 Base Year 1 Staff Loading'!I37+'6.2 Base Year 2 Staff Loading'!I37+'6.3 Base Year 3 Staff Loading'!I37+'6.4 Base Year 4 Staff Loading'!I37+'6.5 Base Year 5 Staff Loading'!I37+'6.6 Base Year 6 Staff Loading'!I37)/6</f>
        <v>0</v>
      </c>
      <c r="J37" s="346">
        <f>('6.1 Base Year 1 Staff Loading'!J37+'6.2 Base Year 2 Staff Loading'!J37+'6.3 Base Year 3 Staff Loading'!J37+'6.4 Base Year 4 Staff Loading'!J37+'6.5 Base Year 5 Staff Loading'!J37+'6.6 Base Year 6 Staff Loading'!J37)/6</f>
        <v>0</v>
      </c>
      <c r="K37" s="346">
        <f>('6.1 Base Year 1 Staff Loading'!K37+'6.2 Base Year 2 Staff Loading'!K37+'6.3 Base Year 3 Staff Loading'!K37+'6.4 Base Year 4 Staff Loading'!K37+'6.5 Base Year 5 Staff Loading'!K37+'6.6 Base Year 6 Staff Loading'!K37)/6</f>
        <v>0</v>
      </c>
      <c r="L37" s="346">
        <f>('6.1 Base Year 1 Staff Loading'!L37+'6.2 Base Year 2 Staff Loading'!L37+'6.3 Base Year 3 Staff Loading'!L37+'6.4 Base Year 4 Staff Loading'!L37+'6.5 Base Year 5 Staff Loading'!L37+'6.6 Base Year 6 Staff Loading'!L37)/6</f>
        <v>0</v>
      </c>
      <c r="M37" s="346">
        <f>('6.1 Base Year 1 Staff Loading'!M37+'6.2 Base Year 2 Staff Loading'!M37+'6.3 Base Year 3 Staff Loading'!M37+'6.4 Base Year 4 Staff Loading'!M37+'6.5 Base Year 5 Staff Loading'!M37+'6.6 Base Year 6 Staff Loading'!M37)/6</f>
        <v>0</v>
      </c>
      <c r="N37" s="346">
        <f>('6.1 Base Year 1 Staff Loading'!N37+'6.2 Base Year 2 Staff Loading'!N37+'6.3 Base Year 3 Staff Loading'!N37+'6.4 Base Year 4 Staff Loading'!N37+'6.5 Base Year 5 Staff Loading'!N37+'6.6 Base Year 6 Staff Loading'!N37)/6</f>
        <v>0</v>
      </c>
      <c r="O37" s="346">
        <f>('6.1 Base Year 1 Staff Loading'!O37+'6.2 Base Year 2 Staff Loading'!O37+'6.3 Base Year 3 Staff Loading'!O37+'6.4 Base Year 4 Staff Loading'!O37+'6.5 Base Year 5 Staff Loading'!O37+'6.6 Base Year 6 Staff Loading'!O37)/6</f>
        <v>0</v>
      </c>
      <c r="P37" s="346">
        <f>('6.1 Base Year 1 Staff Loading'!P37+'6.2 Base Year 2 Staff Loading'!P37+'6.3 Base Year 3 Staff Loading'!P37+'6.4 Base Year 4 Staff Loading'!P37+'6.5 Base Year 5 Staff Loading'!P37+'6.6 Base Year 6 Staff Loading'!P37)/6</f>
        <v>0</v>
      </c>
      <c r="Q37" s="346">
        <f>('6.1 Base Year 1 Staff Loading'!Q37+'6.2 Base Year 2 Staff Loading'!Q37+'6.3 Base Year 3 Staff Loading'!Q37+'6.4 Base Year 4 Staff Loading'!Q37+'6.5 Base Year 5 Staff Loading'!Q37+'6.6 Base Year 6 Staff Loading'!Q37)/6</f>
        <v>0</v>
      </c>
      <c r="R37" s="346">
        <f>SUM(F37:Q37)</f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152"/>
      <c r="D38" s="170"/>
      <c r="E38" s="508"/>
      <c r="F38" s="346">
        <f>('6.1 Base Year 1 Staff Loading'!F38+'6.2 Base Year 2 Staff Loading'!F38+'6.3 Base Year 3 Staff Loading'!F38+'6.4 Base Year 4 Staff Loading'!F38+'6.5 Base Year 5 Staff Loading'!F38+'6.6 Base Year 6 Staff Loading'!F38)/6</f>
        <v>0</v>
      </c>
      <c r="G38" s="346">
        <f>('6.1 Base Year 1 Staff Loading'!G38+'6.2 Base Year 2 Staff Loading'!G38+'6.3 Base Year 3 Staff Loading'!G38+'6.4 Base Year 4 Staff Loading'!G38+'6.5 Base Year 5 Staff Loading'!G38+'6.6 Base Year 6 Staff Loading'!G38)/6</f>
        <v>0</v>
      </c>
      <c r="H38" s="346">
        <f>('6.1 Base Year 1 Staff Loading'!H38+'6.2 Base Year 2 Staff Loading'!H38+'6.3 Base Year 3 Staff Loading'!H38+'6.4 Base Year 4 Staff Loading'!H38+'6.5 Base Year 5 Staff Loading'!H38+'6.6 Base Year 6 Staff Loading'!H38)/6</f>
        <v>0</v>
      </c>
      <c r="I38" s="346">
        <f>('6.1 Base Year 1 Staff Loading'!I38+'6.2 Base Year 2 Staff Loading'!I38+'6.3 Base Year 3 Staff Loading'!I38+'6.4 Base Year 4 Staff Loading'!I38+'6.5 Base Year 5 Staff Loading'!I38+'6.6 Base Year 6 Staff Loading'!I38)/6</f>
        <v>0</v>
      </c>
      <c r="J38" s="346">
        <f>('6.1 Base Year 1 Staff Loading'!J38+'6.2 Base Year 2 Staff Loading'!J38+'6.3 Base Year 3 Staff Loading'!J38+'6.4 Base Year 4 Staff Loading'!J38+'6.5 Base Year 5 Staff Loading'!J38+'6.6 Base Year 6 Staff Loading'!J38)/6</f>
        <v>0</v>
      </c>
      <c r="K38" s="346">
        <f>('6.1 Base Year 1 Staff Loading'!K38+'6.2 Base Year 2 Staff Loading'!K38+'6.3 Base Year 3 Staff Loading'!K38+'6.4 Base Year 4 Staff Loading'!K38+'6.5 Base Year 5 Staff Loading'!K38+'6.6 Base Year 6 Staff Loading'!K38)/6</f>
        <v>0</v>
      </c>
      <c r="L38" s="346">
        <f>('6.1 Base Year 1 Staff Loading'!L38+'6.2 Base Year 2 Staff Loading'!L38+'6.3 Base Year 3 Staff Loading'!L38+'6.4 Base Year 4 Staff Loading'!L38+'6.5 Base Year 5 Staff Loading'!L38+'6.6 Base Year 6 Staff Loading'!L38)/6</f>
        <v>0</v>
      </c>
      <c r="M38" s="346">
        <f>('6.1 Base Year 1 Staff Loading'!M38+'6.2 Base Year 2 Staff Loading'!M38+'6.3 Base Year 3 Staff Loading'!M38+'6.4 Base Year 4 Staff Loading'!M38+'6.5 Base Year 5 Staff Loading'!M38+'6.6 Base Year 6 Staff Loading'!M38)/6</f>
        <v>0</v>
      </c>
      <c r="N38" s="346">
        <f>('6.1 Base Year 1 Staff Loading'!N38+'6.2 Base Year 2 Staff Loading'!N38+'6.3 Base Year 3 Staff Loading'!N38+'6.4 Base Year 4 Staff Loading'!N38+'6.5 Base Year 5 Staff Loading'!N38+'6.6 Base Year 6 Staff Loading'!N38)/6</f>
        <v>0</v>
      </c>
      <c r="O38" s="346">
        <f>('6.1 Base Year 1 Staff Loading'!O38+'6.2 Base Year 2 Staff Loading'!O38+'6.3 Base Year 3 Staff Loading'!O38+'6.4 Base Year 4 Staff Loading'!O38+'6.5 Base Year 5 Staff Loading'!O38+'6.6 Base Year 6 Staff Loading'!O38)/6</f>
        <v>0</v>
      </c>
      <c r="P38" s="346">
        <f>('6.1 Base Year 1 Staff Loading'!P38+'6.2 Base Year 2 Staff Loading'!P38+'6.3 Base Year 3 Staff Loading'!P38+'6.4 Base Year 4 Staff Loading'!P38+'6.5 Base Year 5 Staff Loading'!P38+'6.6 Base Year 6 Staff Loading'!P38)/6</f>
        <v>0</v>
      </c>
      <c r="Q38" s="346">
        <f>('6.1 Base Year 1 Staff Loading'!Q38+'6.2 Base Year 2 Staff Loading'!Q38+'6.3 Base Year 3 Staff Loading'!Q38+'6.4 Base Year 4 Staff Loading'!Q38+'6.5 Base Year 5 Staff Loading'!Q38+'6.6 Base Year 6 Staff Loading'!Q38)/6</f>
        <v>0</v>
      </c>
      <c r="R38" s="346">
        <f t="shared" ref="R38:R41" si="50">SUM(F38:Q38)</f>
        <v>0</v>
      </c>
      <c r="S38" s="395">
        <f t="shared" ref="S38:S41" si="51">D38*R38</f>
        <v>0</v>
      </c>
      <c r="T38" s="111"/>
      <c r="U38" s="111"/>
      <c r="V38" s="111"/>
      <c r="W38" s="557">
        <f t="shared" ref="W38:W41" si="52">X38/$U$7</f>
        <v>0</v>
      </c>
      <c r="X38" s="557">
        <f t="shared" ref="X38:X41" si="53">R38/12</f>
        <v>0</v>
      </c>
      <c r="Z38" s="557">
        <f t="shared" ref="Z38:Z41" si="54">IF($E38="Y",$R38,0)</f>
        <v>0</v>
      </c>
      <c r="AA38" s="557">
        <f t="shared" ref="AA38:AA41" si="55">IF($E38="N",$R38,0)</f>
        <v>0</v>
      </c>
      <c r="AB38" s="558" t="e">
        <f t="shared" ref="AB38:AB41" si="56">Z38/(AA38+Z38)</f>
        <v>#DIV/0!</v>
      </c>
    </row>
    <row r="39" spans="1:28" ht="14.25" x14ac:dyDescent="0.3">
      <c r="A39" s="339"/>
      <c r="B39" s="340"/>
      <c r="C39" s="152"/>
      <c r="D39" s="170"/>
      <c r="E39" s="508"/>
      <c r="F39" s="346">
        <f>('6.1 Base Year 1 Staff Loading'!F39+'6.2 Base Year 2 Staff Loading'!F39+'6.3 Base Year 3 Staff Loading'!F39+'6.4 Base Year 4 Staff Loading'!F39+'6.5 Base Year 5 Staff Loading'!F39+'6.6 Base Year 6 Staff Loading'!F39)/6</f>
        <v>0</v>
      </c>
      <c r="G39" s="346">
        <f>('6.1 Base Year 1 Staff Loading'!G39+'6.2 Base Year 2 Staff Loading'!G39+'6.3 Base Year 3 Staff Loading'!G39+'6.4 Base Year 4 Staff Loading'!G39+'6.5 Base Year 5 Staff Loading'!G39+'6.6 Base Year 6 Staff Loading'!G39)/6</f>
        <v>0</v>
      </c>
      <c r="H39" s="346">
        <f>('6.1 Base Year 1 Staff Loading'!H39+'6.2 Base Year 2 Staff Loading'!H39+'6.3 Base Year 3 Staff Loading'!H39+'6.4 Base Year 4 Staff Loading'!H39+'6.5 Base Year 5 Staff Loading'!H39+'6.6 Base Year 6 Staff Loading'!H39)/6</f>
        <v>0</v>
      </c>
      <c r="I39" s="346">
        <f>('6.1 Base Year 1 Staff Loading'!I39+'6.2 Base Year 2 Staff Loading'!I39+'6.3 Base Year 3 Staff Loading'!I39+'6.4 Base Year 4 Staff Loading'!I39+'6.5 Base Year 5 Staff Loading'!I39+'6.6 Base Year 6 Staff Loading'!I39)/6</f>
        <v>0</v>
      </c>
      <c r="J39" s="346">
        <f>('6.1 Base Year 1 Staff Loading'!J39+'6.2 Base Year 2 Staff Loading'!J39+'6.3 Base Year 3 Staff Loading'!J39+'6.4 Base Year 4 Staff Loading'!J39+'6.5 Base Year 5 Staff Loading'!J39+'6.6 Base Year 6 Staff Loading'!J39)/6</f>
        <v>0</v>
      </c>
      <c r="K39" s="346">
        <f>('6.1 Base Year 1 Staff Loading'!K39+'6.2 Base Year 2 Staff Loading'!K39+'6.3 Base Year 3 Staff Loading'!K39+'6.4 Base Year 4 Staff Loading'!K39+'6.5 Base Year 5 Staff Loading'!K39+'6.6 Base Year 6 Staff Loading'!K39)/6</f>
        <v>0</v>
      </c>
      <c r="L39" s="346">
        <f>('6.1 Base Year 1 Staff Loading'!L39+'6.2 Base Year 2 Staff Loading'!L39+'6.3 Base Year 3 Staff Loading'!L39+'6.4 Base Year 4 Staff Loading'!L39+'6.5 Base Year 5 Staff Loading'!L39+'6.6 Base Year 6 Staff Loading'!L39)/6</f>
        <v>0</v>
      </c>
      <c r="M39" s="346">
        <f>('6.1 Base Year 1 Staff Loading'!M39+'6.2 Base Year 2 Staff Loading'!M39+'6.3 Base Year 3 Staff Loading'!M39+'6.4 Base Year 4 Staff Loading'!M39+'6.5 Base Year 5 Staff Loading'!M39+'6.6 Base Year 6 Staff Loading'!M39)/6</f>
        <v>0</v>
      </c>
      <c r="N39" s="346">
        <f>('6.1 Base Year 1 Staff Loading'!N39+'6.2 Base Year 2 Staff Loading'!N39+'6.3 Base Year 3 Staff Loading'!N39+'6.4 Base Year 4 Staff Loading'!N39+'6.5 Base Year 5 Staff Loading'!N39+'6.6 Base Year 6 Staff Loading'!N39)/6</f>
        <v>0</v>
      </c>
      <c r="O39" s="346">
        <f>('6.1 Base Year 1 Staff Loading'!O39+'6.2 Base Year 2 Staff Loading'!O39+'6.3 Base Year 3 Staff Loading'!O39+'6.4 Base Year 4 Staff Loading'!O39+'6.5 Base Year 5 Staff Loading'!O39+'6.6 Base Year 6 Staff Loading'!O39)/6</f>
        <v>0</v>
      </c>
      <c r="P39" s="346">
        <f>('6.1 Base Year 1 Staff Loading'!P39+'6.2 Base Year 2 Staff Loading'!P39+'6.3 Base Year 3 Staff Loading'!P39+'6.4 Base Year 4 Staff Loading'!P39+'6.5 Base Year 5 Staff Loading'!P39+'6.6 Base Year 6 Staff Loading'!P39)/6</f>
        <v>0</v>
      </c>
      <c r="Q39" s="346">
        <f>('6.1 Base Year 1 Staff Loading'!Q39+'6.2 Base Year 2 Staff Loading'!Q39+'6.3 Base Year 3 Staff Loading'!Q39+'6.4 Base Year 4 Staff Loading'!Q39+'6.5 Base Year 5 Staff Loading'!Q39+'6.6 Base Year 6 Staff Loading'!Q39)/6</f>
        <v>0</v>
      </c>
      <c r="R39" s="346">
        <f t="shared" si="50"/>
        <v>0</v>
      </c>
      <c r="S39" s="395">
        <f t="shared" si="51"/>
        <v>0</v>
      </c>
      <c r="T39" s="111"/>
      <c r="U39" s="111"/>
      <c r="V39" s="111"/>
      <c r="W39" s="557">
        <f t="shared" si="52"/>
        <v>0</v>
      </c>
      <c r="X39" s="557">
        <f t="shared" si="53"/>
        <v>0</v>
      </c>
      <c r="Z39" s="557">
        <f t="shared" si="54"/>
        <v>0</v>
      </c>
      <c r="AA39" s="557">
        <f t="shared" si="55"/>
        <v>0</v>
      </c>
      <c r="AB39" s="558" t="e">
        <f t="shared" si="56"/>
        <v>#DIV/0!</v>
      </c>
    </row>
    <row r="40" spans="1:28" ht="14.25" x14ac:dyDescent="0.3">
      <c r="A40" s="339"/>
      <c r="B40" s="340"/>
      <c r="C40" s="152"/>
      <c r="D40" s="170"/>
      <c r="E40" s="508"/>
      <c r="F40" s="346">
        <f>('6.1 Base Year 1 Staff Loading'!F40+'6.2 Base Year 2 Staff Loading'!F40+'6.3 Base Year 3 Staff Loading'!F40+'6.4 Base Year 4 Staff Loading'!F40+'6.5 Base Year 5 Staff Loading'!F40+'6.6 Base Year 6 Staff Loading'!F40)/6</f>
        <v>0</v>
      </c>
      <c r="G40" s="346">
        <f>('6.1 Base Year 1 Staff Loading'!G40+'6.2 Base Year 2 Staff Loading'!G40+'6.3 Base Year 3 Staff Loading'!G40+'6.4 Base Year 4 Staff Loading'!G40+'6.5 Base Year 5 Staff Loading'!G40+'6.6 Base Year 6 Staff Loading'!G40)/6</f>
        <v>0</v>
      </c>
      <c r="H40" s="346">
        <f>('6.1 Base Year 1 Staff Loading'!H40+'6.2 Base Year 2 Staff Loading'!H40+'6.3 Base Year 3 Staff Loading'!H40+'6.4 Base Year 4 Staff Loading'!H40+'6.5 Base Year 5 Staff Loading'!H40+'6.6 Base Year 6 Staff Loading'!H40)/6</f>
        <v>0</v>
      </c>
      <c r="I40" s="346">
        <f>('6.1 Base Year 1 Staff Loading'!I40+'6.2 Base Year 2 Staff Loading'!I40+'6.3 Base Year 3 Staff Loading'!I40+'6.4 Base Year 4 Staff Loading'!I40+'6.5 Base Year 5 Staff Loading'!I40+'6.6 Base Year 6 Staff Loading'!I40)/6</f>
        <v>0</v>
      </c>
      <c r="J40" s="346">
        <f>('6.1 Base Year 1 Staff Loading'!J40+'6.2 Base Year 2 Staff Loading'!J40+'6.3 Base Year 3 Staff Loading'!J40+'6.4 Base Year 4 Staff Loading'!J40+'6.5 Base Year 5 Staff Loading'!J40+'6.6 Base Year 6 Staff Loading'!J40)/6</f>
        <v>0</v>
      </c>
      <c r="K40" s="346">
        <f>('6.1 Base Year 1 Staff Loading'!K40+'6.2 Base Year 2 Staff Loading'!K40+'6.3 Base Year 3 Staff Loading'!K40+'6.4 Base Year 4 Staff Loading'!K40+'6.5 Base Year 5 Staff Loading'!K40+'6.6 Base Year 6 Staff Loading'!K40)/6</f>
        <v>0</v>
      </c>
      <c r="L40" s="346">
        <f>('6.1 Base Year 1 Staff Loading'!L40+'6.2 Base Year 2 Staff Loading'!L40+'6.3 Base Year 3 Staff Loading'!L40+'6.4 Base Year 4 Staff Loading'!L40+'6.5 Base Year 5 Staff Loading'!L40+'6.6 Base Year 6 Staff Loading'!L40)/6</f>
        <v>0</v>
      </c>
      <c r="M40" s="346">
        <f>('6.1 Base Year 1 Staff Loading'!M40+'6.2 Base Year 2 Staff Loading'!M40+'6.3 Base Year 3 Staff Loading'!M40+'6.4 Base Year 4 Staff Loading'!M40+'6.5 Base Year 5 Staff Loading'!M40+'6.6 Base Year 6 Staff Loading'!M40)/6</f>
        <v>0</v>
      </c>
      <c r="N40" s="346">
        <f>('6.1 Base Year 1 Staff Loading'!N40+'6.2 Base Year 2 Staff Loading'!N40+'6.3 Base Year 3 Staff Loading'!N40+'6.4 Base Year 4 Staff Loading'!N40+'6.5 Base Year 5 Staff Loading'!N40+'6.6 Base Year 6 Staff Loading'!N40)/6</f>
        <v>0</v>
      </c>
      <c r="O40" s="346">
        <f>('6.1 Base Year 1 Staff Loading'!O40+'6.2 Base Year 2 Staff Loading'!O40+'6.3 Base Year 3 Staff Loading'!O40+'6.4 Base Year 4 Staff Loading'!O40+'6.5 Base Year 5 Staff Loading'!O40+'6.6 Base Year 6 Staff Loading'!O40)/6</f>
        <v>0</v>
      </c>
      <c r="P40" s="346">
        <f>('6.1 Base Year 1 Staff Loading'!P40+'6.2 Base Year 2 Staff Loading'!P40+'6.3 Base Year 3 Staff Loading'!P40+'6.4 Base Year 4 Staff Loading'!P40+'6.5 Base Year 5 Staff Loading'!P40+'6.6 Base Year 6 Staff Loading'!P40)/6</f>
        <v>0</v>
      </c>
      <c r="Q40" s="346">
        <f>('6.1 Base Year 1 Staff Loading'!Q40+'6.2 Base Year 2 Staff Loading'!Q40+'6.3 Base Year 3 Staff Loading'!Q40+'6.4 Base Year 4 Staff Loading'!Q40+'6.5 Base Year 5 Staff Loading'!Q40+'6.6 Base Year 6 Staff Loading'!Q40)/6</f>
        <v>0</v>
      </c>
      <c r="R40" s="346">
        <f t="shared" si="50"/>
        <v>0</v>
      </c>
      <c r="S40" s="395">
        <f t="shared" si="51"/>
        <v>0</v>
      </c>
      <c r="T40" s="111"/>
      <c r="U40" s="111"/>
      <c r="V40" s="111"/>
      <c r="W40" s="557">
        <f t="shared" si="52"/>
        <v>0</v>
      </c>
      <c r="X40" s="557">
        <f t="shared" si="53"/>
        <v>0</v>
      </c>
      <c r="Z40" s="557">
        <f t="shared" si="54"/>
        <v>0</v>
      </c>
      <c r="AA40" s="557">
        <f t="shared" si="55"/>
        <v>0</v>
      </c>
      <c r="AB40" s="558" t="e">
        <f t="shared" si="56"/>
        <v>#DIV/0!</v>
      </c>
    </row>
    <row r="41" spans="1:28" ht="14.25" x14ac:dyDescent="0.3">
      <c r="A41" s="339"/>
      <c r="B41" s="340"/>
      <c r="C41" s="152"/>
      <c r="D41" s="170"/>
      <c r="E41" s="508"/>
      <c r="F41" s="346">
        <f>('6.1 Base Year 1 Staff Loading'!F41+'6.2 Base Year 2 Staff Loading'!F41+'6.3 Base Year 3 Staff Loading'!F41+'6.4 Base Year 4 Staff Loading'!F41+'6.5 Base Year 5 Staff Loading'!F41+'6.6 Base Year 6 Staff Loading'!F41)/6</f>
        <v>0</v>
      </c>
      <c r="G41" s="346">
        <f>('6.1 Base Year 1 Staff Loading'!G41+'6.2 Base Year 2 Staff Loading'!G41+'6.3 Base Year 3 Staff Loading'!G41+'6.4 Base Year 4 Staff Loading'!G41+'6.5 Base Year 5 Staff Loading'!G41+'6.6 Base Year 6 Staff Loading'!G41)/6</f>
        <v>0</v>
      </c>
      <c r="H41" s="346">
        <f>('6.1 Base Year 1 Staff Loading'!H41+'6.2 Base Year 2 Staff Loading'!H41+'6.3 Base Year 3 Staff Loading'!H41+'6.4 Base Year 4 Staff Loading'!H41+'6.5 Base Year 5 Staff Loading'!H41+'6.6 Base Year 6 Staff Loading'!H41)/6</f>
        <v>0</v>
      </c>
      <c r="I41" s="346">
        <f>('6.1 Base Year 1 Staff Loading'!I41+'6.2 Base Year 2 Staff Loading'!I41+'6.3 Base Year 3 Staff Loading'!I41+'6.4 Base Year 4 Staff Loading'!I41+'6.5 Base Year 5 Staff Loading'!I41+'6.6 Base Year 6 Staff Loading'!I41)/6</f>
        <v>0</v>
      </c>
      <c r="J41" s="346">
        <f>('6.1 Base Year 1 Staff Loading'!J41+'6.2 Base Year 2 Staff Loading'!J41+'6.3 Base Year 3 Staff Loading'!J41+'6.4 Base Year 4 Staff Loading'!J41+'6.5 Base Year 5 Staff Loading'!J41+'6.6 Base Year 6 Staff Loading'!J41)/6</f>
        <v>0</v>
      </c>
      <c r="K41" s="346">
        <f>('6.1 Base Year 1 Staff Loading'!K41+'6.2 Base Year 2 Staff Loading'!K41+'6.3 Base Year 3 Staff Loading'!K41+'6.4 Base Year 4 Staff Loading'!K41+'6.5 Base Year 5 Staff Loading'!K41+'6.6 Base Year 6 Staff Loading'!K41)/6</f>
        <v>0</v>
      </c>
      <c r="L41" s="346">
        <f>('6.1 Base Year 1 Staff Loading'!L41+'6.2 Base Year 2 Staff Loading'!L41+'6.3 Base Year 3 Staff Loading'!L41+'6.4 Base Year 4 Staff Loading'!L41+'6.5 Base Year 5 Staff Loading'!L41+'6.6 Base Year 6 Staff Loading'!L41)/6</f>
        <v>0</v>
      </c>
      <c r="M41" s="346">
        <f>('6.1 Base Year 1 Staff Loading'!M41+'6.2 Base Year 2 Staff Loading'!M41+'6.3 Base Year 3 Staff Loading'!M41+'6.4 Base Year 4 Staff Loading'!M41+'6.5 Base Year 5 Staff Loading'!M41+'6.6 Base Year 6 Staff Loading'!M41)/6</f>
        <v>0</v>
      </c>
      <c r="N41" s="346">
        <f>('6.1 Base Year 1 Staff Loading'!N41+'6.2 Base Year 2 Staff Loading'!N41+'6.3 Base Year 3 Staff Loading'!N41+'6.4 Base Year 4 Staff Loading'!N41+'6.5 Base Year 5 Staff Loading'!N41+'6.6 Base Year 6 Staff Loading'!N41)/6</f>
        <v>0</v>
      </c>
      <c r="O41" s="346">
        <f>('6.1 Base Year 1 Staff Loading'!O41+'6.2 Base Year 2 Staff Loading'!O41+'6.3 Base Year 3 Staff Loading'!O41+'6.4 Base Year 4 Staff Loading'!O41+'6.5 Base Year 5 Staff Loading'!O41+'6.6 Base Year 6 Staff Loading'!O41)/6</f>
        <v>0</v>
      </c>
      <c r="P41" s="346">
        <f>('6.1 Base Year 1 Staff Loading'!P41+'6.2 Base Year 2 Staff Loading'!P41+'6.3 Base Year 3 Staff Loading'!P41+'6.4 Base Year 4 Staff Loading'!P41+'6.5 Base Year 5 Staff Loading'!P41+'6.6 Base Year 6 Staff Loading'!P41)/6</f>
        <v>0</v>
      </c>
      <c r="Q41" s="346">
        <f>('6.1 Base Year 1 Staff Loading'!Q41+'6.2 Base Year 2 Staff Loading'!Q41+'6.3 Base Year 3 Staff Loading'!Q41+'6.4 Base Year 4 Staff Loading'!Q41+'6.5 Base Year 5 Staff Loading'!Q41+'6.6 Base Year 6 Staff Loading'!Q41)/6</f>
        <v>0</v>
      </c>
      <c r="R41" s="346">
        <f t="shared" si="50"/>
        <v>0</v>
      </c>
      <c r="S41" s="395">
        <f t="shared" si="51"/>
        <v>0</v>
      </c>
      <c r="T41" s="168"/>
      <c r="U41" s="111"/>
      <c r="V41" s="111"/>
      <c r="W41" s="557">
        <f t="shared" si="52"/>
        <v>0</v>
      </c>
      <c r="X41" s="557">
        <f t="shared" si="53"/>
        <v>0</v>
      </c>
      <c r="Z41" s="557">
        <f t="shared" si="54"/>
        <v>0</v>
      </c>
      <c r="AA41" s="557">
        <f t="shared" si="55"/>
        <v>0</v>
      </c>
      <c r="AB41" s="558" t="e">
        <f t="shared" si="5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244"/>
      <c r="E42" s="509"/>
      <c r="F42" s="245">
        <f>SUM(F37:F41)</f>
        <v>0</v>
      </c>
      <c r="G42" s="245">
        <f t="shared" ref="G42:R42" si="57">SUM(G37:G41)</f>
        <v>0</v>
      </c>
      <c r="H42" s="245">
        <f t="shared" si="57"/>
        <v>0</v>
      </c>
      <c r="I42" s="245">
        <f t="shared" si="57"/>
        <v>0</v>
      </c>
      <c r="J42" s="245">
        <f t="shared" si="57"/>
        <v>0</v>
      </c>
      <c r="K42" s="245">
        <f t="shared" si="57"/>
        <v>0</v>
      </c>
      <c r="L42" s="245">
        <f t="shared" si="57"/>
        <v>0</v>
      </c>
      <c r="M42" s="245">
        <f t="shared" si="57"/>
        <v>0</v>
      </c>
      <c r="N42" s="245">
        <f t="shared" si="57"/>
        <v>0</v>
      </c>
      <c r="O42" s="245">
        <f t="shared" si="57"/>
        <v>0</v>
      </c>
      <c r="P42" s="245">
        <f t="shared" si="57"/>
        <v>0</v>
      </c>
      <c r="Q42" s="245">
        <f t="shared" si="57"/>
        <v>0</v>
      </c>
      <c r="R42" s="245">
        <f t="shared" si="5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152"/>
      <c r="D43" s="170"/>
      <c r="E43" s="508"/>
      <c r="F43" s="346">
        <f>('6.1 Base Year 1 Staff Loading'!F43+'6.2 Base Year 2 Staff Loading'!F43+'6.3 Base Year 3 Staff Loading'!F43+'6.4 Base Year 4 Staff Loading'!F43+'6.5 Base Year 5 Staff Loading'!F43+'6.6 Base Year 6 Staff Loading'!F43)/6</f>
        <v>0</v>
      </c>
      <c r="G43" s="346">
        <f>('6.1 Base Year 1 Staff Loading'!G43+'6.2 Base Year 2 Staff Loading'!G43+'6.3 Base Year 3 Staff Loading'!G43+'6.4 Base Year 4 Staff Loading'!G43+'6.5 Base Year 5 Staff Loading'!G43+'6.6 Base Year 6 Staff Loading'!G43)/6</f>
        <v>0</v>
      </c>
      <c r="H43" s="346">
        <f>('6.1 Base Year 1 Staff Loading'!H43+'6.2 Base Year 2 Staff Loading'!H43+'6.3 Base Year 3 Staff Loading'!H43+'6.4 Base Year 4 Staff Loading'!H43+'6.5 Base Year 5 Staff Loading'!H43+'6.6 Base Year 6 Staff Loading'!H43)/6</f>
        <v>0</v>
      </c>
      <c r="I43" s="346">
        <f>('6.1 Base Year 1 Staff Loading'!I43+'6.2 Base Year 2 Staff Loading'!I43+'6.3 Base Year 3 Staff Loading'!I43+'6.4 Base Year 4 Staff Loading'!I43+'6.5 Base Year 5 Staff Loading'!I43+'6.6 Base Year 6 Staff Loading'!I43)/6</f>
        <v>0</v>
      </c>
      <c r="J43" s="346">
        <f>('6.1 Base Year 1 Staff Loading'!J43+'6.2 Base Year 2 Staff Loading'!J43+'6.3 Base Year 3 Staff Loading'!J43+'6.4 Base Year 4 Staff Loading'!J43+'6.5 Base Year 5 Staff Loading'!J43+'6.6 Base Year 6 Staff Loading'!J43)/6</f>
        <v>0</v>
      </c>
      <c r="K43" s="346">
        <f>('6.1 Base Year 1 Staff Loading'!K43+'6.2 Base Year 2 Staff Loading'!K43+'6.3 Base Year 3 Staff Loading'!K43+'6.4 Base Year 4 Staff Loading'!K43+'6.5 Base Year 5 Staff Loading'!K43+'6.6 Base Year 6 Staff Loading'!K43)/6</f>
        <v>0</v>
      </c>
      <c r="L43" s="346">
        <f>('6.1 Base Year 1 Staff Loading'!L43+'6.2 Base Year 2 Staff Loading'!L43+'6.3 Base Year 3 Staff Loading'!L43+'6.4 Base Year 4 Staff Loading'!L43+'6.5 Base Year 5 Staff Loading'!L43+'6.6 Base Year 6 Staff Loading'!L43)/6</f>
        <v>0</v>
      </c>
      <c r="M43" s="346">
        <f>('6.1 Base Year 1 Staff Loading'!M43+'6.2 Base Year 2 Staff Loading'!M43+'6.3 Base Year 3 Staff Loading'!M43+'6.4 Base Year 4 Staff Loading'!M43+'6.5 Base Year 5 Staff Loading'!M43+'6.6 Base Year 6 Staff Loading'!M43)/6</f>
        <v>0</v>
      </c>
      <c r="N43" s="346">
        <f>('6.1 Base Year 1 Staff Loading'!N43+'6.2 Base Year 2 Staff Loading'!N43+'6.3 Base Year 3 Staff Loading'!N43+'6.4 Base Year 4 Staff Loading'!N43+'6.5 Base Year 5 Staff Loading'!N43+'6.6 Base Year 6 Staff Loading'!N43)/6</f>
        <v>0</v>
      </c>
      <c r="O43" s="346">
        <f>('6.1 Base Year 1 Staff Loading'!O43+'6.2 Base Year 2 Staff Loading'!O43+'6.3 Base Year 3 Staff Loading'!O43+'6.4 Base Year 4 Staff Loading'!O43+'6.5 Base Year 5 Staff Loading'!O43+'6.6 Base Year 6 Staff Loading'!O43)/6</f>
        <v>0</v>
      </c>
      <c r="P43" s="346">
        <f>('6.1 Base Year 1 Staff Loading'!P43+'6.2 Base Year 2 Staff Loading'!P43+'6.3 Base Year 3 Staff Loading'!P43+'6.4 Base Year 4 Staff Loading'!P43+'6.5 Base Year 5 Staff Loading'!P43+'6.6 Base Year 6 Staff Loading'!P43)/6</f>
        <v>0</v>
      </c>
      <c r="Q43" s="346">
        <f>('6.1 Base Year 1 Staff Loading'!Q43+'6.2 Base Year 2 Staff Loading'!Q43+'6.3 Base Year 3 Staff Loading'!Q43+'6.4 Base Year 4 Staff Loading'!Q43+'6.5 Base Year 5 Staff Loading'!Q43+'6.6 Base Year 6 Staff Loading'!Q43)/6</f>
        <v>0</v>
      </c>
      <c r="R43" s="346">
        <f>SUM(F43:Q43)</f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152"/>
      <c r="D44" s="170"/>
      <c r="E44" s="508"/>
      <c r="F44" s="346">
        <f>('6.1 Base Year 1 Staff Loading'!F44+'6.2 Base Year 2 Staff Loading'!F44+'6.3 Base Year 3 Staff Loading'!F44+'6.4 Base Year 4 Staff Loading'!F44+'6.5 Base Year 5 Staff Loading'!F44+'6.6 Base Year 6 Staff Loading'!F44)/6</f>
        <v>0</v>
      </c>
      <c r="G44" s="346">
        <f>('6.1 Base Year 1 Staff Loading'!G44+'6.2 Base Year 2 Staff Loading'!G44+'6.3 Base Year 3 Staff Loading'!G44+'6.4 Base Year 4 Staff Loading'!G44+'6.5 Base Year 5 Staff Loading'!G44+'6.6 Base Year 6 Staff Loading'!G44)/6</f>
        <v>0</v>
      </c>
      <c r="H44" s="346">
        <f>('6.1 Base Year 1 Staff Loading'!H44+'6.2 Base Year 2 Staff Loading'!H44+'6.3 Base Year 3 Staff Loading'!H44+'6.4 Base Year 4 Staff Loading'!H44+'6.5 Base Year 5 Staff Loading'!H44+'6.6 Base Year 6 Staff Loading'!H44)/6</f>
        <v>0</v>
      </c>
      <c r="I44" s="346">
        <f>('6.1 Base Year 1 Staff Loading'!I44+'6.2 Base Year 2 Staff Loading'!I44+'6.3 Base Year 3 Staff Loading'!I44+'6.4 Base Year 4 Staff Loading'!I44+'6.5 Base Year 5 Staff Loading'!I44+'6.6 Base Year 6 Staff Loading'!I44)/6</f>
        <v>0</v>
      </c>
      <c r="J44" s="346">
        <f>('6.1 Base Year 1 Staff Loading'!J44+'6.2 Base Year 2 Staff Loading'!J44+'6.3 Base Year 3 Staff Loading'!J44+'6.4 Base Year 4 Staff Loading'!J44+'6.5 Base Year 5 Staff Loading'!J44+'6.6 Base Year 6 Staff Loading'!J44)/6</f>
        <v>0</v>
      </c>
      <c r="K44" s="346">
        <f>('6.1 Base Year 1 Staff Loading'!K44+'6.2 Base Year 2 Staff Loading'!K44+'6.3 Base Year 3 Staff Loading'!K44+'6.4 Base Year 4 Staff Loading'!K44+'6.5 Base Year 5 Staff Loading'!K44+'6.6 Base Year 6 Staff Loading'!K44)/6</f>
        <v>0</v>
      </c>
      <c r="L44" s="346">
        <f>('6.1 Base Year 1 Staff Loading'!L44+'6.2 Base Year 2 Staff Loading'!L44+'6.3 Base Year 3 Staff Loading'!L44+'6.4 Base Year 4 Staff Loading'!L44+'6.5 Base Year 5 Staff Loading'!L44+'6.6 Base Year 6 Staff Loading'!L44)/6</f>
        <v>0</v>
      </c>
      <c r="M44" s="346">
        <f>('6.1 Base Year 1 Staff Loading'!M44+'6.2 Base Year 2 Staff Loading'!M44+'6.3 Base Year 3 Staff Loading'!M44+'6.4 Base Year 4 Staff Loading'!M44+'6.5 Base Year 5 Staff Loading'!M44+'6.6 Base Year 6 Staff Loading'!M44)/6</f>
        <v>0</v>
      </c>
      <c r="N44" s="346">
        <f>('6.1 Base Year 1 Staff Loading'!N44+'6.2 Base Year 2 Staff Loading'!N44+'6.3 Base Year 3 Staff Loading'!N44+'6.4 Base Year 4 Staff Loading'!N44+'6.5 Base Year 5 Staff Loading'!N44+'6.6 Base Year 6 Staff Loading'!N44)/6</f>
        <v>0</v>
      </c>
      <c r="O44" s="346">
        <f>('6.1 Base Year 1 Staff Loading'!O44+'6.2 Base Year 2 Staff Loading'!O44+'6.3 Base Year 3 Staff Loading'!O44+'6.4 Base Year 4 Staff Loading'!O44+'6.5 Base Year 5 Staff Loading'!O44+'6.6 Base Year 6 Staff Loading'!O44)/6</f>
        <v>0</v>
      </c>
      <c r="P44" s="346">
        <f>('6.1 Base Year 1 Staff Loading'!P44+'6.2 Base Year 2 Staff Loading'!P44+'6.3 Base Year 3 Staff Loading'!P44+'6.4 Base Year 4 Staff Loading'!P44+'6.5 Base Year 5 Staff Loading'!P44+'6.6 Base Year 6 Staff Loading'!P44)/6</f>
        <v>0</v>
      </c>
      <c r="Q44" s="346">
        <f>('6.1 Base Year 1 Staff Loading'!Q44+'6.2 Base Year 2 Staff Loading'!Q44+'6.3 Base Year 3 Staff Loading'!Q44+'6.4 Base Year 4 Staff Loading'!Q44+'6.5 Base Year 5 Staff Loading'!Q44+'6.6 Base Year 6 Staff Loading'!Q44)/6</f>
        <v>0</v>
      </c>
      <c r="R44" s="346">
        <f t="shared" ref="R44:R47" si="58">SUM(F44:Q44)</f>
        <v>0</v>
      </c>
      <c r="S44" s="395">
        <f t="shared" ref="S44:S47" si="59">D44*R44</f>
        <v>0</v>
      </c>
      <c r="W44" s="557">
        <f t="shared" ref="W44:W47" si="60">X44/$U$7</f>
        <v>0</v>
      </c>
      <c r="X44" s="557">
        <f t="shared" ref="X44:X47" si="61">R44/12</f>
        <v>0</v>
      </c>
      <c r="Z44" s="557">
        <f t="shared" ref="Z44:Z47" si="62">IF($E44="Y",$R44,0)</f>
        <v>0</v>
      </c>
      <c r="AA44" s="557">
        <f t="shared" ref="AA44:AA47" si="63">IF($E44="N",$R44,0)</f>
        <v>0</v>
      </c>
      <c r="AB44" s="558" t="e">
        <f t="shared" ref="AB44:AB47" si="64">Z44/(AA44+Z44)</f>
        <v>#DIV/0!</v>
      </c>
    </row>
    <row r="45" spans="1:28" ht="14.25" x14ac:dyDescent="0.3">
      <c r="A45" s="339"/>
      <c r="B45" s="340"/>
      <c r="C45" s="152"/>
      <c r="D45" s="170"/>
      <c r="E45" s="508"/>
      <c r="F45" s="346">
        <f>('6.1 Base Year 1 Staff Loading'!F45+'6.2 Base Year 2 Staff Loading'!F45+'6.3 Base Year 3 Staff Loading'!F45+'6.4 Base Year 4 Staff Loading'!F45+'6.5 Base Year 5 Staff Loading'!F45+'6.6 Base Year 6 Staff Loading'!F45)/6</f>
        <v>0</v>
      </c>
      <c r="G45" s="346">
        <f>('6.1 Base Year 1 Staff Loading'!G45+'6.2 Base Year 2 Staff Loading'!G45+'6.3 Base Year 3 Staff Loading'!G45+'6.4 Base Year 4 Staff Loading'!G45+'6.5 Base Year 5 Staff Loading'!G45+'6.6 Base Year 6 Staff Loading'!G45)/6</f>
        <v>0</v>
      </c>
      <c r="H45" s="346">
        <f>('6.1 Base Year 1 Staff Loading'!H45+'6.2 Base Year 2 Staff Loading'!H45+'6.3 Base Year 3 Staff Loading'!H45+'6.4 Base Year 4 Staff Loading'!H45+'6.5 Base Year 5 Staff Loading'!H45+'6.6 Base Year 6 Staff Loading'!H45)/6</f>
        <v>0</v>
      </c>
      <c r="I45" s="346">
        <f>('6.1 Base Year 1 Staff Loading'!I45+'6.2 Base Year 2 Staff Loading'!I45+'6.3 Base Year 3 Staff Loading'!I45+'6.4 Base Year 4 Staff Loading'!I45+'6.5 Base Year 5 Staff Loading'!I45+'6.6 Base Year 6 Staff Loading'!I45)/6</f>
        <v>0</v>
      </c>
      <c r="J45" s="346">
        <f>('6.1 Base Year 1 Staff Loading'!J45+'6.2 Base Year 2 Staff Loading'!J45+'6.3 Base Year 3 Staff Loading'!J45+'6.4 Base Year 4 Staff Loading'!J45+'6.5 Base Year 5 Staff Loading'!J45+'6.6 Base Year 6 Staff Loading'!J45)/6</f>
        <v>0</v>
      </c>
      <c r="K45" s="346">
        <f>('6.1 Base Year 1 Staff Loading'!K45+'6.2 Base Year 2 Staff Loading'!K45+'6.3 Base Year 3 Staff Loading'!K45+'6.4 Base Year 4 Staff Loading'!K45+'6.5 Base Year 5 Staff Loading'!K45+'6.6 Base Year 6 Staff Loading'!K45)/6</f>
        <v>0</v>
      </c>
      <c r="L45" s="346">
        <f>('6.1 Base Year 1 Staff Loading'!L45+'6.2 Base Year 2 Staff Loading'!L45+'6.3 Base Year 3 Staff Loading'!L45+'6.4 Base Year 4 Staff Loading'!L45+'6.5 Base Year 5 Staff Loading'!L45+'6.6 Base Year 6 Staff Loading'!L45)/6</f>
        <v>0</v>
      </c>
      <c r="M45" s="346">
        <f>('6.1 Base Year 1 Staff Loading'!M45+'6.2 Base Year 2 Staff Loading'!M45+'6.3 Base Year 3 Staff Loading'!M45+'6.4 Base Year 4 Staff Loading'!M45+'6.5 Base Year 5 Staff Loading'!M45+'6.6 Base Year 6 Staff Loading'!M45)/6</f>
        <v>0</v>
      </c>
      <c r="N45" s="346">
        <f>('6.1 Base Year 1 Staff Loading'!N45+'6.2 Base Year 2 Staff Loading'!N45+'6.3 Base Year 3 Staff Loading'!N45+'6.4 Base Year 4 Staff Loading'!N45+'6.5 Base Year 5 Staff Loading'!N45+'6.6 Base Year 6 Staff Loading'!N45)/6</f>
        <v>0</v>
      </c>
      <c r="O45" s="346">
        <f>('6.1 Base Year 1 Staff Loading'!O45+'6.2 Base Year 2 Staff Loading'!O45+'6.3 Base Year 3 Staff Loading'!O45+'6.4 Base Year 4 Staff Loading'!O45+'6.5 Base Year 5 Staff Loading'!O45+'6.6 Base Year 6 Staff Loading'!O45)/6</f>
        <v>0</v>
      </c>
      <c r="P45" s="346">
        <f>('6.1 Base Year 1 Staff Loading'!P45+'6.2 Base Year 2 Staff Loading'!P45+'6.3 Base Year 3 Staff Loading'!P45+'6.4 Base Year 4 Staff Loading'!P45+'6.5 Base Year 5 Staff Loading'!P45+'6.6 Base Year 6 Staff Loading'!P45)/6</f>
        <v>0</v>
      </c>
      <c r="Q45" s="346">
        <f>('6.1 Base Year 1 Staff Loading'!Q45+'6.2 Base Year 2 Staff Loading'!Q45+'6.3 Base Year 3 Staff Loading'!Q45+'6.4 Base Year 4 Staff Loading'!Q45+'6.5 Base Year 5 Staff Loading'!Q45+'6.6 Base Year 6 Staff Loading'!Q45)/6</f>
        <v>0</v>
      </c>
      <c r="R45" s="346">
        <f t="shared" si="58"/>
        <v>0</v>
      </c>
      <c r="S45" s="395">
        <f t="shared" si="59"/>
        <v>0</v>
      </c>
      <c r="T45" s="111"/>
      <c r="U45" s="111"/>
      <c r="V45" s="111"/>
      <c r="W45" s="557">
        <f t="shared" si="60"/>
        <v>0</v>
      </c>
      <c r="X45" s="557">
        <f t="shared" si="61"/>
        <v>0</v>
      </c>
      <c r="Z45" s="557">
        <f t="shared" si="62"/>
        <v>0</v>
      </c>
      <c r="AA45" s="557">
        <f t="shared" si="63"/>
        <v>0</v>
      </c>
      <c r="AB45" s="558" t="e">
        <f t="shared" si="64"/>
        <v>#DIV/0!</v>
      </c>
    </row>
    <row r="46" spans="1:28" ht="14.25" x14ac:dyDescent="0.3">
      <c r="A46" s="339"/>
      <c r="B46" s="340"/>
      <c r="C46" s="152"/>
      <c r="D46" s="170"/>
      <c r="E46" s="508"/>
      <c r="F46" s="346">
        <f>('6.1 Base Year 1 Staff Loading'!F46+'6.2 Base Year 2 Staff Loading'!F46+'6.3 Base Year 3 Staff Loading'!F46+'6.4 Base Year 4 Staff Loading'!F46+'6.5 Base Year 5 Staff Loading'!F46+'6.6 Base Year 6 Staff Loading'!F46)/6</f>
        <v>0</v>
      </c>
      <c r="G46" s="346">
        <f>('6.1 Base Year 1 Staff Loading'!G46+'6.2 Base Year 2 Staff Loading'!G46+'6.3 Base Year 3 Staff Loading'!G46+'6.4 Base Year 4 Staff Loading'!G46+'6.5 Base Year 5 Staff Loading'!G46+'6.6 Base Year 6 Staff Loading'!G46)/6</f>
        <v>0</v>
      </c>
      <c r="H46" s="346">
        <f>('6.1 Base Year 1 Staff Loading'!H46+'6.2 Base Year 2 Staff Loading'!H46+'6.3 Base Year 3 Staff Loading'!H46+'6.4 Base Year 4 Staff Loading'!H46+'6.5 Base Year 5 Staff Loading'!H46+'6.6 Base Year 6 Staff Loading'!H46)/6</f>
        <v>0</v>
      </c>
      <c r="I46" s="346">
        <f>('6.1 Base Year 1 Staff Loading'!I46+'6.2 Base Year 2 Staff Loading'!I46+'6.3 Base Year 3 Staff Loading'!I46+'6.4 Base Year 4 Staff Loading'!I46+'6.5 Base Year 5 Staff Loading'!I46+'6.6 Base Year 6 Staff Loading'!I46)/6</f>
        <v>0</v>
      </c>
      <c r="J46" s="346">
        <f>('6.1 Base Year 1 Staff Loading'!J46+'6.2 Base Year 2 Staff Loading'!J46+'6.3 Base Year 3 Staff Loading'!J46+'6.4 Base Year 4 Staff Loading'!J46+'6.5 Base Year 5 Staff Loading'!J46+'6.6 Base Year 6 Staff Loading'!J46)/6</f>
        <v>0</v>
      </c>
      <c r="K46" s="346">
        <f>('6.1 Base Year 1 Staff Loading'!K46+'6.2 Base Year 2 Staff Loading'!K46+'6.3 Base Year 3 Staff Loading'!K46+'6.4 Base Year 4 Staff Loading'!K46+'6.5 Base Year 5 Staff Loading'!K46+'6.6 Base Year 6 Staff Loading'!K46)/6</f>
        <v>0</v>
      </c>
      <c r="L46" s="346">
        <f>('6.1 Base Year 1 Staff Loading'!L46+'6.2 Base Year 2 Staff Loading'!L46+'6.3 Base Year 3 Staff Loading'!L46+'6.4 Base Year 4 Staff Loading'!L46+'6.5 Base Year 5 Staff Loading'!L46+'6.6 Base Year 6 Staff Loading'!L46)/6</f>
        <v>0</v>
      </c>
      <c r="M46" s="346">
        <f>('6.1 Base Year 1 Staff Loading'!M46+'6.2 Base Year 2 Staff Loading'!M46+'6.3 Base Year 3 Staff Loading'!M46+'6.4 Base Year 4 Staff Loading'!M46+'6.5 Base Year 5 Staff Loading'!M46+'6.6 Base Year 6 Staff Loading'!M46)/6</f>
        <v>0</v>
      </c>
      <c r="N46" s="346">
        <f>('6.1 Base Year 1 Staff Loading'!N46+'6.2 Base Year 2 Staff Loading'!N46+'6.3 Base Year 3 Staff Loading'!N46+'6.4 Base Year 4 Staff Loading'!N46+'6.5 Base Year 5 Staff Loading'!N46+'6.6 Base Year 6 Staff Loading'!N46)/6</f>
        <v>0</v>
      </c>
      <c r="O46" s="346">
        <f>('6.1 Base Year 1 Staff Loading'!O46+'6.2 Base Year 2 Staff Loading'!O46+'6.3 Base Year 3 Staff Loading'!O46+'6.4 Base Year 4 Staff Loading'!O46+'6.5 Base Year 5 Staff Loading'!O46+'6.6 Base Year 6 Staff Loading'!O46)/6</f>
        <v>0</v>
      </c>
      <c r="P46" s="346">
        <f>('6.1 Base Year 1 Staff Loading'!P46+'6.2 Base Year 2 Staff Loading'!P46+'6.3 Base Year 3 Staff Loading'!P46+'6.4 Base Year 4 Staff Loading'!P46+'6.5 Base Year 5 Staff Loading'!P46+'6.6 Base Year 6 Staff Loading'!P46)/6</f>
        <v>0</v>
      </c>
      <c r="Q46" s="346">
        <f>('6.1 Base Year 1 Staff Loading'!Q46+'6.2 Base Year 2 Staff Loading'!Q46+'6.3 Base Year 3 Staff Loading'!Q46+'6.4 Base Year 4 Staff Loading'!Q46+'6.5 Base Year 5 Staff Loading'!Q46+'6.6 Base Year 6 Staff Loading'!Q46)/6</f>
        <v>0</v>
      </c>
      <c r="R46" s="346">
        <f t="shared" si="58"/>
        <v>0</v>
      </c>
      <c r="S46" s="395">
        <f t="shared" si="59"/>
        <v>0</v>
      </c>
      <c r="T46" s="111"/>
      <c r="U46" s="111"/>
      <c r="V46" s="111"/>
      <c r="W46" s="557">
        <f t="shared" si="60"/>
        <v>0</v>
      </c>
      <c r="X46" s="557">
        <f t="shared" si="61"/>
        <v>0</v>
      </c>
      <c r="Z46" s="557">
        <f t="shared" si="62"/>
        <v>0</v>
      </c>
      <c r="AA46" s="557">
        <f t="shared" si="63"/>
        <v>0</v>
      </c>
      <c r="AB46" s="558" t="e">
        <f t="shared" si="64"/>
        <v>#DIV/0!</v>
      </c>
    </row>
    <row r="47" spans="1:28" ht="14.25" x14ac:dyDescent="0.3">
      <c r="A47" s="339"/>
      <c r="B47" s="340"/>
      <c r="C47" s="152"/>
      <c r="D47" s="170"/>
      <c r="E47" s="508"/>
      <c r="F47" s="346">
        <f>('6.1 Base Year 1 Staff Loading'!F47+'6.2 Base Year 2 Staff Loading'!F47+'6.3 Base Year 3 Staff Loading'!F47+'6.4 Base Year 4 Staff Loading'!F47+'6.5 Base Year 5 Staff Loading'!F47+'6.6 Base Year 6 Staff Loading'!F47)/6</f>
        <v>0</v>
      </c>
      <c r="G47" s="346">
        <f>('6.1 Base Year 1 Staff Loading'!G47+'6.2 Base Year 2 Staff Loading'!G47+'6.3 Base Year 3 Staff Loading'!G47+'6.4 Base Year 4 Staff Loading'!G47+'6.5 Base Year 5 Staff Loading'!G47+'6.6 Base Year 6 Staff Loading'!G47)/6</f>
        <v>0</v>
      </c>
      <c r="H47" s="346">
        <f>('6.1 Base Year 1 Staff Loading'!H47+'6.2 Base Year 2 Staff Loading'!H47+'6.3 Base Year 3 Staff Loading'!H47+'6.4 Base Year 4 Staff Loading'!H47+'6.5 Base Year 5 Staff Loading'!H47+'6.6 Base Year 6 Staff Loading'!H47)/6</f>
        <v>0</v>
      </c>
      <c r="I47" s="346">
        <f>('6.1 Base Year 1 Staff Loading'!I47+'6.2 Base Year 2 Staff Loading'!I47+'6.3 Base Year 3 Staff Loading'!I47+'6.4 Base Year 4 Staff Loading'!I47+'6.5 Base Year 5 Staff Loading'!I47+'6.6 Base Year 6 Staff Loading'!I47)/6</f>
        <v>0</v>
      </c>
      <c r="J47" s="346">
        <f>('6.1 Base Year 1 Staff Loading'!J47+'6.2 Base Year 2 Staff Loading'!J47+'6.3 Base Year 3 Staff Loading'!J47+'6.4 Base Year 4 Staff Loading'!J47+'6.5 Base Year 5 Staff Loading'!J47+'6.6 Base Year 6 Staff Loading'!J47)/6</f>
        <v>0</v>
      </c>
      <c r="K47" s="346">
        <f>('6.1 Base Year 1 Staff Loading'!K47+'6.2 Base Year 2 Staff Loading'!K47+'6.3 Base Year 3 Staff Loading'!K47+'6.4 Base Year 4 Staff Loading'!K47+'6.5 Base Year 5 Staff Loading'!K47+'6.6 Base Year 6 Staff Loading'!K47)/6</f>
        <v>0</v>
      </c>
      <c r="L47" s="346">
        <f>('6.1 Base Year 1 Staff Loading'!L47+'6.2 Base Year 2 Staff Loading'!L47+'6.3 Base Year 3 Staff Loading'!L47+'6.4 Base Year 4 Staff Loading'!L47+'6.5 Base Year 5 Staff Loading'!L47+'6.6 Base Year 6 Staff Loading'!L47)/6</f>
        <v>0</v>
      </c>
      <c r="M47" s="346">
        <f>('6.1 Base Year 1 Staff Loading'!M47+'6.2 Base Year 2 Staff Loading'!M47+'6.3 Base Year 3 Staff Loading'!M47+'6.4 Base Year 4 Staff Loading'!M47+'6.5 Base Year 5 Staff Loading'!M47+'6.6 Base Year 6 Staff Loading'!M47)/6</f>
        <v>0</v>
      </c>
      <c r="N47" s="346">
        <f>('6.1 Base Year 1 Staff Loading'!N47+'6.2 Base Year 2 Staff Loading'!N47+'6.3 Base Year 3 Staff Loading'!N47+'6.4 Base Year 4 Staff Loading'!N47+'6.5 Base Year 5 Staff Loading'!N47+'6.6 Base Year 6 Staff Loading'!N47)/6</f>
        <v>0</v>
      </c>
      <c r="O47" s="346">
        <f>('6.1 Base Year 1 Staff Loading'!O47+'6.2 Base Year 2 Staff Loading'!O47+'6.3 Base Year 3 Staff Loading'!O47+'6.4 Base Year 4 Staff Loading'!O47+'6.5 Base Year 5 Staff Loading'!O47+'6.6 Base Year 6 Staff Loading'!O47)/6</f>
        <v>0</v>
      </c>
      <c r="P47" s="346">
        <f>('6.1 Base Year 1 Staff Loading'!P47+'6.2 Base Year 2 Staff Loading'!P47+'6.3 Base Year 3 Staff Loading'!P47+'6.4 Base Year 4 Staff Loading'!P47+'6.5 Base Year 5 Staff Loading'!P47+'6.6 Base Year 6 Staff Loading'!P47)/6</f>
        <v>0</v>
      </c>
      <c r="Q47" s="346">
        <f>('6.1 Base Year 1 Staff Loading'!Q47+'6.2 Base Year 2 Staff Loading'!Q47+'6.3 Base Year 3 Staff Loading'!Q47+'6.4 Base Year 4 Staff Loading'!Q47+'6.5 Base Year 5 Staff Loading'!Q47+'6.6 Base Year 6 Staff Loading'!Q47)/6</f>
        <v>0</v>
      </c>
      <c r="R47" s="346">
        <f t="shared" si="58"/>
        <v>0</v>
      </c>
      <c r="S47" s="395">
        <f t="shared" si="59"/>
        <v>0</v>
      </c>
      <c r="T47" s="111"/>
      <c r="U47" s="111"/>
      <c r="V47" s="111"/>
      <c r="W47" s="557">
        <f t="shared" si="60"/>
        <v>0</v>
      </c>
      <c r="X47" s="557">
        <f t="shared" si="61"/>
        <v>0</v>
      </c>
      <c r="Z47" s="557">
        <f t="shared" si="62"/>
        <v>0</v>
      </c>
      <c r="AA47" s="557">
        <f t="shared" si="63"/>
        <v>0</v>
      </c>
      <c r="AB47" s="558" t="e">
        <f t="shared" si="64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244"/>
      <c r="E48" s="509"/>
      <c r="F48" s="245">
        <f>SUM(F43:F47)</f>
        <v>0</v>
      </c>
      <c r="G48" s="245">
        <f t="shared" ref="G48:R48" si="65">SUM(G43:G47)</f>
        <v>0</v>
      </c>
      <c r="H48" s="245">
        <f t="shared" si="65"/>
        <v>0</v>
      </c>
      <c r="I48" s="245">
        <f t="shared" si="65"/>
        <v>0</v>
      </c>
      <c r="J48" s="245">
        <f t="shared" si="65"/>
        <v>0</v>
      </c>
      <c r="K48" s="245">
        <f t="shared" si="65"/>
        <v>0</v>
      </c>
      <c r="L48" s="245">
        <f t="shared" si="65"/>
        <v>0</v>
      </c>
      <c r="M48" s="245">
        <f t="shared" si="65"/>
        <v>0</v>
      </c>
      <c r="N48" s="245">
        <f t="shared" si="65"/>
        <v>0</v>
      </c>
      <c r="O48" s="245">
        <f t="shared" si="65"/>
        <v>0</v>
      </c>
      <c r="P48" s="245">
        <f t="shared" si="65"/>
        <v>0</v>
      </c>
      <c r="Q48" s="245">
        <f t="shared" si="65"/>
        <v>0</v>
      </c>
      <c r="R48" s="245">
        <f t="shared" si="65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152"/>
      <c r="D49" s="170"/>
      <c r="E49" s="508"/>
      <c r="F49" s="346">
        <f>('6.1 Base Year 1 Staff Loading'!F49+'6.2 Base Year 2 Staff Loading'!F49+'6.3 Base Year 3 Staff Loading'!F49+'6.4 Base Year 4 Staff Loading'!F49+'6.5 Base Year 5 Staff Loading'!F49+'6.6 Base Year 6 Staff Loading'!F49)/6</f>
        <v>0</v>
      </c>
      <c r="G49" s="346">
        <f>('6.1 Base Year 1 Staff Loading'!G49+'6.2 Base Year 2 Staff Loading'!G49+'6.3 Base Year 3 Staff Loading'!G49+'6.4 Base Year 4 Staff Loading'!G49+'6.5 Base Year 5 Staff Loading'!G49+'6.6 Base Year 6 Staff Loading'!G49)/6</f>
        <v>0</v>
      </c>
      <c r="H49" s="346">
        <f>('6.1 Base Year 1 Staff Loading'!H49+'6.2 Base Year 2 Staff Loading'!H49+'6.3 Base Year 3 Staff Loading'!H49+'6.4 Base Year 4 Staff Loading'!H49+'6.5 Base Year 5 Staff Loading'!H49+'6.6 Base Year 6 Staff Loading'!H49)/6</f>
        <v>0</v>
      </c>
      <c r="I49" s="346">
        <f>('6.1 Base Year 1 Staff Loading'!I49+'6.2 Base Year 2 Staff Loading'!I49+'6.3 Base Year 3 Staff Loading'!I49+'6.4 Base Year 4 Staff Loading'!I49+'6.5 Base Year 5 Staff Loading'!I49+'6.6 Base Year 6 Staff Loading'!I49)/6</f>
        <v>0</v>
      </c>
      <c r="J49" s="346">
        <f>('6.1 Base Year 1 Staff Loading'!J49+'6.2 Base Year 2 Staff Loading'!J49+'6.3 Base Year 3 Staff Loading'!J49+'6.4 Base Year 4 Staff Loading'!J49+'6.5 Base Year 5 Staff Loading'!J49+'6.6 Base Year 6 Staff Loading'!J49)/6</f>
        <v>0</v>
      </c>
      <c r="K49" s="346">
        <f>('6.1 Base Year 1 Staff Loading'!K49+'6.2 Base Year 2 Staff Loading'!K49+'6.3 Base Year 3 Staff Loading'!K49+'6.4 Base Year 4 Staff Loading'!K49+'6.5 Base Year 5 Staff Loading'!K49+'6.6 Base Year 6 Staff Loading'!K49)/6</f>
        <v>0</v>
      </c>
      <c r="L49" s="346">
        <f>('6.1 Base Year 1 Staff Loading'!L49+'6.2 Base Year 2 Staff Loading'!L49+'6.3 Base Year 3 Staff Loading'!L49+'6.4 Base Year 4 Staff Loading'!L49+'6.5 Base Year 5 Staff Loading'!L49+'6.6 Base Year 6 Staff Loading'!L49)/6</f>
        <v>0</v>
      </c>
      <c r="M49" s="346">
        <f>('6.1 Base Year 1 Staff Loading'!M49+'6.2 Base Year 2 Staff Loading'!M49+'6.3 Base Year 3 Staff Loading'!M49+'6.4 Base Year 4 Staff Loading'!M49+'6.5 Base Year 5 Staff Loading'!M49+'6.6 Base Year 6 Staff Loading'!M49)/6</f>
        <v>0</v>
      </c>
      <c r="N49" s="346">
        <f>('6.1 Base Year 1 Staff Loading'!N49+'6.2 Base Year 2 Staff Loading'!N49+'6.3 Base Year 3 Staff Loading'!N49+'6.4 Base Year 4 Staff Loading'!N49+'6.5 Base Year 5 Staff Loading'!N49+'6.6 Base Year 6 Staff Loading'!N49)/6</f>
        <v>0</v>
      </c>
      <c r="O49" s="346">
        <f>('6.1 Base Year 1 Staff Loading'!O49+'6.2 Base Year 2 Staff Loading'!O49+'6.3 Base Year 3 Staff Loading'!O49+'6.4 Base Year 4 Staff Loading'!O49+'6.5 Base Year 5 Staff Loading'!O49+'6.6 Base Year 6 Staff Loading'!O49)/6</f>
        <v>0</v>
      </c>
      <c r="P49" s="346">
        <f>('6.1 Base Year 1 Staff Loading'!P49+'6.2 Base Year 2 Staff Loading'!P49+'6.3 Base Year 3 Staff Loading'!P49+'6.4 Base Year 4 Staff Loading'!P49+'6.5 Base Year 5 Staff Loading'!P49+'6.6 Base Year 6 Staff Loading'!P49)/6</f>
        <v>0</v>
      </c>
      <c r="Q49" s="346">
        <f>('6.1 Base Year 1 Staff Loading'!Q49+'6.2 Base Year 2 Staff Loading'!Q49+'6.3 Base Year 3 Staff Loading'!Q49+'6.4 Base Year 4 Staff Loading'!Q49+'6.5 Base Year 5 Staff Loading'!Q49+'6.6 Base Year 6 Staff Loading'!Q49)/6</f>
        <v>0</v>
      </c>
      <c r="R49" s="346">
        <f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152"/>
      <c r="D50" s="170"/>
      <c r="E50" s="508"/>
      <c r="F50" s="346">
        <f>('6.1 Base Year 1 Staff Loading'!F50+'6.2 Base Year 2 Staff Loading'!F50+'6.3 Base Year 3 Staff Loading'!F50+'6.4 Base Year 4 Staff Loading'!F50+'6.5 Base Year 5 Staff Loading'!F50+'6.6 Base Year 6 Staff Loading'!F50)/6</f>
        <v>0</v>
      </c>
      <c r="G50" s="346">
        <f>('6.1 Base Year 1 Staff Loading'!G50+'6.2 Base Year 2 Staff Loading'!G50+'6.3 Base Year 3 Staff Loading'!G50+'6.4 Base Year 4 Staff Loading'!G50+'6.5 Base Year 5 Staff Loading'!G50+'6.6 Base Year 6 Staff Loading'!G50)/6</f>
        <v>0</v>
      </c>
      <c r="H50" s="346">
        <f>('6.1 Base Year 1 Staff Loading'!H50+'6.2 Base Year 2 Staff Loading'!H50+'6.3 Base Year 3 Staff Loading'!H50+'6.4 Base Year 4 Staff Loading'!H50+'6.5 Base Year 5 Staff Loading'!H50+'6.6 Base Year 6 Staff Loading'!H50)/6</f>
        <v>0</v>
      </c>
      <c r="I50" s="346">
        <f>('6.1 Base Year 1 Staff Loading'!I50+'6.2 Base Year 2 Staff Loading'!I50+'6.3 Base Year 3 Staff Loading'!I50+'6.4 Base Year 4 Staff Loading'!I50+'6.5 Base Year 5 Staff Loading'!I50+'6.6 Base Year 6 Staff Loading'!I50)/6</f>
        <v>0</v>
      </c>
      <c r="J50" s="346">
        <f>('6.1 Base Year 1 Staff Loading'!J50+'6.2 Base Year 2 Staff Loading'!J50+'6.3 Base Year 3 Staff Loading'!J50+'6.4 Base Year 4 Staff Loading'!J50+'6.5 Base Year 5 Staff Loading'!J50+'6.6 Base Year 6 Staff Loading'!J50)/6</f>
        <v>0</v>
      </c>
      <c r="K50" s="346">
        <f>('6.1 Base Year 1 Staff Loading'!K50+'6.2 Base Year 2 Staff Loading'!K50+'6.3 Base Year 3 Staff Loading'!K50+'6.4 Base Year 4 Staff Loading'!K50+'6.5 Base Year 5 Staff Loading'!K50+'6.6 Base Year 6 Staff Loading'!K50)/6</f>
        <v>0</v>
      </c>
      <c r="L50" s="346">
        <f>('6.1 Base Year 1 Staff Loading'!L50+'6.2 Base Year 2 Staff Loading'!L50+'6.3 Base Year 3 Staff Loading'!L50+'6.4 Base Year 4 Staff Loading'!L50+'6.5 Base Year 5 Staff Loading'!L50+'6.6 Base Year 6 Staff Loading'!L50)/6</f>
        <v>0</v>
      </c>
      <c r="M50" s="346">
        <f>('6.1 Base Year 1 Staff Loading'!M50+'6.2 Base Year 2 Staff Loading'!M50+'6.3 Base Year 3 Staff Loading'!M50+'6.4 Base Year 4 Staff Loading'!M50+'6.5 Base Year 5 Staff Loading'!M50+'6.6 Base Year 6 Staff Loading'!M50)/6</f>
        <v>0</v>
      </c>
      <c r="N50" s="346">
        <f>('6.1 Base Year 1 Staff Loading'!N50+'6.2 Base Year 2 Staff Loading'!N50+'6.3 Base Year 3 Staff Loading'!N50+'6.4 Base Year 4 Staff Loading'!N50+'6.5 Base Year 5 Staff Loading'!N50+'6.6 Base Year 6 Staff Loading'!N50)/6</f>
        <v>0</v>
      </c>
      <c r="O50" s="346">
        <f>('6.1 Base Year 1 Staff Loading'!O50+'6.2 Base Year 2 Staff Loading'!O50+'6.3 Base Year 3 Staff Loading'!O50+'6.4 Base Year 4 Staff Loading'!O50+'6.5 Base Year 5 Staff Loading'!O50+'6.6 Base Year 6 Staff Loading'!O50)/6</f>
        <v>0</v>
      </c>
      <c r="P50" s="346">
        <f>('6.1 Base Year 1 Staff Loading'!P50+'6.2 Base Year 2 Staff Loading'!P50+'6.3 Base Year 3 Staff Loading'!P50+'6.4 Base Year 4 Staff Loading'!P50+'6.5 Base Year 5 Staff Loading'!P50+'6.6 Base Year 6 Staff Loading'!P50)/6</f>
        <v>0</v>
      </c>
      <c r="Q50" s="346">
        <f>('6.1 Base Year 1 Staff Loading'!Q50+'6.2 Base Year 2 Staff Loading'!Q50+'6.3 Base Year 3 Staff Loading'!Q50+'6.4 Base Year 4 Staff Loading'!Q50+'6.5 Base Year 5 Staff Loading'!Q50+'6.6 Base Year 6 Staff Loading'!Q50)/6</f>
        <v>0</v>
      </c>
      <c r="R50" s="346">
        <f t="shared" ref="R50:R53" si="66">SUM(F50:Q50)</f>
        <v>0</v>
      </c>
      <c r="S50" s="395">
        <f t="shared" ref="S50:S53" si="67">D50*R50</f>
        <v>0</v>
      </c>
      <c r="T50" s="107"/>
      <c r="U50" s="107"/>
      <c r="V50" s="107"/>
      <c r="W50" s="557">
        <f t="shared" ref="W50:W53" si="68">X50/$U$7</f>
        <v>0</v>
      </c>
      <c r="X50" s="557">
        <f t="shared" ref="X50:X53" si="69">R50/12</f>
        <v>0</v>
      </c>
      <c r="Y50" s="107"/>
      <c r="Z50" s="557">
        <f t="shared" ref="Z50:Z53" si="70">IF($E50="Y",$R50,0)</f>
        <v>0</v>
      </c>
      <c r="AA50" s="557">
        <f t="shared" ref="AA50:AA53" si="71">IF($E50="N",$R50,0)</f>
        <v>0</v>
      </c>
      <c r="AB50" s="558" t="e">
        <f t="shared" ref="AB50:AB53" si="72">Z50/(AA50+Z50)</f>
        <v>#DIV/0!</v>
      </c>
    </row>
    <row r="51" spans="1:28" s="111" customFormat="1" ht="14.25" x14ac:dyDescent="0.3">
      <c r="A51" s="339"/>
      <c r="B51" s="340"/>
      <c r="C51" s="152"/>
      <c r="D51" s="170"/>
      <c r="E51" s="508"/>
      <c r="F51" s="346">
        <f>('6.1 Base Year 1 Staff Loading'!F51+'6.2 Base Year 2 Staff Loading'!F51+'6.3 Base Year 3 Staff Loading'!F51+'6.4 Base Year 4 Staff Loading'!F51+'6.5 Base Year 5 Staff Loading'!F51+'6.6 Base Year 6 Staff Loading'!F51)/6</f>
        <v>0</v>
      </c>
      <c r="G51" s="346">
        <f>('6.1 Base Year 1 Staff Loading'!G51+'6.2 Base Year 2 Staff Loading'!G51+'6.3 Base Year 3 Staff Loading'!G51+'6.4 Base Year 4 Staff Loading'!G51+'6.5 Base Year 5 Staff Loading'!G51+'6.6 Base Year 6 Staff Loading'!G51)/6</f>
        <v>0</v>
      </c>
      <c r="H51" s="346">
        <f>('6.1 Base Year 1 Staff Loading'!H51+'6.2 Base Year 2 Staff Loading'!H51+'6.3 Base Year 3 Staff Loading'!H51+'6.4 Base Year 4 Staff Loading'!H51+'6.5 Base Year 5 Staff Loading'!H51+'6.6 Base Year 6 Staff Loading'!H51)/6</f>
        <v>0</v>
      </c>
      <c r="I51" s="346">
        <f>('6.1 Base Year 1 Staff Loading'!I51+'6.2 Base Year 2 Staff Loading'!I51+'6.3 Base Year 3 Staff Loading'!I51+'6.4 Base Year 4 Staff Loading'!I51+'6.5 Base Year 5 Staff Loading'!I51+'6.6 Base Year 6 Staff Loading'!I51)/6</f>
        <v>0</v>
      </c>
      <c r="J51" s="346">
        <f>('6.1 Base Year 1 Staff Loading'!J51+'6.2 Base Year 2 Staff Loading'!J51+'6.3 Base Year 3 Staff Loading'!J51+'6.4 Base Year 4 Staff Loading'!J51+'6.5 Base Year 5 Staff Loading'!J51+'6.6 Base Year 6 Staff Loading'!J51)/6</f>
        <v>0</v>
      </c>
      <c r="K51" s="346">
        <f>('6.1 Base Year 1 Staff Loading'!K51+'6.2 Base Year 2 Staff Loading'!K51+'6.3 Base Year 3 Staff Loading'!K51+'6.4 Base Year 4 Staff Loading'!K51+'6.5 Base Year 5 Staff Loading'!K51+'6.6 Base Year 6 Staff Loading'!K51)/6</f>
        <v>0</v>
      </c>
      <c r="L51" s="346">
        <f>('6.1 Base Year 1 Staff Loading'!L51+'6.2 Base Year 2 Staff Loading'!L51+'6.3 Base Year 3 Staff Loading'!L51+'6.4 Base Year 4 Staff Loading'!L51+'6.5 Base Year 5 Staff Loading'!L51+'6.6 Base Year 6 Staff Loading'!L51)/6</f>
        <v>0</v>
      </c>
      <c r="M51" s="346">
        <f>('6.1 Base Year 1 Staff Loading'!M51+'6.2 Base Year 2 Staff Loading'!M51+'6.3 Base Year 3 Staff Loading'!M51+'6.4 Base Year 4 Staff Loading'!M51+'6.5 Base Year 5 Staff Loading'!M51+'6.6 Base Year 6 Staff Loading'!M51)/6</f>
        <v>0</v>
      </c>
      <c r="N51" s="346">
        <f>('6.1 Base Year 1 Staff Loading'!N51+'6.2 Base Year 2 Staff Loading'!N51+'6.3 Base Year 3 Staff Loading'!N51+'6.4 Base Year 4 Staff Loading'!N51+'6.5 Base Year 5 Staff Loading'!N51+'6.6 Base Year 6 Staff Loading'!N51)/6</f>
        <v>0</v>
      </c>
      <c r="O51" s="346">
        <f>('6.1 Base Year 1 Staff Loading'!O51+'6.2 Base Year 2 Staff Loading'!O51+'6.3 Base Year 3 Staff Loading'!O51+'6.4 Base Year 4 Staff Loading'!O51+'6.5 Base Year 5 Staff Loading'!O51+'6.6 Base Year 6 Staff Loading'!O51)/6</f>
        <v>0</v>
      </c>
      <c r="P51" s="346">
        <f>('6.1 Base Year 1 Staff Loading'!P51+'6.2 Base Year 2 Staff Loading'!P51+'6.3 Base Year 3 Staff Loading'!P51+'6.4 Base Year 4 Staff Loading'!P51+'6.5 Base Year 5 Staff Loading'!P51+'6.6 Base Year 6 Staff Loading'!P51)/6</f>
        <v>0</v>
      </c>
      <c r="Q51" s="346">
        <f>('6.1 Base Year 1 Staff Loading'!Q51+'6.2 Base Year 2 Staff Loading'!Q51+'6.3 Base Year 3 Staff Loading'!Q51+'6.4 Base Year 4 Staff Loading'!Q51+'6.5 Base Year 5 Staff Loading'!Q51+'6.6 Base Year 6 Staff Loading'!Q51)/6</f>
        <v>0</v>
      </c>
      <c r="R51" s="346">
        <f t="shared" si="66"/>
        <v>0</v>
      </c>
      <c r="S51" s="395">
        <f t="shared" si="67"/>
        <v>0</v>
      </c>
      <c r="W51" s="557">
        <f t="shared" si="68"/>
        <v>0</v>
      </c>
      <c r="X51" s="557">
        <f t="shared" si="69"/>
        <v>0</v>
      </c>
      <c r="Y51" s="107"/>
      <c r="Z51" s="557">
        <f t="shared" si="70"/>
        <v>0</v>
      </c>
      <c r="AA51" s="557">
        <f t="shared" si="71"/>
        <v>0</v>
      </c>
      <c r="AB51" s="558" t="e">
        <f t="shared" si="72"/>
        <v>#DIV/0!</v>
      </c>
    </row>
    <row r="52" spans="1:28" s="111" customFormat="1" ht="14.25" x14ac:dyDescent="0.3">
      <c r="A52" s="339"/>
      <c r="B52" s="340"/>
      <c r="C52" s="152"/>
      <c r="D52" s="170"/>
      <c r="E52" s="508"/>
      <c r="F52" s="346">
        <f>('6.1 Base Year 1 Staff Loading'!F52+'6.2 Base Year 2 Staff Loading'!F52+'6.3 Base Year 3 Staff Loading'!F52+'6.4 Base Year 4 Staff Loading'!F52+'6.5 Base Year 5 Staff Loading'!F52+'6.6 Base Year 6 Staff Loading'!F52)/6</f>
        <v>0</v>
      </c>
      <c r="G52" s="346">
        <f>('6.1 Base Year 1 Staff Loading'!G52+'6.2 Base Year 2 Staff Loading'!G52+'6.3 Base Year 3 Staff Loading'!G52+'6.4 Base Year 4 Staff Loading'!G52+'6.5 Base Year 5 Staff Loading'!G52+'6.6 Base Year 6 Staff Loading'!G52)/6</f>
        <v>0</v>
      </c>
      <c r="H52" s="346">
        <f>('6.1 Base Year 1 Staff Loading'!H52+'6.2 Base Year 2 Staff Loading'!H52+'6.3 Base Year 3 Staff Loading'!H52+'6.4 Base Year 4 Staff Loading'!H52+'6.5 Base Year 5 Staff Loading'!H52+'6.6 Base Year 6 Staff Loading'!H52)/6</f>
        <v>0</v>
      </c>
      <c r="I52" s="346">
        <f>('6.1 Base Year 1 Staff Loading'!I52+'6.2 Base Year 2 Staff Loading'!I52+'6.3 Base Year 3 Staff Loading'!I52+'6.4 Base Year 4 Staff Loading'!I52+'6.5 Base Year 5 Staff Loading'!I52+'6.6 Base Year 6 Staff Loading'!I52)/6</f>
        <v>0</v>
      </c>
      <c r="J52" s="346">
        <f>('6.1 Base Year 1 Staff Loading'!J52+'6.2 Base Year 2 Staff Loading'!J52+'6.3 Base Year 3 Staff Loading'!J52+'6.4 Base Year 4 Staff Loading'!J52+'6.5 Base Year 5 Staff Loading'!J52+'6.6 Base Year 6 Staff Loading'!J52)/6</f>
        <v>0</v>
      </c>
      <c r="K52" s="346">
        <f>('6.1 Base Year 1 Staff Loading'!K52+'6.2 Base Year 2 Staff Loading'!K52+'6.3 Base Year 3 Staff Loading'!K52+'6.4 Base Year 4 Staff Loading'!K52+'6.5 Base Year 5 Staff Loading'!K52+'6.6 Base Year 6 Staff Loading'!K52)/6</f>
        <v>0</v>
      </c>
      <c r="L52" s="346">
        <f>('6.1 Base Year 1 Staff Loading'!L52+'6.2 Base Year 2 Staff Loading'!L52+'6.3 Base Year 3 Staff Loading'!L52+'6.4 Base Year 4 Staff Loading'!L52+'6.5 Base Year 5 Staff Loading'!L52+'6.6 Base Year 6 Staff Loading'!L52)/6</f>
        <v>0</v>
      </c>
      <c r="M52" s="346">
        <f>('6.1 Base Year 1 Staff Loading'!M52+'6.2 Base Year 2 Staff Loading'!M52+'6.3 Base Year 3 Staff Loading'!M52+'6.4 Base Year 4 Staff Loading'!M52+'6.5 Base Year 5 Staff Loading'!M52+'6.6 Base Year 6 Staff Loading'!M52)/6</f>
        <v>0</v>
      </c>
      <c r="N52" s="346">
        <f>('6.1 Base Year 1 Staff Loading'!N52+'6.2 Base Year 2 Staff Loading'!N52+'6.3 Base Year 3 Staff Loading'!N52+'6.4 Base Year 4 Staff Loading'!N52+'6.5 Base Year 5 Staff Loading'!N52+'6.6 Base Year 6 Staff Loading'!N52)/6</f>
        <v>0</v>
      </c>
      <c r="O52" s="346">
        <f>('6.1 Base Year 1 Staff Loading'!O52+'6.2 Base Year 2 Staff Loading'!O52+'6.3 Base Year 3 Staff Loading'!O52+'6.4 Base Year 4 Staff Loading'!O52+'6.5 Base Year 5 Staff Loading'!O52+'6.6 Base Year 6 Staff Loading'!O52)/6</f>
        <v>0</v>
      </c>
      <c r="P52" s="346">
        <f>('6.1 Base Year 1 Staff Loading'!P52+'6.2 Base Year 2 Staff Loading'!P52+'6.3 Base Year 3 Staff Loading'!P52+'6.4 Base Year 4 Staff Loading'!P52+'6.5 Base Year 5 Staff Loading'!P52+'6.6 Base Year 6 Staff Loading'!P52)/6</f>
        <v>0</v>
      </c>
      <c r="Q52" s="346">
        <f>('6.1 Base Year 1 Staff Loading'!Q52+'6.2 Base Year 2 Staff Loading'!Q52+'6.3 Base Year 3 Staff Loading'!Q52+'6.4 Base Year 4 Staff Loading'!Q52+'6.5 Base Year 5 Staff Loading'!Q52+'6.6 Base Year 6 Staff Loading'!Q52)/6</f>
        <v>0</v>
      </c>
      <c r="R52" s="346">
        <f t="shared" si="66"/>
        <v>0</v>
      </c>
      <c r="S52" s="395">
        <f t="shared" si="67"/>
        <v>0</v>
      </c>
      <c r="W52" s="557">
        <f t="shared" si="68"/>
        <v>0</v>
      </c>
      <c r="X52" s="557">
        <f t="shared" si="69"/>
        <v>0</v>
      </c>
      <c r="Y52" s="107"/>
      <c r="Z52" s="557">
        <f t="shared" si="70"/>
        <v>0</v>
      </c>
      <c r="AA52" s="557">
        <f t="shared" si="71"/>
        <v>0</v>
      </c>
      <c r="AB52" s="558" t="e">
        <f t="shared" si="72"/>
        <v>#DIV/0!</v>
      </c>
    </row>
    <row r="53" spans="1:28" s="111" customFormat="1" ht="14.25" x14ac:dyDescent="0.3">
      <c r="A53" s="339"/>
      <c r="B53" s="340"/>
      <c r="C53" s="152"/>
      <c r="D53" s="170"/>
      <c r="E53" s="508"/>
      <c r="F53" s="346">
        <f>('6.1 Base Year 1 Staff Loading'!F53+'6.2 Base Year 2 Staff Loading'!F53+'6.3 Base Year 3 Staff Loading'!F53+'6.4 Base Year 4 Staff Loading'!F53+'6.5 Base Year 5 Staff Loading'!F53+'6.6 Base Year 6 Staff Loading'!F53)/6</f>
        <v>0</v>
      </c>
      <c r="G53" s="346">
        <f>('6.1 Base Year 1 Staff Loading'!G53+'6.2 Base Year 2 Staff Loading'!G53+'6.3 Base Year 3 Staff Loading'!G53+'6.4 Base Year 4 Staff Loading'!G53+'6.5 Base Year 5 Staff Loading'!G53+'6.6 Base Year 6 Staff Loading'!G53)/6</f>
        <v>0</v>
      </c>
      <c r="H53" s="346">
        <f>('6.1 Base Year 1 Staff Loading'!H53+'6.2 Base Year 2 Staff Loading'!H53+'6.3 Base Year 3 Staff Loading'!H53+'6.4 Base Year 4 Staff Loading'!H53+'6.5 Base Year 5 Staff Loading'!H53+'6.6 Base Year 6 Staff Loading'!H53)/6</f>
        <v>0</v>
      </c>
      <c r="I53" s="346">
        <f>('6.1 Base Year 1 Staff Loading'!I53+'6.2 Base Year 2 Staff Loading'!I53+'6.3 Base Year 3 Staff Loading'!I53+'6.4 Base Year 4 Staff Loading'!I53+'6.5 Base Year 5 Staff Loading'!I53+'6.6 Base Year 6 Staff Loading'!I53)/6</f>
        <v>0</v>
      </c>
      <c r="J53" s="346">
        <f>('6.1 Base Year 1 Staff Loading'!J53+'6.2 Base Year 2 Staff Loading'!J53+'6.3 Base Year 3 Staff Loading'!J53+'6.4 Base Year 4 Staff Loading'!J53+'6.5 Base Year 5 Staff Loading'!J53+'6.6 Base Year 6 Staff Loading'!J53)/6</f>
        <v>0</v>
      </c>
      <c r="K53" s="346">
        <f>('6.1 Base Year 1 Staff Loading'!K53+'6.2 Base Year 2 Staff Loading'!K53+'6.3 Base Year 3 Staff Loading'!K53+'6.4 Base Year 4 Staff Loading'!K53+'6.5 Base Year 5 Staff Loading'!K53+'6.6 Base Year 6 Staff Loading'!K53)/6</f>
        <v>0</v>
      </c>
      <c r="L53" s="346">
        <f>('6.1 Base Year 1 Staff Loading'!L53+'6.2 Base Year 2 Staff Loading'!L53+'6.3 Base Year 3 Staff Loading'!L53+'6.4 Base Year 4 Staff Loading'!L53+'6.5 Base Year 5 Staff Loading'!L53+'6.6 Base Year 6 Staff Loading'!L53)/6</f>
        <v>0</v>
      </c>
      <c r="M53" s="346">
        <f>('6.1 Base Year 1 Staff Loading'!M53+'6.2 Base Year 2 Staff Loading'!M53+'6.3 Base Year 3 Staff Loading'!M53+'6.4 Base Year 4 Staff Loading'!M53+'6.5 Base Year 5 Staff Loading'!M53+'6.6 Base Year 6 Staff Loading'!M53)/6</f>
        <v>0</v>
      </c>
      <c r="N53" s="346">
        <f>('6.1 Base Year 1 Staff Loading'!N53+'6.2 Base Year 2 Staff Loading'!N53+'6.3 Base Year 3 Staff Loading'!N53+'6.4 Base Year 4 Staff Loading'!N53+'6.5 Base Year 5 Staff Loading'!N53+'6.6 Base Year 6 Staff Loading'!N53)/6</f>
        <v>0</v>
      </c>
      <c r="O53" s="346">
        <f>('6.1 Base Year 1 Staff Loading'!O53+'6.2 Base Year 2 Staff Loading'!O53+'6.3 Base Year 3 Staff Loading'!O53+'6.4 Base Year 4 Staff Loading'!O53+'6.5 Base Year 5 Staff Loading'!O53+'6.6 Base Year 6 Staff Loading'!O53)/6</f>
        <v>0</v>
      </c>
      <c r="P53" s="346">
        <f>('6.1 Base Year 1 Staff Loading'!P53+'6.2 Base Year 2 Staff Loading'!P53+'6.3 Base Year 3 Staff Loading'!P53+'6.4 Base Year 4 Staff Loading'!P53+'6.5 Base Year 5 Staff Loading'!P53+'6.6 Base Year 6 Staff Loading'!P53)/6</f>
        <v>0</v>
      </c>
      <c r="Q53" s="346">
        <f>('6.1 Base Year 1 Staff Loading'!Q53+'6.2 Base Year 2 Staff Loading'!Q53+'6.3 Base Year 3 Staff Loading'!Q53+'6.4 Base Year 4 Staff Loading'!Q53+'6.5 Base Year 5 Staff Loading'!Q53+'6.6 Base Year 6 Staff Loading'!Q53)/6</f>
        <v>0</v>
      </c>
      <c r="R53" s="346">
        <f t="shared" si="66"/>
        <v>0</v>
      </c>
      <c r="S53" s="395">
        <f t="shared" si="67"/>
        <v>0</v>
      </c>
      <c r="W53" s="557">
        <f t="shared" si="68"/>
        <v>0</v>
      </c>
      <c r="X53" s="557">
        <f t="shared" si="69"/>
        <v>0</v>
      </c>
      <c r="Y53" s="107"/>
      <c r="Z53" s="557">
        <f t="shared" si="70"/>
        <v>0</v>
      </c>
      <c r="AA53" s="557">
        <f t="shared" si="71"/>
        <v>0</v>
      </c>
      <c r="AB53" s="558" t="e">
        <f t="shared" si="72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244"/>
      <c r="E54" s="509"/>
      <c r="F54" s="245">
        <f>SUM(F49:F53)</f>
        <v>0</v>
      </c>
      <c r="G54" s="245">
        <f t="shared" ref="G54:R54" si="73">SUM(G49:G53)</f>
        <v>0</v>
      </c>
      <c r="H54" s="245">
        <f t="shared" si="73"/>
        <v>0</v>
      </c>
      <c r="I54" s="245">
        <f t="shared" si="73"/>
        <v>0</v>
      </c>
      <c r="J54" s="245">
        <f t="shared" si="73"/>
        <v>0</v>
      </c>
      <c r="K54" s="245">
        <f t="shared" si="73"/>
        <v>0</v>
      </c>
      <c r="L54" s="245">
        <f t="shared" si="73"/>
        <v>0</v>
      </c>
      <c r="M54" s="245">
        <f t="shared" si="73"/>
        <v>0</v>
      </c>
      <c r="N54" s="245">
        <f t="shared" si="73"/>
        <v>0</v>
      </c>
      <c r="O54" s="245">
        <f t="shared" si="73"/>
        <v>0</v>
      </c>
      <c r="P54" s="245">
        <f t="shared" si="73"/>
        <v>0</v>
      </c>
      <c r="Q54" s="245">
        <f t="shared" si="73"/>
        <v>0</v>
      </c>
      <c r="R54" s="245">
        <f t="shared" si="73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152"/>
      <c r="D55" s="170"/>
      <c r="E55" s="508"/>
      <c r="F55" s="346">
        <f>('6.1 Base Year 1 Staff Loading'!F55+'6.2 Base Year 2 Staff Loading'!F55+'6.3 Base Year 3 Staff Loading'!F55+'6.4 Base Year 4 Staff Loading'!F55+'6.5 Base Year 5 Staff Loading'!F55+'6.6 Base Year 6 Staff Loading'!F55)/6</f>
        <v>0</v>
      </c>
      <c r="G55" s="346">
        <f>('6.1 Base Year 1 Staff Loading'!G55+'6.2 Base Year 2 Staff Loading'!G55+'6.3 Base Year 3 Staff Loading'!G55+'6.4 Base Year 4 Staff Loading'!G55+'6.5 Base Year 5 Staff Loading'!G55+'6.6 Base Year 6 Staff Loading'!G55)/6</f>
        <v>0</v>
      </c>
      <c r="H55" s="346">
        <f>('6.1 Base Year 1 Staff Loading'!H55+'6.2 Base Year 2 Staff Loading'!H55+'6.3 Base Year 3 Staff Loading'!H55+'6.4 Base Year 4 Staff Loading'!H55+'6.5 Base Year 5 Staff Loading'!H55+'6.6 Base Year 6 Staff Loading'!H55)/6</f>
        <v>0</v>
      </c>
      <c r="I55" s="346">
        <f>('6.1 Base Year 1 Staff Loading'!I55+'6.2 Base Year 2 Staff Loading'!I55+'6.3 Base Year 3 Staff Loading'!I55+'6.4 Base Year 4 Staff Loading'!I55+'6.5 Base Year 5 Staff Loading'!I55+'6.6 Base Year 6 Staff Loading'!I55)/6</f>
        <v>0</v>
      </c>
      <c r="J55" s="346">
        <f>('6.1 Base Year 1 Staff Loading'!J55+'6.2 Base Year 2 Staff Loading'!J55+'6.3 Base Year 3 Staff Loading'!J55+'6.4 Base Year 4 Staff Loading'!J55+'6.5 Base Year 5 Staff Loading'!J55+'6.6 Base Year 6 Staff Loading'!J55)/6</f>
        <v>0</v>
      </c>
      <c r="K55" s="346">
        <f>('6.1 Base Year 1 Staff Loading'!K55+'6.2 Base Year 2 Staff Loading'!K55+'6.3 Base Year 3 Staff Loading'!K55+'6.4 Base Year 4 Staff Loading'!K55+'6.5 Base Year 5 Staff Loading'!K55+'6.6 Base Year 6 Staff Loading'!K55)/6</f>
        <v>0</v>
      </c>
      <c r="L55" s="346">
        <f>('6.1 Base Year 1 Staff Loading'!L55+'6.2 Base Year 2 Staff Loading'!L55+'6.3 Base Year 3 Staff Loading'!L55+'6.4 Base Year 4 Staff Loading'!L55+'6.5 Base Year 5 Staff Loading'!L55+'6.6 Base Year 6 Staff Loading'!L55)/6</f>
        <v>0</v>
      </c>
      <c r="M55" s="346">
        <f>('6.1 Base Year 1 Staff Loading'!M55+'6.2 Base Year 2 Staff Loading'!M55+'6.3 Base Year 3 Staff Loading'!M55+'6.4 Base Year 4 Staff Loading'!M55+'6.5 Base Year 5 Staff Loading'!M55+'6.6 Base Year 6 Staff Loading'!M55)/6</f>
        <v>0</v>
      </c>
      <c r="N55" s="346">
        <f>('6.1 Base Year 1 Staff Loading'!N55+'6.2 Base Year 2 Staff Loading'!N55+'6.3 Base Year 3 Staff Loading'!N55+'6.4 Base Year 4 Staff Loading'!N55+'6.5 Base Year 5 Staff Loading'!N55+'6.6 Base Year 6 Staff Loading'!N55)/6</f>
        <v>0</v>
      </c>
      <c r="O55" s="346">
        <f>('6.1 Base Year 1 Staff Loading'!O55+'6.2 Base Year 2 Staff Loading'!O55+'6.3 Base Year 3 Staff Loading'!O55+'6.4 Base Year 4 Staff Loading'!O55+'6.5 Base Year 5 Staff Loading'!O55+'6.6 Base Year 6 Staff Loading'!O55)/6</f>
        <v>0</v>
      </c>
      <c r="P55" s="346">
        <f>('6.1 Base Year 1 Staff Loading'!P55+'6.2 Base Year 2 Staff Loading'!P55+'6.3 Base Year 3 Staff Loading'!P55+'6.4 Base Year 4 Staff Loading'!P55+'6.5 Base Year 5 Staff Loading'!P55+'6.6 Base Year 6 Staff Loading'!P55)/6</f>
        <v>0</v>
      </c>
      <c r="Q55" s="346">
        <f>('6.1 Base Year 1 Staff Loading'!Q55+'6.2 Base Year 2 Staff Loading'!Q55+'6.3 Base Year 3 Staff Loading'!Q55+'6.4 Base Year 4 Staff Loading'!Q55+'6.5 Base Year 5 Staff Loading'!Q55+'6.6 Base Year 6 Staff Loading'!Q55)/6</f>
        <v>0</v>
      </c>
      <c r="R55" s="346">
        <f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152"/>
      <c r="D56" s="170"/>
      <c r="E56" s="508"/>
      <c r="F56" s="346">
        <f>('6.1 Base Year 1 Staff Loading'!F56+'6.2 Base Year 2 Staff Loading'!F56+'6.3 Base Year 3 Staff Loading'!F56+'6.4 Base Year 4 Staff Loading'!F56+'6.5 Base Year 5 Staff Loading'!F56+'6.6 Base Year 6 Staff Loading'!F56)/6</f>
        <v>0</v>
      </c>
      <c r="G56" s="346">
        <f>('6.1 Base Year 1 Staff Loading'!G56+'6.2 Base Year 2 Staff Loading'!G56+'6.3 Base Year 3 Staff Loading'!G56+'6.4 Base Year 4 Staff Loading'!G56+'6.5 Base Year 5 Staff Loading'!G56+'6.6 Base Year 6 Staff Loading'!G56)/6</f>
        <v>0</v>
      </c>
      <c r="H56" s="346">
        <f>('6.1 Base Year 1 Staff Loading'!H56+'6.2 Base Year 2 Staff Loading'!H56+'6.3 Base Year 3 Staff Loading'!H56+'6.4 Base Year 4 Staff Loading'!H56+'6.5 Base Year 5 Staff Loading'!H56+'6.6 Base Year 6 Staff Loading'!H56)/6</f>
        <v>0</v>
      </c>
      <c r="I56" s="346">
        <f>('6.1 Base Year 1 Staff Loading'!I56+'6.2 Base Year 2 Staff Loading'!I56+'6.3 Base Year 3 Staff Loading'!I56+'6.4 Base Year 4 Staff Loading'!I56+'6.5 Base Year 5 Staff Loading'!I56+'6.6 Base Year 6 Staff Loading'!I56)/6</f>
        <v>0</v>
      </c>
      <c r="J56" s="346">
        <f>('6.1 Base Year 1 Staff Loading'!J56+'6.2 Base Year 2 Staff Loading'!J56+'6.3 Base Year 3 Staff Loading'!J56+'6.4 Base Year 4 Staff Loading'!J56+'6.5 Base Year 5 Staff Loading'!J56+'6.6 Base Year 6 Staff Loading'!J56)/6</f>
        <v>0</v>
      </c>
      <c r="K56" s="346">
        <f>('6.1 Base Year 1 Staff Loading'!K56+'6.2 Base Year 2 Staff Loading'!K56+'6.3 Base Year 3 Staff Loading'!K56+'6.4 Base Year 4 Staff Loading'!K56+'6.5 Base Year 5 Staff Loading'!K56+'6.6 Base Year 6 Staff Loading'!K56)/6</f>
        <v>0</v>
      </c>
      <c r="L56" s="346">
        <f>('6.1 Base Year 1 Staff Loading'!L56+'6.2 Base Year 2 Staff Loading'!L56+'6.3 Base Year 3 Staff Loading'!L56+'6.4 Base Year 4 Staff Loading'!L56+'6.5 Base Year 5 Staff Loading'!L56+'6.6 Base Year 6 Staff Loading'!L56)/6</f>
        <v>0</v>
      </c>
      <c r="M56" s="346">
        <f>('6.1 Base Year 1 Staff Loading'!M56+'6.2 Base Year 2 Staff Loading'!M56+'6.3 Base Year 3 Staff Loading'!M56+'6.4 Base Year 4 Staff Loading'!M56+'6.5 Base Year 5 Staff Loading'!M56+'6.6 Base Year 6 Staff Loading'!M56)/6</f>
        <v>0</v>
      </c>
      <c r="N56" s="346">
        <f>('6.1 Base Year 1 Staff Loading'!N56+'6.2 Base Year 2 Staff Loading'!N56+'6.3 Base Year 3 Staff Loading'!N56+'6.4 Base Year 4 Staff Loading'!N56+'6.5 Base Year 5 Staff Loading'!N56+'6.6 Base Year 6 Staff Loading'!N56)/6</f>
        <v>0</v>
      </c>
      <c r="O56" s="346">
        <f>('6.1 Base Year 1 Staff Loading'!O56+'6.2 Base Year 2 Staff Loading'!O56+'6.3 Base Year 3 Staff Loading'!O56+'6.4 Base Year 4 Staff Loading'!O56+'6.5 Base Year 5 Staff Loading'!O56+'6.6 Base Year 6 Staff Loading'!O56)/6</f>
        <v>0</v>
      </c>
      <c r="P56" s="346">
        <f>('6.1 Base Year 1 Staff Loading'!P56+'6.2 Base Year 2 Staff Loading'!P56+'6.3 Base Year 3 Staff Loading'!P56+'6.4 Base Year 4 Staff Loading'!P56+'6.5 Base Year 5 Staff Loading'!P56+'6.6 Base Year 6 Staff Loading'!P56)/6</f>
        <v>0</v>
      </c>
      <c r="Q56" s="346">
        <f>('6.1 Base Year 1 Staff Loading'!Q56+'6.2 Base Year 2 Staff Loading'!Q56+'6.3 Base Year 3 Staff Loading'!Q56+'6.4 Base Year 4 Staff Loading'!Q56+'6.5 Base Year 5 Staff Loading'!Q56+'6.6 Base Year 6 Staff Loading'!Q56)/6</f>
        <v>0</v>
      </c>
      <c r="R56" s="346">
        <f t="shared" ref="R56:R59" si="74">SUM(F56:Q56)</f>
        <v>0</v>
      </c>
      <c r="S56" s="395">
        <f t="shared" ref="S56:S59" si="75">D56*R56</f>
        <v>0</v>
      </c>
      <c r="T56" s="107"/>
      <c r="U56" s="107"/>
      <c r="V56" s="107"/>
      <c r="W56" s="557">
        <f t="shared" ref="W56:W59" si="76">X56/$U$7</f>
        <v>0</v>
      </c>
      <c r="X56" s="557">
        <f t="shared" ref="X56:X59" si="77">R56/12</f>
        <v>0</v>
      </c>
      <c r="Y56" s="107"/>
      <c r="Z56" s="557">
        <f t="shared" ref="Z56:Z59" si="78">IF($E56="Y",$R56,0)</f>
        <v>0</v>
      </c>
      <c r="AA56" s="557">
        <f t="shared" ref="AA56:AA59" si="79">IF($E56="N",$R56,0)</f>
        <v>0</v>
      </c>
      <c r="AB56" s="558" t="e">
        <f t="shared" ref="AB56:AB59" si="80">Z56/(AA56+Z56)</f>
        <v>#DIV/0!</v>
      </c>
    </row>
    <row r="57" spans="1:28" s="111" customFormat="1" ht="14.25" x14ac:dyDescent="0.3">
      <c r="A57" s="339"/>
      <c r="B57" s="340"/>
      <c r="C57" s="152"/>
      <c r="D57" s="170"/>
      <c r="E57" s="508"/>
      <c r="F57" s="346">
        <f>('6.1 Base Year 1 Staff Loading'!F57+'6.2 Base Year 2 Staff Loading'!F57+'6.3 Base Year 3 Staff Loading'!F57+'6.4 Base Year 4 Staff Loading'!F57+'6.5 Base Year 5 Staff Loading'!F57+'6.6 Base Year 6 Staff Loading'!F57)/6</f>
        <v>0</v>
      </c>
      <c r="G57" s="346">
        <f>('6.1 Base Year 1 Staff Loading'!G57+'6.2 Base Year 2 Staff Loading'!G57+'6.3 Base Year 3 Staff Loading'!G57+'6.4 Base Year 4 Staff Loading'!G57+'6.5 Base Year 5 Staff Loading'!G57+'6.6 Base Year 6 Staff Loading'!G57)/6</f>
        <v>0</v>
      </c>
      <c r="H57" s="346">
        <f>('6.1 Base Year 1 Staff Loading'!H57+'6.2 Base Year 2 Staff Loading'!H57+'6.3 Base Year 3 Staff Loading'!H57+'6.4 Base Year 4 Staff Loading'!H57+'6.5 Base Year 5 Staff Loading'!H57+'6.6 Base Year 6 Staff Loading'!H57)/6</f>
        <v>0</v>
      </c>
      <c r="I57" s="346">
        <f>('6.1 Base Year 1 Staff Loading'!I57+'6.2 Base Year 2 Staff Loading'!I57+'6.3 Base Year 3 Staff Loading'!I57+'6.4 Base Year 4 Staff Loading'!I57+'6.5 Base Year 5 Staff Loading'!I57+'6.6 Base Year 6 Staff Loading'!I57)/6</f>
        <v>0</v>
      </c>
      <c r="J57" s="346">
        <f>('6.1 Base Year 1 Staff Loading'!J57+'6.2 Base Year 2 Staff Loading'!J57+'6.3 Base Year 3 Staff Loading'!J57+'6.4 Base Year 4 Staff Loading'!J57+'6.5 Base Year 5 Staff Loading'!J57+'6.6 Base Year 6 Staff Loading'!J57)/6</f>
        <v>0</v>
      </c>
      <c r="K57" s="346">
        <f>('6.1 Base Year 1 Staff Loading'!K57+'6.2 Base Year 2 Staff Loading'!K57+'6.3 Base Year 3 Staff Loading'!K57+'6.4 Base Year 4 Staff Loading'!K57+'6.5 Base Year 5 Staff Loading'!K57+'6.6 Base Year 6 Staff Loading'!K57)/6</f>
        <v>0</v>
      </c>
      <c r="L57" s="346">
        <f>('6.1 Base Year 1 Staff Loading'!L57+'6.2 Base Year 2 Staff Loading'!L57+'6.3 Base Year 3 Staff Loading'!L57+'6.4 Base Year 4 Staff Loading'!L57+'6.5 Base Year 5 Staff Loading'!L57+'6.6 Base Year 6 Staff Loading'!L57)/6</f>
        <v>0</v>
      </c>
      <c r="M57" s="346">
        <f>('6.1 Base Year 1 Staff Loading'!M57+'6.2 Base Year 2 Staff Loading'!M57+'6.3 Base Year 3 Staff Loading'!M57+'6.4 Base Year 4 Staff Loading'!M57+'6.5 Base Year 5 Staff Loading'!M57+'6.6 Base Year 6 Staff Loading'!M57)/6</f>
        <v>0</v>
      </c>
      <c r="N57" s="346">
        <f>('6.1 Base Year 1 Staff Loading'!N57+'6.2 Base Year 2 Staff Loading'!N57+'6.3 Base Year 3 Staff Loading'!N57+'6.4 Base Year 4 Staff Loading'!N57+'6.5 Base Year 5 Staff Loading'!N57+'6.6 Base Year 6 Staff Loading'!N57)/6</f>
        <v>0</v>
      </c>
      <c r="O57" s="346">
        <f>('6.1 Base Year 1 Staff Loading'!O57+'6.2 Base Year 2 Staff Loading'!O57+'6.3 Base Year 3 Staff Loading'!O57+'6.4 Base Year 4 Staff Loading'!O57+'6.5 Base Year 5 Staff Loading'!O57+'6.6 Base Year 6 Staff Loading'!O57)/6</f>
        <v>0</v>
      </c>
      <c r="P57" s="346">
        <f>('6.1 Base Year 1 Staff Loading'!P57+'6.2 Base Year 2 Staff Loading'!P57+'6.3 Base Year 3 Staff Loading'!P57+'6.4 Base Year 4 Staff Loading'!P57+'6.5 Base Year 5 Staff Loading'!P57+'6.6 Base Year 6 Staff Loading'!P57)/6</f>
        <v>0</v>
      </c>
      <c r="Q57" s="346">
        <f>('6.1 Base Year 1 Staff Loading'!Q57+'6.2 Base Year 2 Staff Loading'!Q57+'6.3 Base Year 3 Staff Loading'!Q57+'6.4 Base Year 4 Staff Loading'!Q57+'6.5 Base Year 5 Staff Loading'!Q57+'6.6 Base Year 6 Staff Loading'!Q57)/6</f>
        <v>0</v>
      </c>
      <c r="R57" s="346">
        <f t="shared" si="74"/>
        <v>0</v>
      </c>
      <c r="S57" s="395">
        <f t="shared" si="75"/>
        <v>0</v>
      </c>
      <c r="W57" s="557">
        <f t="shared" si="76"/>
        <v>0</v>
      </c>
      <c r="X57" s="557">
        <f t="shared" si="77"/>
        <v>0</v>
      </c>
      <c r="Y57" s="107"/>
      <c r="Z57" s="557">
        <f t="shared" si="78"/>
        <v>0</v>
      </c>
      <c r="AA57" s="557">
        <f t="shared" si="79"/>
        <v>0</v>
      </c>
      <c r="AB57" s="558" t="e">
        <f t="shared" si="80"/>
        <v>#DIV/0!</v>
      </c>
    </row>
    <row r="58" spans="1:28" s="111" customFormat="1" ht="14.25" x14ac:dyDescent="0.3">
      <c r="A58" s="339"/>
      <c r="B58" s="340"/>
      <c r="C58" s="152"/>
      <c r="D58" s="170"/>
      <c r="E58" s="508"/>
      <c r="F58" s="346">
        <f>('6.1 Base Year 1 Staff Loading'!F58+'6.2 Base Year 2 Staff Loading'!F58+'6.3 Base Year 3 Staff Loading'!F58+'6.4 Base Year 4 Staff Loading'!F58+'6.5 Base Year 5 Staff Loading'!F58+'6.6 Base Year 6 Staff Loading'!F58)/6</f>
        <v>0</v>
      </c>
      <c r="G58" s="346">
        <f>('6.1 Base Year 1 Staff Loading'!G58+'6.2 Base Year 2 Staff Loading'!G58+'6.3 Base Year 3 Staff Loading'!G58+'6.4 Base Year 4 Staff Loading'!G58+'6.5 Base Year 5 Staff Loading'!G58+'6.6 Base Year 6 Staff Loading'!G58)/6</f>
        <v>0</v>
      </c>
      <c r="H58" s="346">
        <f>('6.1 Base Year 1 Staff Loading'!H58+'6.2 Base Year 2 Staff Loading'!H58+'6.3 Base Year 3 Staff Loading'!H58+'6.4 Base Year 4 Staff Loading'!H58+'6.5 Base Year 5 Staff Loading'!H58+'6.6 Base Year 6 Staff Loading'!H58)/6</f>
        <v>0</v>
      </c>
      <c r="I58" s="346">
        <f>('6.1 Base Year 1 Staff Loading'!I58+'6.2 Base Year 2 Staff Loading'!I58+'6.3 Base Year 3 Staff Loading'!I58+'6.4 Base Year 4 Staff Loading'!I58+'6.5 Base Year 5 Staff Loading'!I58+'6.6 Base Year 6 Staff Loading'!I58)/6</f>
        <v>0</v>
      </c>
      <c r="J58" s="346">
        <f>('6.1 Base Year 1 Staff Loading'!J58+'6.2 Base Year 2 Staff Loading'!J58+'6.3 Base Year 3 Staff Loading'!J58+'6.4 Base Year 4 Staff Loading'!J58+'6.5 Base Year 5 Staff Loading'!J58+'6.6 Base Year 6 Staff Loading'!J58)/6</f>
        <v>0</v>
      </c>
      <c r="K58" s="346">
        <f>('6.1 Base Year 1 Staff Loading'!K58+'6.2 Base Year 2 Staff Loading'!K58+'6.3 Base Year 3 Staff Loading'!K58+'6.4 Base Year 4 Staff Loading'!K58+'6.5 Base Year 5 Staff Loading'!K58+'6.6 Base Year 6 Staff Loading'!K58)/6</f>
        <v>0</v>
      </c>
      <c r="L58" s="346">
        <f>('6.1 Base Year 1 Staff Loading'!L58+'6.2 Base Year 2 Staff Loading'!L58+'6.3 Base Year 3 Staff Loading'!L58+'6.4 Base Year 4 Staff Loading'!L58+'6.5 Base Year 5 Staff Loading'!L58+'6.6 Base Year 6 Staff Loading'!L58)/6</f>
        <v>0</v>
      </c>
      <c r="M58" s="346">
        <f>('6.1 Base Year 1 Staff Loading'!M58+'6.2 Base Year 2 Staff Loading'!M58+'6.3 Base Year 3 Staff Loading'!M58+'6.4 Base Year 4 Staff Loading'!M58+'6.5 Base Year 5 Staff Loading'!M58+'6.6 Base Year 6 Staff Loading'!M58)/6</f>
        <v>0</v>
      </c>
      <c r="N58" s="346">
        <f>('6.1 Base Year 1 Staff Loading'!N58+'6.2 Base Year 2 Staff Loading'!N58+'6.3 Base Year 3 Staff Loading'!N58+'6.4 Base Year 4 Staff Loading'!N58+'6.5 Base Year 5 Staff Loading'!N58+'6.6 Base Year 6 Staff Loading'!N58)/6</f>
        <v>0</v>
      </c>
      <c r="O58" s="346">
        <f>('6.1 Base Year 1 Staff Loading'!O58+'6.2 Base Year 2 Staff Loading'!O58+'6.3 Base Year 3 Staff Loading'!O58+'6.4 Base Year 4 Staff Loading'!O58+'6.5 Base Year 5 Staff Loading'!O58+'6.6 Base Year 6 Staff Loading'!O58)/6</f>
        <v>0</v>
      </c>
      <c r="P58" s="346">
        <f>('6.1 Base Year 1 Staff Loading'!P58+'6.2 Base Year 2 Staff Loading'!P58+'6.3 Base Year 3 Staff Loading'!P58+'6.4 Base Year 4 Staff Loading'!P58+'6.5 Base Year 5 Staff Loading'!P58+'6.6 Base Year 6 Staff Loading'!P58)/6</f>
        <v>0</v>
      </c>
      <c r="Q58" s="346">
        <f>('6.1 Base Year 1 Staff Loading'!Q58+'6.2 Base Year 2 Staff Loading'!Q58+'6.3 Base Year 3 Staff Loading'!Q58+'6.4 Base Year 4 Staff Loading'!Q58+'6.5 Base Year 5 Staff Loading'!Q58+'6.6 Base Year 6 Staff Loading'!Q58)/6</f>
        <v>0</v>
      </c>
      <c r="R58" s="346">
        <f t="shared" si="74"/>
        <v>0</v>
      </c>
      <c r="S58" s="395">
        <f t="shared" si="75"/>
        <v>0</v>
      </c>
      <c r="W58" s="557">
        <f t="shared" si="76"/>
        <v>0</v>
      </c>
      <c r="X58" s="557">
        <f t="shared" si="77"/>
        <v>0</v>
      </c>
      <c r="Y58" s="107"/>
      <c r="Z58" s="557">
        <f t="shared" si="78"/>
        <v>0</v>
      </c>
      <c r="AA58" s="557">
        <f t="shared" si="79"/>
        <v>0</v>
      </c>
      <c r="AB58" s="558" t="e">
        <f t="shared" si="80"/>
        <v>#DIV/0!</v>
      </c>
    </row>
    <row r="59" spans="1:28" s="111" customFormat="1" ht="14.25" x14ac:dyDescent="0.3">
      <c r="A59" s="339"/>
      <c r="B59" s="340"/>
      <c r="C59" s="152"/>
      <c r="D59" s="170"/>
      <c r="E59" s="508"/>
      <c r="F59" s="346">
        <f>('6.1 Base Year 1 Staff Loading'!F59+'6.2 Base Year 2 Staff Loading'!F59+'6.3 Base Year 3 Staff Loading'!F59+'6.4 Base Year 4 Staff Loading'!F59+'6.5 Base Year 5 Staff Loading'!F59+'6.6 Base Year 6 Staff Loading'!F59)/6</f>
        <v>0</v>
      </c>
      <c r="G59" s="346">
        <f>('6.1 Base Year 1 Staff Loading'!G59+'6.2 Base Year 2 Staff Loading'!G59+'6.3 Base Year 3 Staff Loading'!G59+'6.4 Base Year 4 Staff Loading'!G59+'6.5 Base Year 5 Staff Loading'!G59+'6.6 Base Year 6 Staff Loading'!G59)/6</f>
        <v>0</v>
      </c>
      <c r="H59" s="346">
        <f>('6.1 Base Year 1 Staff Loading'!H59+'6.2 Base Year 2 Staff Loading'!H59+'6.3 Base Year 3 Staff Loading'!H59+'6.4 Base Year 4 Staff Loading'!H59+'6.5 Base Year 5 Staff Loading'!H59+'6.6 Base Year 6 Staff Loading'!H59)/6</f>
        <v>0</v>
      </c>
      <c r="I59" s="346">
        <f>('6.1 Base Year 1 Staff Loading'!I59+'6.2 Base Year 2 Staff Loading'!I59+'6.3 Base Year 3 Staff Loading'!I59+'6.4 Base Year 4 Staff Loading'!I59+'6.5 Base Year 5 Staff Loading'!I59+'6.6 Base Year 6 Staff Loading'!I59)/6</f>
        <v>0</v>
      </c>
      <c r="J59" s="346">
        <f>('6.1 Base Year 1 Staff Loading'!J59+'6.2 Base Year 2 Staff Loading'!J59+'6.3 Base Year 3 Staff Loading'!J59+'6.4 Base Year 4 Staff Loading'!J59+'6.5 Base Year 5 Staff Loading'!J59+'6.6 Base Year 6 Staff Loading'!J59)/6</f>
        <v>0</v>
      </c>
      <c r="K59" s="346">
        <f>('6.1 Base Year 1 Staff Loading'!K59+'6.2 Base Year 2 Staff Loading'!K59+'6.3 Base Year 3 Staff Loading'!K59+'6.4 Base Year 4 Staff Loading'!K59+'6.5 Base Year 5 Staff Loading'!K59+'6.6 Base Year 6 Staff Loading'!K59)/6</f>
        <v>0</v>
      </c>
      <c r="L59" s="346">
        <f>('6.1 Base Year 1 Staff Loading'!L59+'6.2 Base Year 2 Staff Loading'!L59+'6.3 Base Year 3 Staff Loading'!L59+'6.4 Base Year 4 Staff Loading'!L59+'6.5 Base Year 5 Staff Loading'!L59+'6.6 Base Year 6 Staff Loading'!L59)/6</f>
        <v>0</v>
      </c>
      <c r="M59" s="346">
        <f>('6.1 Base Year 1 Staff Loading'!M59+'6.2 Base Year 2 Staff Loading'!M59+'6.3 Base Year 3 Staff Loading'!M59+'6.4 Base Year 4 Staff Loading'!M59+'6.5 Base Year 5 Staff Loading'!M59+'6.6 Base Year 6 Staff Loading'!M59)/6</f>
        <v>0</v>
      </c>
      <c r="N59" s="346">
        <f>('6.1 Base Year 1 Staff Loading'!N59+'6.2 Base Year 2 Staff Loading'!N59+'6.3 Base Year 3 Staff Loading'!N59+'6.4 Base Year 4 Staff Loading'!N59+'6.5 Base Year 5 Staff Loading'!N59+'6.6 Base Year 6 Staff Loading'!N59)/6</f>
        <v>0</v>
      </c>
      <c r="O59" s="346">
        <f>('6.1 Base Year 1 Staff Loading'!O59+'6.2 Base Year 2 Staff Loading'!O59+'6.3 Base Year 3 Staff Loading'!O59+'6.4 Base Year 4 Staff Loading'!O59+'6.5 Base Year 5 Staff Loading'!O59+'6.6 Base Year 6 Staff Loading'!O59)/6</f>
        <v>0</v>
      </c>
      <c r="P59" s="346">
        <f>('6.1 Base Year 1 Staff Loading'!P59+'6.2 Base Year 2 Staff Loading'!P59+'6.3 Base Year 3 Staff Loading'!P59+'6.4 Base Year 4 Staff Loading'!P59+'6.5 Base Year 5 Staff Loading'!P59+'6.6 Base Year 6 Staff Loading'!P59)/6</f>
        <v>0</v>
      </c>
      <c r="Q59" s="346">
        <f>('6.1 Base Year 1 Staff Loading'!Q59+'6.2 Base Year 2 Staff Loading'!Q59+'6.3 Base Year 3 Staff Loading'!Q59+'6.4 Base Year 4 Staff Loading'!Q59+'6.5 Base Year 5 Staff Loading'!Q59+'6.6 Base Year 6 Staff Loading'!Q59)/6</f>
        <v>0</v>
      </c>
      <c r="R59" s="346">
        <f t="shared" si="74"/>
        <v>0</v>
      </c>
      <c r="S59" s="395">
        <f t="shared" si="75"/>
        <v>0</v>
      </c>
      <c r="W59" s="557">
        <f t="shared" si="76"/>
        <v>0</v>
      </c>
      <c r="X59" s="557">
        <f t="shared" si="77"/>
        <v>0</v>
      </c>
      <c r="Y59" s="107"/>
      <c r="Z59" s="557">
        <f t="shared" si="78"/>
        <v>0</v>
      </c>
      <c r="AA59" s="557">
        <f t="shared" si="79"/>
        <v>0</v>
      </c>
      <c r="AB59" s="558" t="e">
        <f t="shared" si="80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244"/>
      <c r="E60" s="509"/>
      <c r="F60" s="245">
        <f>SUM(F55:F59)</f>
        <v>0</v>
      </c>
      <c r="G60" s="245">
        <f t="shared" ref="G60:R60" si="81">SUM(G55:G59)</f>
        <v>0</v>
      </c>
      <c r="H60" s="245">
        <f t="shared" si="81"/>
        <v>0</v>
      </c>
      <c r="I60" s="245">
        <f t="shared" si="81"/>
        <v>0</v>
      </c>
      <c r="J60" s="245">
        <f t="shared" si="81"/>
        <v>0</v>
      </c>
      <c r="K60" s="245">
        <f t="shared" si="81"/>
        <v>0</v>
      </c>
      <c r="L60" s="245">
        <f t="shared" si="81"/>
        <v>0</v>
      </c>
      <c r="M60" s="245">
        <f t="shared" si="81"/>
        <v>0</v>
      </c>
      <c r="N60" s="245">
        <f t="shared" si="81"/>
        <v>0</v>
      </c>
      <c r="O60" s="245">
        <f t="shared" si="81"/>
        <v>0</v>
      </c>
      <c r="P60" s="245">
        <f t="shared" si="81"/>
        <v>0</v>
      </c>
      <c r="Q60" s="245">
        <f t="shared" si="81"/>
        <v>0</v>
      </c>
      <c r="R60" s="245">
        <f t="shared" si="81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159"/>
      <c r="D61" s="170"/>
      <c r="E61" s="508"/>
      <c r="F61" s="346">
        <f>('6.1 Base Year 1 Staff Loading'!F61+'6.2 Base Year 2 Staff Loading'!F61+'6.3 Base Year 3 Staff Loading'!F61+'6.4 Base Year 4 Staff Loading'!F61+'6.5 Base Year 5 Staff Loading'!F61+'6.6 Base Year 6 Staff Loading'!F61)/6</f>
        <v>0</v>
      </c>
      <c r="G61" s="346">
        <f>('6.1 Base Year 1 Staff Loading'!G61+'6.2 Base Year 2 Staff Loading'!G61+'6.3 Base Year 3 Staff Loading'!G61+'6.4 Base Year 4 Staff Loading'!G61+'6.5 Base Year 5 Staff Loading'!G61+'6.6 Base Year 6 Staff Loading'!G61)/6</f>
        <v>0</v>
      </c>
      <c r="H61" s="346">
        <f>('6.1 Base Year 1 Staff Loading'!H61+'6.2 Base Year 2 Staff Loading'!H61+'6.3 Base Year 3 Staff Loading'!H61+'6.4 Base Year 4 Staff Loading'!H61+'6.5 Base Year 5 Staff Loading'!H61+'6.6 Base Year 6 Staff Loading'!H61)/6</f>
        <v>0</v>
      </c>
      <c r="I61" s="346">
        <f>('6.1 Base Year 1 Staff Loading'!I61+'6.2 Base Year 2 Staff Loading'!I61+'6.3 Base Year 3 Staff Loading'!I61+'6.4 Base Year 4 Staff Loading'!I61+'6.5 Base Year 5 Staff Loading'!I61+'6.6 Base Year 6 Staff Loading'!I61)/6</f>
        <v>0</v>
      </c>
      <c r="J61" s="346">
        <f>('6.1 Base Year 1 Staff Loading'!J61+'6.2 Base Year 2 Staff Loading'!J61+'6.3 Base Year 3 Staff Loading'!J61+'6.4 Base Year 4 Staff Loading'!J61+'6.5 Base Year 5 Staff Loading'!J61+'6.6 Base Year 6 Staff Loading'!J61)/6</f>
        <v>0</v>
      </c>
      <c r="K61" s="346">
        <f>('6.1 Base Year 1 Staff Loading'!K61+'6.2 Base Year 2 Staff Loading'!K61+'6.3 Base Year 3 Staff Loading'!K61+'6.4 Base Year 4 Staff Loading'!K61+'6.5 Base Year 5 Staff Loading'!K61+'6.6 Base Year 6 Staff Loading'!K61)/6</f>
        <v>0</v>
      </c>
      <c r="L61" s="346">
        <f>('6.1 Base Year 1 Staff Loading'!L61+'6.2 Base Year 2 Staff Loading'!L61+'6.3 Base Year 3 Staff Loading'!L61+'6.4 Base Year 4 Staff Loading'!L61+'6.5 Base Year 5 Staff Loading'!L61+'6.6 Base Year 6 Staff Loading'!L61)/6</f>
        <v>0</v>
      </c>
      <c r="M61" s="346">
        <f>('6.1 Base Year 1 Staff Loading'!M61+'6.2 Base Year 2 Staff Loading'!M61+'6.3 Base Year 3 Staff Loading'!M61+'6.4 Base Year 4 Staff Loading'!M61+'6.5 Base Year 5 Staff Loading'!M61+'6.6 Base Year 6 Staff Loading'!M61)/6</f>
        <v>0</v>
      </c>
      <c r="N61" s="346">
        <f>('6.1 Base Year 1 Staff Loading'!N61+'6.2 Base Year 2 Staff Loading'!N61+'6.3 Base Year 3 Staff Loading'!N61+'6.4 Base Year 4 Staff Loading'!N61+'6.5 Base Year 5 Staff Loading'!N61+'6.6 Base Year 6 Staff Loading'!N61)/6</f>
        <v>0</v>
      </c>
      <c r="O61" s="346">
        <f>('6.1 Base Year 1 Staff Loading'!O61+'6.2 Base Year 2 Staff Loading'!O61+'6.3 Base Year 3 Staff Loading'!O61+'6.4 Base Year 4 Staff Loading'!O61+'6.5 Base Year 5 Staff Loading'!O61+'6.6 Base Year 6 Staff Loading'!O61)/6</f>
        <v>0</v>
      </c>
      <c r="P61" s="346">
        <f>('6.1 Base Year 1 Staff Loading'!P61+'6.2 Base Year 2 Staff Loading'!P61+'6.3 Base Year 3 Staff Loading'!P61+'6.4 Base Year 4 Staff Loading'!P61+'6.5 Base Year 5 Staff Loading'!P61+'6.6 Base Year 6 Staff Loading'!P61)/6</f>
        <v>0</v>
      </c>
      <c r="Q61" s="346">
        <f>('6.1 Base Year 1 Staff Loading'!Q61+'6.2 Base Year 2 Staff Loading'!Q61+'6.3 Base Year 3 Staff Loading'!Q61+'6.4 Base Year 4 Staff Loading'!Q61+'6.5 Base Year 5 Staff Loading'!Q61+'6.6 Base Year 6 Staff Loading'!Q61)/6</f>
        <v>0</v>
      </c>
      <c r="R61" s="346">
        <f>('6.1 Base Year 1 Staff Loading'!R61+'6.2 Base Year 2 Staff Loading'!R61+'6.3 Base Year 3 Staff Loading'!R61+'6.4 Base Year 4 Staff Loading'!R61+'6.5 Base Year 5 Staff Loading'!R61+'6.6 Base Year 6 Staff Loading'!R61)/6</f>
        <v>0</v>
      </c>
      <c r="S61" s="395">
        <f>('6.1 Base Year 1 Staff Loading'!S61+'6.2 Base Year 2 Staff Loading'!S61+'6.3 Base Year 3 Staff Loading'!S61+'6.4 Base Year 4 Staff Loading'!S61+'6.5 Base Year 5 Staff Loading'!S61+'6.6 Base Year 6 Staff Loading'!S61)/6</f>
        <v>0</v>
      </c>
      <c r="T61" s="107"/>
      <c r="U61" s="107"/>
      <c r="V61" s="107"/>
      <c r="W61" s="557">
        <f>('6.1 Base Year 1 Staff Loading'!W61+'6.2 Base Year 2 Staff Loading'!W61+'6.3 Base Year 3 Staff Loading'!W61+'6.4 Base Year 4 Staff Loading'!W61+'6.5 Base Year 5 Staff Loading'!W61+'6.6 Base Year 6 Staff Loading'!W61)/6</f>
        <v>0</v>
      </c>
      <c r="X61" s="557">
        <f>('6.1 Base Year 1 Staff Loading'!X61+'6.2 Base Year 2 Staff Loading'!X61+'6.3 Base Year 3 Staff Loading'!X61+'6.4 Base Year 4 Staff Loading'!X61+'6.5 Base Year 5 Staff Loading'!X61+'6.6 Base Year 6 Staff Loading'!X61)/6</f>
        <v>0</v>
      </c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ht="14.25" x14ac:dyDescent="0.3">
      <c r="A62" s="339"/>
      <c r="B62" s="340"/>
      <c r="C62" s="159"/>
      <c r="D62" s="170"/>
      <c r="E62" s="508"/>
      <c r="F62" s="346">
        <f>('6.1 Base Year 1 Staff Loading'!F62+'6.2 Base Year 2 Staff Loading'!F62+'6.3 Base Year 3 Staff Loading'!F62+'6.4 Base Year 4 Staff Loading'!F62+'6.5 Base Year 5 Staff Loading'!F62+'6.6 Base Year 6 Staff Loading'!F62)/6</f>
        <v>0</v>
      </c>
      <c r="G62" s="346">
        <f>('6.1 Base Year 1 Staff Loading'!G62+'6.2 Base Year 2 Staff Loading'!G62+'6.3 Base Year 3 Staff Loading'!G62+'6.4 Base Year 4 Staff Loading'!G62+'6.5 Base Year 5 Staff Loading'!G62+'6.6 Base Year 6 Staff Loading'!G62)/6</f>
        <v>0</v>
      </c>
      <c r="H62" s="346">
        <f>('6.1 Base Year 1 Staff Loading'!H62+'6.2 Base Year 2 Staff Loading'!H62+'6.3 Base Year 3 Staff Loading'!H62+'6.4 Base Year 4 Staff Loading'!H62+'6.5 Base Year 5 Staff Loading'!H62+'6.6 Base Year 6 Staff Loading'!H62)/6</f>
        <v>0</v>
      </c>
      <c r="I62" s="346">
        <f>('6.1 Base Year 1 Staff Loading'!I62+'6.2 Base Year 2 Staff Loading'!I62+'6.3 Base Year 3 Staff Loading'!I62+'6.4 Base Year 4 Staff Loading'!I62+'6.5 Base Year 5 Staff Loading'!I62+'6.6 Base Year 6 Staff Loading'!I62)/6</f>
        <v>0</v>
      </c>
      <c r="J62" s="346">
        <f>('6.1 Base Year 1 Staff Loading'!J62+'6.2 Base Year 2 Staff Loading'!J62+'6.3 Base Year 3 Staff Loading'!J62+'6.4 Base Year 4 Staff Loading'!J62+'6.5 Base Year 5 Staff Loading'!J62+'6.6 Base Year 6 Staff Loading'!J62)/6</f>
        <v>0</v>
      </c>
      <c r="K62" s="346">
        <f>('6.1 Base Year 1 Staff Loading'!K62+'6.2 Base Year 2 Staff Loading'!K62+'6.3 Base Year 3 Staff Loading'!K62+'6.4 Base Year 4 Staff Loading'!K62+'6.5 Base Year 5 Staff Loading'!K62+'6.6 Base Year 6 Staff Loading'!K62)/6</f>
        <v>0</v>
      </c>
      <c r="L62" s="346">
        <f>('6.1 Base Year 1 Staff Loading'!L62+'6.2 Base Year 2 Staff Loading'!L62+'6.3 Base Year 3 Staff Loading'!L62+'6.4 Base Year 4 Staff Loading'!L62+'6.5 Base Year 5 Staff Loading'!L62+'6.6 Base Year 6 Staff Loading'!L62)/6</f>
        <v>0</v>
      </c>
      <c r="M62" s="346">
        <f>('6.1 Base Year 1 Staff Loading'!M62+'6.2 Base Year 2 Staff Loading'!M62+'6.3 Base Year 3 Staff Loading'!M62+'6.4 Base Year 4 Staff Loading'!M62+'6.5 Base Year 5 Staff Loading'!M62+'6.6 Base Year 6 Staff Loading'!M62)/6</f>
        <v>0</v>
      </c>
      <c r="N62" s="346">
        <f>('6.1 Base Year 1 Staff Loading'!N62+'6.2 Base Year 2 Staff Loading'!N62+'6.3 Base Year 3 Staff Loading'!N62+'6.4 Base Year 4 Staff Loading'!N62+'6.5 Base Year 5 Staff Loading'!N62+'6.6 Base Year 6 Staff Loading'!N62)/6</f>
        <v>0</v>
      </c>
      <c r="O62" s="346">
        <f>('6.1 Base Year 1 Staff Loading'!O62+'6.2 Base Year 2 Staff Loading'!O62+'6.3 Base Year 3 Staff Loading'!O62+'6.4 Base Year 4 Staff Loading'!O62+'6.5 Base Year 5 Staff Loading'!O62+'6.6 Base Year 6 Staff Loading'!O62)/6</f>
        <v>0</v>
      </c>
      <c r="P62" s="346">
        <f>('6.1 Base Year 1 Staff Loading'!P62+'6.2 Base Year 2 Staff Loading'!P62+'6.3 Base Year 3 Staff Loading'!P62+'6.4 Base Year 4 Staff Loading'!P62+'6.5 Base Year 5 Staff Loading'!P62+'6.6 Base Year 6 Staff Loading'!P62)/6</f>
        <v>0</v>
      </c>
      <c r="Q62" s="346">
        <f>('6.1 Base Year 1 Staff Loading'!Q62+'6.2 Base Year 2 Staff Loading'!Q62+'6.3 Base Year 3 Staff Loading'!Q62+'6.4 Base Year 4 Staff Loading'!Q62+'6.5 Base Year 5 Staff Loading'!Q62+'6.6 Base Year 6 Staff Loading'!Q62)/6</f>
        <v>0</v>
      </c>
      <c r="R62" s="346">
        <f>('6.1 Base Year 1 Staff Loading'!R62+'6.2 Base Year 2 Staff Loading'!R62+'6.3 Base Year 3 Staff Loading'!R62+'6.4 Base Year 4 Staff Loading'!R62+'6.5 Base Year 5 Staff Loading'!R62+'6.6 Base Year 6 Staff Loading'!R62)/6</f>
        <v>0</v>
      </c>
      <c r="S62" s="395">
        <f>('6.1 Base Year 1 Staff Loading'!S62+'6.2 Base Year 2 Staff Loading'!S62+'6.3 Base Year 3 Staff Loading'!S62+'6.4 Base Year 4 Staff Loading'!S62+'6.5 Base Year 5 Staff Loading'!S62+'6.6 Base Year 6 Staff Loading'!S62)/6</f>
        <v>0</v>
      </c>
      <c r="W62" s="557">
        <f>('6.1 Base Year 1 Staff Loading'!W62+'6.2 Base Year 2 Staff Loading'!W62+'6.3 Base Year 3 Staff Loading'!W62+'6.4 Base Year 4 Staff Loading'!W62+'6.5 Base Year 5 Staff Loading'!W62+'6.6 Base Year 6 Staff Loading'!W62)/6</f>
        <v>0</v>
      </c>
      <c r="X62" s="557">
        <f>('6.1 Base Year 1 Staff Loading'!X62+'6.2 Base Year 2 Staff Loading'!X62+'6.3 Base Year 3 Staff Loading'!X62+'6.4 Base Year 4 Staff Loading'!X62+'6.5 Base Year 5 Staff Loading'!X62+'6.6 Base Year 6 Staff Loading'!X62)/6</f>
        <v>0</v>
      </c>
      <c r="Z62" s="557">
        <f t="shared" ref="Z62:Z65" si="82">IF($E62="Y",$R62,0)</f>
        <v>0</v>
      </c>
      <c r="AA62" s="557">
        <f t="shared" ref="AA62:AA65" si="83">IF($E62="N",$R62,0)</f>
        <v>0</v>
      </c>
      <c r="AB62" s="558" t="e">
        <f t="shared" ref="AB62:AB65" si="84">Z62/(AA62+Z62)</f>
        <v>#DIV/0!</v>
      </c>
    </row>
    <row r="63" spans="1:28" ht="14.25" x14ac:dyDescent="0.3">
      <c r="A63" s="339"/>
      <c r="B63" s="340"/>
      <c r="C63" s="159"/>
      <c r="D63" s="170"/>
      <c r="E63" s="508"/>
      <c r="F63" s="346">
        <f>('6.1 Base Year 1 Staff Loading'!F63+'6.2 Base Year 2 Staff Loading'!F63+'6.3 Base Year 3 Staff Loading'!F63+'6.4 Base Year 4 Staff Loading'!F63+'6.5 Base Year 5 Staff Loading'!F63+'6.6 Base Year 6 Staff Loading'!F63)/6</f>
        <v>0</v>
      </c>
      <c r="G63" s="346">
        <f>('6.1 Base Year 1 Staff Loading'!G63+'6.2 Base Year 2 Staff Loading'!G63+'6.3 Base Year 3 Staff Loading'!G63+'6.4 Base Year 4 Staff Loading'!G63+'6.5 Base Year 5 Staff Loading'!G63+'6.6 Base Year 6 Staff Loading'!G63)/6</f>
        <v>0</v>
      </c>
      <c r="H63" s="346">
        <f>('6.1 Base Year 1 Staff Loading'!H63+'6.2 Base Year 2 Staff Loading'!H63+'6.3 Base Year 3 Staff Loading'!H63+'6.4 Base Year 4 Staff Loading'!H63+'6.5 Base Year 5 Staff Loading'!H63+'6.6 Base Year 6 Staff Loading'!H63)/6</f>
        <v>0</v>
      </c>
      <c r="I63" s="346">
        <f>('6.1 Base Year 1 Staff Loading'!I63+'6.2 Base Year 2 Staff Loading'!I63+'6.3 Base Year 3 Staff Loading'!I63+'6.4 Base Year 4 Staff Loading'!I63+'6.5 Base Year 5 Staff Loading'!I63+'6.6 Base Year 6 Staff Loading'!I63)/6</f>
        <v>0</v>
      </c>
      <c r="J63" s="346">
        <f>('6.1 Base Year 1 Staff Loading'!J63+'6.2 Base Year 2 Staff Loading'!J63+'6.3 Base Year 3 Staff Loading'!J63+'6.4 Base Year 4 Staff Loading'!J63+'6.5 Base Year 5 Staff Loading'!J63+'6.6 Base Year 6 Staff Loading'!J63)/6</f>
        <v>0</v>
      </c>
      <c r="K63" s="346">
        <f>('6.1 Base Year 1 Staff Loading'!K63+'6.2 Base Year 2 Staff Loading'!K63+'6.3 Base Year 3 Staff Loading'!K63+'6.4 Base Year 4 Staff Loading'!K63+'6.5 Base Year 5 Staff Loading'!K63+'6.6 Base Year 6 Staff Loading'!K63)/6</f>
        <v>0</v>
      </c>
      <c r="L63" s="346">
        <f>('6.1 Base Year 1 Staff Loading'!L63+'6.2 Base Year 2 Staff Loading'!L63+'6.3 Base Year 3 Staff Loading'!L63+'6.4 Base Year 4 Staff Loading'!L63+'6.5 Base Year 5 Staff Loading'!L63+'6.6 Base Year 6 Staff Loading'!L63)/6</f>
        <v>0</v>
      </c>
      <c r="M63" s="346">
        <f>('6.1 Base Year 1 Staff Loading'!M63+'6.2 Base Year 2 Staff Loading'!M63+'6.3 Base Year 3 Staff Loading'!M63+'6.4 Base Year 4 Staff Loading'!M63+'6.5 Base Year 5 Staff Loading'!M63+'6.6 Base Year 6 Staff Loading'!M63)/6</f>
        <v>0</v>
      </c>
      <c r="N63" s="346">
        <f>('6.1 Base Year 1 Staff Loading'!N63+'6.2 Base Year 2 Staff Loading'!N63+'6.3 Base Year 3 Staff Loading'!N63+'6.4 Base Year 4 Staff Loading'!N63+'6.5 Base Year 5 Staff Loading'!N63+'6.6 Base Year 6 Staff Loading'!N63)/6</f>
        <v>0</v>
      </c>
      <c r="O63" s="346">
        <f>('6.1 Base Year 1 Staff Loading'!O63+'6.2 Base Year 2 Staff Loading'!O63+'6.3 Base Year 3 Staff Loading'!O63+'6.4 Base Year 4 Staff Loading'!O63+'6.5 Base Year 5 Staff Loading'!O63+'6.6 Base Year 6 Staff Loading'!O63)/6</f>
        <v>0</v>
      </c>
      <c r="P63" s="346">
        <f>('6.1 Base Year 1 Staff Loading'!P63+'6.2 Base Year 2 Staff Loading'!P63+'6.3 Base Year 3 Staff Loading'!P63+'6.4 Base Year 4 Staff Loading'!P63+'6.5 Base Year 5 Staff Loading'!P63+'6.6 Base Year 6 Staff Loading'!P63)/6</f>
        <v>0</v>
      </c>
      <c r="Q63" s="346">
        <f>('6.1 Base Year 1 Staff Loading'!Q63+'6.2 Base Year 2 Staff Loading'!Q63+'6.3 Base Year 3 Staff Loading'!Q63+'6.4 Base Year 4 Staff Loading'!Q63+'6.5 Base Year 5 Staff Loading'!Q63+'6.6 Base Year 6 Staff Loading'!Q63)/6</f>
        <v>0</v>
      </c>
      <c r="R63" s="346">
        <f>('6.1 Base Year 1 Staff Loading'!R63+'6.2 Base Year 2 Staff Loading'!R63+'6.3 Base Year 3 Staff Loading'!R63+'6.4 Base Year 4 Staff Loading'!R63+'6.5 Base Year 5 Staff Loading'!R63+'6.6 Base Year 6 Staff Loading'!R63)/6</f>
        <v>0</v>
      </c>
      <c r="S63" s="395">
        <f>('6.1 Base Year 1 Staff Loading'!S63+'6.2 Base Year 2 Staff Loading'!S63+'6.3 Base Year 3 Staff Loading'!S63+'6.4 Base Year 4 Staff Loading'!S63+'6.5 Base Year 5 Staff Loading'!S63+'6.6 Base Year 6 Staff Loading'!S63)/6</f>
        <v>0</v>
      </c>
      <c r="W63" s="557">
        <f>('6.1 Base Year 1 Staff Loading'!W63+'6.2 Base Year 2 Staff Loading'!W63+'6.3 Base Year 3 Staff Loading'!W63+'6.4 Base Year 4 Staff Loading'!W63+'6.5 Base Year 5 Staff Loading'!W63+'6.6 Base Year 6 Staff Loading'!W63)/6</f>
        <v>0</v>
      </c>
      <c r="X63" s="557">
        <f>('6.1 Base Year 1 Staff Loading'!X63+'6.2 Base Year 2 Staff Loading'!X63+'6.3 Base Year 3 Staff Loading'!X63+'6.4 Base Year 4 Staff Loading'!X63+'6.5 Base Year 5 Staff Loading'!X63+'6.6 Base Year 6 Staff Loading'!X63)/6</f>
        <v>0</v>
      </c>
      <c r="Z63" s="557">
        <f t="shared" si="82"/>
        <v>0</v>
      </c>
      <c r="AA63" s="557">
        <f t="shared" si="83"/>
        <v>0</v>
      </c>
      <c r="AB63" s="558" t="e">
        <f t="shared" si="84"/>
        <v>#DIV/0!</v>
      </c>
    </row>
    <row r="64" spans="1:28" ht="14.25" x14ac:dyDescent="0.3">
      <c r="A64" s="339"/>
      <c r="B64" s="340"/>
      <c r="C64" s="159"/>
      <c r="D64" s="170"/>
      <c r="E64" s="508"/>
      <c r="F64" s="346">
        <f>('6.1 Base Year 1 Staff Loading'!F64+'6.2 Base Year 2 Staff Loading'!F64+'6.3 Base Year 3 Staff Loading'!F64+'6.4 Base Year 4 Staff Loading'!F64+'6.5 Base Year 5 Staff Loading'!F64+'6.6 Base Year 6 Staff Loading'!F64)/6</f>
        <v>0</v>
      </c>
      <c r="G64" s="346">
        <f>('6.1 Base Year 1 Staff Loading'!G64+'6.2 Base Year 2 Staff Loading'!G64+'6.3 Base Year 3 Staff Loading'!G64+'6.4 Base Year 4 Staff Loading'!G64+'6.5 Base Year 5 Staff Loading'!G64+'6.6 Base Year 6 Staff Loading'!G64)/6</f>
        <v>0</v>
      </c>
      <c r="H64" s="346">
        <f>('6.1 Base Year 1 Staff Loading'!H64+'6.2 Base Year 2 Staff Loading'!H64+'6.3 Base Year 3 Staff Loading'!H64+'6.4 Base Year 4 Staff Loading'!H64+'6.5 Base Year 5 Staff Loading'!H64+'6.6 Base Year 6 Staff Loading'!H64)/6</f>
        <v>0</v>
      </c>
      <c r="I64" s="346">
        <f>('6.1 Base Year 1 Staff Loading'!I64+'6.2 Base Year 2 Staff Loading'!I64+'6.3 Base Year 3 Staff Loading'!I64+'6.4 Base Year 4 Staff Loading'!I64+'6.5 Base Year 5 Staff Loading'!I64+'6.6 Base Year 6 Staff Loading'!I64)/6</f>
        <v>0</v>
      </c>
      <c r="J64" s="346">
        <f>('6.1 Base Year 1 Staff Loading'!J64+'6.2 Base Year 2 Staff Loading'!J64+'6.3 Base Year 3 Staff Loading'!J64+'6.4 Base Year 4 Staff Loading'!J64+'6.5 Base Year 5 Staff Loading'!J64+'6.6 Base Year 6 Staff Loading'!J64)/6</f>
        <v>0</v>
      </c>
      <c r="K64" s="346">
        <f>('6.1 Base Year 1 Staff Loading'!K64+'6.2 Base Year 2 Staff Loading'!K64+'6.3 Base Year 3 Staff Loading'!K64+'6.4 Base Year 4 Staff Loading'!K64+'6.5 Base Year 5 Staff Loading'!K64+'6.6 Base Year 6 Staff Loading'!K64)/6</f>
        <v>0</v>
      </c>
      <c r="L64" s="346">
        <f>('6.1 Base Year 1 Staff Loading'!L64+'6.2 Base Year 2 Staff Loading'!L64+'6.3 Base Year 3 Staff Loading'!L64+'6.4 Base Year 4 Staff Loading'!L64+'6.5 Base Year 5 Staff Loading'!L64+'6.6 Base Year 6 Staff Loading'!L64)/6</f>
        <v>0</v>
      </c>
      <c r="M64" s="346">
        <f>('6.1 Base Year 1 Staff Loading'!M64+'6.2 Base Year 2 Staff Loading'!M64+'6.3 Base Year 3 Staff Loading'!M64+'6.4 Base Year 4 Staff Loading'!M64+'6.5 Base Year 5 Staff Loading'!M64+'6.6 Base Year 6 Staff Loading'!M64)/6</f>
        <v>0</v>
      </c>
      <c r="N64" s="346">
        <f>('6.1 Base Year 1 Staff Loading'!N64+'6.2 Base Year 2 Staff Loading'!N64+'6.3 Base Year 3 Staff Loading'!N64+'6.4 Base Year 4 Staff Loading'!N64+'6.5 Base Year 5 Staff Loading'!N64+'6.6 Base Year 6 Staff Loading'!N64)/6</f>
        <v>0</v>
      </c>
      <c r="O64" s="346">
        <f>('6.1 Base Year 1 Staff Loading'!O64+'6.2 Base Year 2 Staff Loading'!O64+'6.3 Base Year 3 Staff Loading'!O64+'6.4 Base Year 4 Staff Loading'!O64+'6.5 Base Year 5 Staff Loading'!O64+'6.6 Base Year 6 Staff Loading'!O64)/6</f>
        <v>0</v>
      </c>
      <c r="P64" s="346">
        <f>('6.1 Base Year 1 Staff Loading'!P64+'6.2 Base Year 2 Staff Loading'!P64+'6.3 Base Year 3 Staff Loading'!P64+'6.4 Base Year 4 Staff Loading'!P64+'6.5 Base Year 5 Staff Loading'!P64+'6.6 Base Year 6 Staff Loading'!P64)/6</f>
        <v>0</v>
      </c>
      <c r="Q64" s="346">
        <f>('6.1 Base Year 1 Staff Loading'!Q64+'6.2 Base Year 2 Staff Loading'!Q64+'6.3 Base Year 3 Staff Loading'!Q64+'6.4 Base Year 4 Staff Loading'!Q64+'6.5 Base Year 5 Staff Loading'!Q64+'6.6 Base Year 6 Staff Loading'!Q64)/6</f>
        <v>0</v>
      </c>
      <c r="R64" s="346">
        <f>('6.1 Base Year 1 Staff Loading'!R64+'6.2 Base Year 2 Staff Loading'!R64+'6.3 Base Year 3 Staff Loading'!R64+'6.4 Base Year 4 Staff Loading'!R64+'6.5 Base Year 5 Staff Loading'!R64+'6.6 Base Year 6 Staff Loading'!R64)/6</f>
        <v>0</v>
      </c>
      <c r="S64" s="395">
        <f>('6.1 Base Year 1 Staff Loading'!S64+'6.2 Base Year 2 Staff Loading'!S64+'6.3 Base Year 3 Staff Loading'!S64+'6.4 Base Year 4 Staff Loading'!S64+'6.5 Base Year 5 Staff Loading'!S64+'6.6 Base Year 6 Staff Loading'!S64)/6</f>
        <v>0</v>
      </c>
      <c r="T64" s="111"/>
      <c r="U64" s="111"/>
      <c r="V64" s="111"/>
      <c r="W64" s="557">
        <f>('6.1 Base Year 1 Staff Loading'!W64+'6.2 Base Year 2 Staff Loading'!W64+'6.3 Base Year 3 Staff Loading'!W64+'6.4 Base Year 4 Staff Loading'!W64+'6.5 Base Year 5 Staff Loading'!W64+'6.6 Base Year 6 Staff Loading'!W64)/6</f>
        <v>0</v>
      </c>
      <c r="X64" s="557">
        <f>('6.1 Base Year 1 Staff Loading'!X64+'6.2 Base Year 2 Staff Loading'!X64+'6.3 Base Year 3 Staff Loading'!X64+'6.4 Base Year 4 Staff Loading'!X64+'6.5 Base Year 5 Staff Loading'!X64+'6.6 Base Year 6 Staff Loading'!X64)/6</f>
        <v>0</v>
      </c>
      <c r="Z64" s="557">
        <f t="shared" si="82"/>
        <v>0</v>
      </c>
      <c r="AA64" s="557">
        <f t="shared" si="83"/>
        <v>0</v>
      </c>
      <c r="AB64" s="558" t="e">
        <f t="shared" si="84"/>
        <v>#DIV/0!</v>
      </c>
    </row>
    <row r="65" spans="1:28" ht="14.25" x14ac:dyDescent="0.3">
      <c r="A65" s="339"/>
      <c r="B65" s="340"/>
      <c r="C65" s="159"/>
      <c r="D65" s="170"/>
      <c r="E65" s="508"/>
      <c r="F65" s="346">
        <f>('6.1 Base Year 1 Staff Loading'!F65+'6.2 Base Year 2 Staff Loading'!F65+'6.3 Base Year 3 Staff Loading'!F65+'6.4 Base Year 4 Staff Loading'!F65+'6.5 Base Year 5 Staff Loading'!F65+'6.6 Base Year 6 Staff Loading'!F65)/6</f>
        <v>0</v>
      </c>
      <c r="G65" s="346">
        <f>('6.1 Base Year 1 Staff Loading'!G65+'6.2 Base Year 2 Staff Loading'!G65+'6.3 Base Year 3 Staff Loading'!G65+'6.4 Base Year 4 Staff Loading'!G65+'6.5 Base Year 5 Staff Loading'!G65+'6.6 Base Year 6 Staff Loading'!G65)/6</f>
        <v>0</v>
      </c>
      <c r="H65" s="346">
        <f>('6.1 Base Year 1 Staff Loading'!H65+'6.2 Base Year 2 Staff Loading'!H65+'6.3 Base Year 3 Staff Loading'!H65+'6.4 Base Year 4 Staff Loading'!H65+'6.5 Base Year 5 Staff Loading'!H65+'6.6 Base Year 6 Staff Loading'!H65)/6</f>
        <v>0</v>
      </c>
      <c r="I65" s="346">
        <f>('6.1 Base Year 1 Staff Loading'!I65+'6.2 Base Year 2 Staff Loading'!I65+'6.3 Base Year 3 Staff Loading'!I65+'6.4 Base Year 4 Staff Loading'!I65+'6.5 Base Year 5 Staff Loading'!I65+'6.6 Base Year 6 Staff Loading'!I65)/6</f>
        <v>0</v>
      </c>
      <c r="J65" s="346">
        <f>('6.1 Base Year 1 Staff Loading'!J65+'6.2 Base Year 2 Staff Loading'!J65+'6.3 Base Year 3 Staff Loading'!J65+'6.4 Base Year 4 Staff Loading'!J65+'6.5 Base Year 5 Staff Loading'!J65+'6.6 Base Year 6 Staff Loading'!J65)/6</f>
        <v>0</v>
      </c>
      <c r="K65" s="346">
        <f>('6.1 Base Year 1 Staff Loading'!K65+'6.2 Base Year 2 Staff Loading'!K65+'6.3 Base Year 3 Staff Loading'!K65+'6.4 Base Year 4 Staff Loading'!K65+'6.5 Base Year 5 Staff Loading'!K65+'6.6 Base Year 6 Staff Loading'!K65)/6</f>
        <v>0</v>
      </c>
      <c r="L65" s="346">
        <f>('6.1 Base Year 1 Staff Loading'!L65+'6.2 Base Year 2 Staff Loading'!L65+'6.3 Base Year 3 Staff Loading'!L65+'6.4 Base Year 4 Staff Loading'!L65+'6.5 Base Year 5 Staff Loading'!L65+'6.6 Base Year 6 Staff Loading'!L65)/6</f>
        <v>0</v>
      </c>
      <c r="M65" s="346">
        <f>('6.1 Base Year 1 Staff Loading'!M65+'6.2 Base Year 2 Staff Loading'!M65+'6.3 Base Year 3 Staff Loading'!M65+'6.4 Base Year 4 Staff Loading'!M65+'6.5 Base Year 5 Staff Loading'!M65+'6.6 Base Year 6 Staff Loading'!M65)/6</f>
        <v>0</v>
      </c>
      <c r="N65" s="346">
        <f>('6.1 Base Year 1 Staff Loading'!N65+'6.2 Base Year 2 Staff Loading'!N65+'6.3 Base Year 3 Staff Loading'!N65+'6.4 Base Year 4 Staff Loading'!N65+'6.5 Base Year 5 Staff Loading'!N65+'6.6 Base Year 6 Staff Loading'!N65)/6</f>
        <v>0</v>
      </c>
      <c r="O65" s="346">
        <f>('6.1 Base Year 1 Staff Loading'!O65+'6.2 Base Year 2 Staff Loading'!O65+'6.3 Base Year 3 Staff Loading'!O65+'6.4 Base Year 4 Staff Loading'!O65+'6.5 Base Year 5 Staff Loading'!O65+'6.6 Base Year 6 Staff Loading'!O65)/6</f>
        <v>0</v>
      </c>
      <c r="P65" s="346">
        <f>('6.1 Base Year 1 Staff Loading'!P65+'6.2 Base Year 2 Staff Loading'!P65+'6.3 Base Year 3 Staff Loading'!P65+'6.4 Base Year 4 Staff Loading'!P65+'6.5 Base Year 5 Staff Loading'!P65+'6.6 Base Year 6 Staff Loading'!P65)/6</f>
        <v>0</v>
      </c>
      <c r="Q65" s="346">
        <f>('6.1 Base Year 1 Staff Loading'!Q65+'6.2 Base Year 2 Staff Loading'!Q65+'6.3 Base Year 3 Staff Loading'!Q65+'6.4 Base Year 4 Staff Loading'!Q65+'6.5 Base Year 5 Staff Loading'!Q65+'6.6 Base Year 6 Staff Loading'!Q65)/6</f>
        <v>0</v>
      </c>
      <c r="R65" s="346">
        <f>('6.1 Base Year 1 Staff Loading'!R65+'6.2 Base Year 2 Staff Loading'!R65+'6.3 Base Year 3 Staff Loading'!R65+'6.4 Base Year 4 Staff Loading'!R65+'6.5 Base Year 5 Staff Loading'!R65+'6.6 Base Year 6 Staff Loading'!R65)/6</f>
        <v>0</v>
      </c>
      <c r="S65" s="395">
        <f>('6.1 Base Year 1 Staff Loading'!S65+'6.2 Base Year 2 Staff Loading'!S65+'6.3 Base Year 3 Staff Loading'!S65+'6.4 Base Year 4 Staff Loading'!S65+'6.5 Base Year 5 Staff Loading'!S65+'6.6 Base Year 6 Staff Loading'!S65)/6</f>
        <v>0</v>
      </c>
      <c r="T65" s="111"/>
      <c r="U65" s="111"/>
      <c r="V65" s="111"/>
      <c r="W65" s="557">
        <f>('6.1 Base Year 1 Staff Loading'!W65+'6.2 Base Year 2 Staff Loading'!W65+'6.3 Base Year 3 Staff Loading'!W65+'6.4 Base Year 4 Staff Loading'!W65+'6.5 Base Year 5 Staff Loading'!W65+'6.6 Base Year 6 Staff Loading'!W65)/6</f>
        <v>0</v>
      </c>
      <c r="X65" s="557">
        <f>('6.1 Base Year 1 Staff Loading'!X65+'6.2 Base Year 2 Staff Loading'!X65+'6.3 Base Year 3 Staff Loading'!X65+'6.4 Base Year 4 Staff Loading'!X65+'6.5 Base Year 5 Staff Loading'!X65+'6.6 Base Year 6 Staff Loading'!X65)/6</f>
        <v>0</v>
      </c>
      <c r="Z65" s="557">
        <f t="shared" si="82"/>
        <v>0</v>
      </c>
      <c r="AA65" s="557">
        <f t="shared" si="83"/>
        <v>0</v>
      </c>
      <c r="AB65" s="558" t="e">
        <f t="shared" si="84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244"/>
      <c r="E66" s="509"/>
      <c r="F66" s="245">
        <f>SUM(F61:F65)</f>
        <v>0</v>
      </c>
      <c r="G66" s="245">
        <f t="shared" ref="G66:R66" si="85">SUM(G61:G65)</f>
        <v>0</v>
      </c>
      <c r="H66" s="245">
        <f t="shared" si="85"/>
        <v>0</v>
      </c>
      <c r="I66" s="245">
        <f t="shared" si="85"/>
        <v>0</v>
      </c>
      <c r="J66" s="245">
        <f t="shared" si="85"/>
        <v>0</v>
      </c>
      <c r="K66" s="245">
        <f t="shared" si="85"/>
        <v>0</v>
      </c>
      <c r="L66" s="245">
        <f t="shared" si="85"/>
        <v>0</v>
      </c>
      <c r="M66" s="245">
        <f t="shared" si="85"/>
        <v>0</v>
      </c>
      <c r="N66" s="245">
        <f t="shared" si="85"/>
        <v>0</v>
      </c>
      <c r="O66" s="245">
        <f t="shared" si="85"/>
        <v>0</v>
      </c>
      <c r="P66" s="245">
        <f t="shared" si="85"/>
        <v>0</v>
      </c>
      <c r="Q66" s="245">
        <f t="shared" si="85"/>
        <v>0</v>
      </c>
      <c r="R66" s="245">
        <f t="shared" si="85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152"/>
      <c r="D67" s="170"/>
      <c r="E67" s="508"/>
      <c r="F67" s="346">
        <f>('6.1 Base Year 1 Staff Loading'!F67+'6.2 Base Year 2 Staff Loading'!F67+'6.3 Base Year 3 Staff Loading'!F67+'6.4 Base Year 4 Staff Loading'!F67+'6.5 Base Year 5 Staff Loading'!F67+'6.6 Base Year 6 Staff Loading'!F67)/6</f>
        <v>0</v>
      </c>
      <c r="G67" s="346">
        <f>('6.1 Base Year 1 Staff Loading'!G67+'6.2 Base Year 2 Staff Loading'!G67+'6.3 Base Year 3 Staff Loading'!G67+'6.4 Base Year 4 Staff Loading'!G67+'6.5 Base Year 5 Staff Loading'!G67+'6.6 Base Year 6 Staff Loading'!G67)/6</f>
        <v>0</v>
      </c>
      <c r="H67" s="346">
        <f>('6.1 Base Year 1 Staff Loading'!H67+'6.2 Base Year 2 Staff Loading'!H67+'6.3 Base Year 3 Staff Loading'!H67+'6.4 Base Year 4 Staff Loading'!H67+'6.5 Base Year 5 Staff Loading'!H67+'6.6 Base Year 6 Staff Loading'!H67)/6</f>
        <v>0</v>
      </c>
      <c r="I67" s="346">
        <f>('6.1 Base Year 1 Staff Loading'!I67+'6.2 Base Year 2 Staff Loading'!I67+'6.3 Base Year 3 Staff Loading'!I67+'6.4 Base Year 4 Staff Loading'!I67+'6.5 Base Year 5 Staff Loading'!I67+'6.6 Base Year 6 Staff Loading'!I67)/6</f>
        <v>0</v>
      </c>
      <c r="J67" s="346">
        <f>('6.1 Base Year 1 Staff Loading'!J67+'6.2 Base Year 2 Staff Loading'!J67+'6.3 Base Year 3 Staff Loading'!J67+'6.4 Base Year 4 Staff Loading'!J67+'6.5 Base Year 5 Staff Loading'!J67+'6.6 Base Year 6 Staff Loading'!J67)/6</f>
        <v>0</v>
      </c>
      <c r="K67" s="346">
        <f>('6.1 Base Year 1 Staff Loading'!K67+'6.2 Base Year 2 Staff Loading'!K67+'6.3 Base Year 3 Staff Loading'!K67+'6.4 Base Year 4 Staff Loading'!K67+'6.5 Base Year 5 Staff Loading'!K67+'6.6 Base Year 6 Staff Loading'!K67)/6</f>
        <v>0</v>
      </c>
      <c r="L67" s="346">
        <f>('6.1 Base Year 1 Staff Loading'!L67+'6.2 Base Year 2 Staff Loading'!L67+'6.3 Base Year 3 Staff Loading'!L67+'6.4 Base Year 4 Staff Loading'!L67+'6.5 Base Year 5 Staff Loading'!L67+'6.6 Base Year 6 Staff Loading'!L67)/6</f>
        <v>0</v>
      </c>
      <c r="M67" s="346">
        <f>('6.1 Base Year 1 Staff Loading'!M67+'6.2 Base Year 2 Staff Loading'!M67+'6.3 Base Year 3 Staff Loading'!M67+'6.4 Base Year 4 Staff Loading'!M67+'6.5 Base Year 5 Staff Loading'!M67+'6.6 Base Year 6 Staff Loading'!M67)/6</f>
        <v>0</v>
      </c>
      <c r="N67" s="346">
        <f>('6.1 Base Year 1 Staff Loading'!N67+'6.2 Base Year 2 Staff Loading'!N67+'6.3 Base Year 3 Staff Loading'!N67+'6.4 Base Year 4 Staff Loading'!N67+'6.5 Base Year 5 Staff Loading'!N67+'6.6 Base Year 6 Staff Loading'!N67)/6</f>
        <v>0</v>
      </c>
      <c r="O67" s="346">
        <f>('6.1 Base Year 1 Staff Loading'!O67+'6.2 Base Year 2 Staff Loading'!O67+'6.3 Base Year 3 Staff Loading'!O67+'6.4 Base Year 4 Staff Loading'!O67+'6.5 Base Year 5 Staff Loading'!O67+'6.6 Base Year 6 Staff Loading'!O67)/6</f>
        <v>0</v>
      </c>
      <c r="P67" s="346">
        <f>('6.1 Base Year 1 Staff Loading'!P67+'6.2 Base Year 2 Staff Loading'!P67+'6.3 Base Year 3 Staff Loading'!P67+'6.4 Base Year 4 Staff Loading'!P67+'6.5 Base Year 5 Staff Loading'!P67+'6.6 Base Year 6 Staff Loading'!P67)/6</f>
        <v>0</v>
      </c>
      <c r="Q67" s="346">
        <f>('6.1 Base Year 1 Staff Loading'!Q67+'6.2 Base Year 2 Staff Loading'!Q67+'6.3 Base Year 3 Staff Loading'!Q67+'6.4 Base Year 4 Staff Loading'!Q67+'6.5 Base Year 5 Staff Loading'!Q67+'6.6 Base Year 6 Staff Loading'!Q67)/6</f>
        <v>0</v>
      </c>
      <c r="R67" s="346">
        <f>SUM(F67:Q67)</f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152"/>
      <c r="D68" s="170"/>
      <c r="E68" s="508"/>
      <c r="F68" s="346">
        <f>('6.1 Base Year 1 Staff Loading'!F68+'6.2 Base Year 2 Staff Loading'!F68+'6.3 Base Year 3 Staff Loading'!F68+'6.4 Base Year 4 Staff Loading'!F68+'6.5 Base Year 5 Staff Loading'!F68+'6.6 Base Year 6 Staff Loading'!F68)/6</f>
        <v>0</v>
      </c>
      <c r="G68" s="346">
        <f>('6.1 Base Year 1 Staff Loading'!G68+'6.2 Base Year 2 Staff Loading'!G68+'6.3 Base Year 3 Staff Loading'!G68+'6.4 Base Year 4 Staff Loading'!G68+'6.5 Base Year 5 Staff Loading'!G68+'6.6 Base Year 6 Staff Loading'!G68)/6</f>
        <v>0</v>
      </c>
      <c r="H68" s="346">
        <f>('6.1 Base Year 1 Staff Loading'!H68+'6.2 Base Year 2 Staff Loading'!H68+'6.3 Base Year 3 Staff Loading'!H68+'6.4 Base Year 4 Staff Loading'!H68+'6.5 Base Year 5 Staff Loading'!H68+'6.6 Base Year 6 Staff Loading'!H68)/6</f>
        <v>0</v>
      </c>
      <c r="I68" s="346">
        <f>('6.1 Base Year 1 Staff Loading'!I68+'6.2 Base Year 2 Staff Loading'!I68+'6.3 Base Year 3 Staff Loading'!I68+'6.4 Base Year 4 Staff Loading'!I68+'6.5 Base Year 5 Staff Loading'!I68+'6.6 Base Year 6 Staff Loading'!I68)/6</f>
        <v>0</v>
      </c>
      <c r="J68" s="346">
        <f>('6.1 Base Year 1 Staff Loading'!J68+'6.2 Base Year 2 Staff Loading'!J68+'6.3 Base Year 3 Staff Loading'!J68+'6.4 Base Year 4 Staff Loading'!J68+'6.5 Base Year 5 Staff Loading'!J68+'6.6 Base Year 6 Staff Loading'!J68)/6</f>
        <v>0</v>
      </c>
      <c r="K68" s="346">
        <f>('6.1 Base Year 1 Staff Loading'!K68+'6.2 Base Year 2 Staff Loading'!K68+'6.3 Base Year 3 Staff Loading'!K68+'6.4 Base Year 4 Staff Loading'!K68+'6.5 Base Year 5 Staff Loading'!K68+'6.6 Base Year 6 Staff Loading'!K68)/6</f>
        <v>0</v>
      </c>
      <c r="L68" s="346">
        <f>('6.1 Base Year 1 Staff Loading'!L68+'6.2 Base Year 2 Staff Loading'!L68+'6.3 Base Year 3 Staff Loading'!L68+'6.4 Base Year 4 Staff Loading'!L68+'6.5 Base Year 5 Staff Loading'!L68+'6.6 Base Year 6 Staff Loading'!L68)/6</f>
        <v>0</v>
      </c>
      <c r="M68" s="346">
        <f>('6.1 Base Year 1 Staff Loading'!M68+'6.2 Base Year 2 Staff Loading'!M68+'6.3 Base Year 3 Staff Loading'!M68+'6.4 Base Year 4 Staff Loading'!M68+'6.5 Base Year 5 Staff Loading'!M68+'6.6 Base Year 6 Staff Loading'!M68)/6</f>
        <v>0</v>
      </c>
      <c r="N68" s="346">
        <f>('6.1 Base Year 1 Staff Loading'!N68+'6.2 Base Year 2 Staff Loading'!N68+'6.3 Base Year 3 Staff Loading'!N68+'6.4 Base Year 4 Staff Loading'!N68+'6.5 Base Year 5 Staff Loading'!N68+'6.6 Base Year 6 Staff Loading'!N68)/6</f>
        <v>0</v>
      </c>
      <c r="O68" s="346">
        <f>('6.1 Base Year 1 Staff Loading'!O68+'6.2 Base Year 2 Staff Loading'!O68+'6.3 Base Year 3 Staff Loading'!O68+'6.4 Base Year 4 Staff Loading'!O68+'6.5 Base Year 5 Staff Loading'!O68+'6.6 Base Year 6 Staff Loading'!O68)/6</f>
        <v>0</v>
      </c>
      <c r="P68" s="346">
        <f>('6.1 Base Year 1 Staff Loading'!P68+'6.2 Base Year 2 Staff Loading'!P68+'6.3 Base Year 3 Staff Loading'!P68+'6.4 Base Year 4 Staff Loading'!P68+'6.5 Base Year 5 Staff Loading'!P68+'6.6 Base Year 6 Staff Loading'!P68)/6</f>
        <v>0</v>
      </c>
      <c r="Q68" s="346">
        <f>('6.1 Base Year 1 Staff Loading'!Q68+'6.2 Base Year 2 Staff Loading'!Q68+'6.3 Base Year 3 Staff Loading'!Q68+'6.4 Base Year 4 Staff Loading'!Q68+'6.5 Base Year 5 Staff Loading'!Q68+'6.6 Base Year 6 Staff Loading'!Q68)/6</f>
        <v>0</v>
      </c>
      <c r="R68" s="346">
        <f t="shared" ref="R68:R71" si="86">SUM(F68:Q68)</f>
        <v>0</v>
      </c>
      <c r="S68" s="395">
        <f t="shared" ref="S68:S71" si="87">D68*R68</f>
        <v>0</v>
      </c>
      <c r="W68" s="557">
        <f t="shared" ref="W68:W71" si="88">X68/$U$7</f>
        <v>0</v>
      </c>
      <c r="X68" s="557">
        <f t="shared" ref="X68:X71" si="89">R68/12</f>
        <v>0</v>
      </c>
      <c r="Z68" s="557">
        <f t="shared" ref="Z68:Z71" si="90">IF($E68="Y",$R68,0)</f>
        <v>0</v>
      </c>
      <c r="AA68" s="557">
        <f t="shared" ref="AA68:AA71" si="91">IF($E68="N",$R68,0)</f>
        <v>0</v>
      </c>
      <c r="AB68" s="558" t="e">
        <f t="shared" ref="AB68:AB71" si="92">Z68/(AA68+Z68)</f>
        <v>#DIV/0!</v>
      </c>
    </row>
    <row r="69" spans="1:28" ht="14.25" x14ac:dyDescent="0.3">
      <c r="A69" s="339"/>
      <c r="B69" s="340"/>
      <c r="C69" s="152"/>
      <c r="D69" s="170"/>
      <c r="E69" s="508"/>
      <c r="F69" s="346">
        <f>('6.1 Base Year 1 Staff Loading'!F69+'6.2 Base Year 2 Staff Loading'!F69+'6.3 Base Year 3 Staff Loading'!F69+'6.4 Base Year 4 Staff Loading'!F69+'6.5 Base Year 5 Staff Loading'!F69+'6.6 Base Year 6 Staff Loading'!F69)/6</f>
        <v>0</v>
      </c>
      <c r="G69" s="346">
        <f>('6.1 Base Year 1 Staff Loading'!G69+'6.2 Base Year 2 Staff Loading'!G69+'6.3 Base Year 3 Staff Loading'!G69+'6.4 Base Year 4 Staff Loading'!G69+'6.5 Base Year 5 Staff Loading'!G69+'6.6 Base Year 6 Staff Loading'!G69)/6</f>
        <v>0</v>
      </c>
      <c r="H69" s="346">
        <f>('6.1 Base Year 1 Staff Loading'!H69+'6.2 Base Year 2 Staff Loading'!H69+'6.3 Base Year 3 Staff Loading'!H69+'6.4 Base Year 4 Staff Loading'!H69+'6.5 Base Year 5 Staff Loading'!H69+'6.6 Base Year 6 Staff Loading'!H69)/6</f>
        <v>0</v>
      </c>
      <c r="I69" s="346">
        <f>('6.1 Base Year 1 Staff Loading'!I69+'6.2 Base Year 2 Staff Loading'!I69+'6.3 Base Year 3 Staff Loading'!I69+'6.4 Base Year 4 Staff Loading'!I69+'6.5 Base Year 5 Staff Loading'!I69+'6.6 Base Year 6 Staff Loading'!I69)/6</f>
        <v>0</v>
      </c>
      <c r="J69" s="346">
        <f>('6.1 Base Year 1 Staff Loading'!J69+'6.2 Base Year 2 Staff Loading'!J69+'6.3 Base Year 3 Staff Loading'!J69+'6.4 Base Year 4 Staff Loading'!J69+'6.5 Base Year 5 Staff Loading'!J69+'6.6 Base Year 6 Staff Loading'!J69)/6</f>
        <v>0</v>
      </c>
      <c r="K69" s="346">
        <f>('6.1 Base Year 1 Staff Loading'!K69+'6.2 Base Year 2 Staff Loading'!K69+'6.3 Base Year 3 Staff Loading'!K69+'6.4 Base Year 4 Staff Loading'!K69+'6.5 Base Year 5 Staff Loading'!K69+'6.6 Base Year 6 Staff Loading'!K69)/6</f>
        <v>0</v>
      </c>
      <c r="L69" s="346">
        <f>('6.1 Base Year 1 Staff Loading'!L69+'6.2 Base Year 2 Staff Loading'!L69+'6.3 Base Year 3 Staff Loading'!L69+'6.4 Base Year 4 Staff Loading'!L69+'6.5 Base Year 5 Staff Loading'!L69+'6.6 Base Year 6 Staff Loading'!L69)/6</f>
        <v>0</v>
      </c>
      <c r="M69" s="346">
        <f>('6.1 Base Year 1 Staff Loading'!M69+'6.2 Base Year 2 Staff Loading'!M69+'6.3 Base Year 3 Staff Loading'!M69+'6.4 Base Year 4 Staff Loading'!M69+'6.5 Base Year 5 Staff Loading'!M69+'6.6 Base Year 6 Staff Loading'!M69)/6</f>
        <v>0</v>
      </c>
      <c r="N69" s="346">
        <f>('6.1 Base Year 1 Staff Loading'!N69+'6.2 Base Year 2 Staff Loading'!N69+'6.3 Base Year 3 Staff Loading'!N69+'6.4 Base Year 4 Staff Loading'!N69+'6.5 Base Year 5 Staff Loading'!N69+'6.6 Base Year 6 Staff Loading'!N69)/6</f>
        <v>0</v>
      </c>
      <c r="O69" s="346">
        <f>('6.1 Base Year 1 Staff Loading'!O69+'6.2 Base Year 2 Staff Loading'!O69+'6.3 Base Year 3 Staff Loading'!O69+'6.4 Base Year 4 Staff Loading'!O69+'6.5 Base Year 5 Staff Loading'!O69+'6.6 Base Year 6 Staff Loading'!O69)/6</f>
        <v>0</v>
      </c>
      <c r="P69" s="346">
        <f>('6.1 Base Year 1 Staff Loading'!P69+'6.2 Base Year 2 Staff Loading'!P69+'6.3 Base Year 3 Staff Loading'!P69+'6.4 Base Year 4 Staff Loading'!P69+'6.5 Base Year 5 Staff Loading'!P69+'6.6 Base Year 6 Staff Loading'!P69)/6</f>
        <v>0</v>
      </c>
      <c r="Q69" s="346">
        <f>('6.1 Base Year 1 Staff Loading'!Q69+'6.2 Base Year 2 Staff Loading'!Q69+'6.3 Base Year 3 Staff Loading'!Q69+'6.4 Base Year 4 Staff Loading'!Q69+'6.5 Base Year 5 Staff Loading'!Q69+'6.6 Base Year 6 Staff Loading'!Q69)/6</f>
        <v>0</v>
      </c>
      <c r="R69" s="346">
        <f t="shared" si="86"/>
        <v>0</v>
      </c>
      <c r="S69" s="395">
        <f t="shared" si="87"/>
        <v>0</v>
      </c>
      <c r="W69" s="557">
        <f t="shared" si="88"/>
        <v>0</v>
      </c>
      <c r="X69" s="557">
        <f t="shared" si="89"/>
        <v>0</v>
      </c>
      <c r="Z69" s="557">
        <f t="shared" si="90"/>
        <v>0</v>
      </c>
      <c r="AA69" s="557">
        <f t="shared" si="91"/>
        <v>0</v>
      </c>
      <c r="AB69" s="558" t="e">
        <f t="shared" si="92"/>
        <v>#DIV/0!</v>
      </c>
    </row>
    <row r="70" spans="1:28" ht="14.25" x14ac:dyDescent="0.3">
      <c r="A70" s="339"/>
      <c r="B70" s="340"/>
      <c r="C70" s="152"/>
      <c r="D70" s="170"/>
      <c r="E70" s="508"/>
      <c r="F70" s="346">
        <f>('6.1 Base Year 1 Staff Loading'!F70+'6.2 Base Year 2 Staff Loading'!F70+'6.3 Base Year 3 Staff Loading'!F70+'6.4 Base Year 4 Staff Loading'!F70+'6.5 Base Year 5 Staff Loading'!F70+'6.6 Base Year 6 Staff Loading'!F70)/6</f>
        <v>0</v>
      </c>
      <c r="G70" s="346">
        <f>('6.1 Base Year 1 Staff Loading'!G70+'6.2 Base Year 2 Staff Loading'!G70+'6.3 Base Year 3 Staff Loading'!G70+'6.4 Base Year 4 Staff Loading'!G70+'6.5 Base Year 5 Staff Loading'!G70+'6.6 Base Year 6 Staff Loading'!G70)/6</f>
        <v>0</v>
      </c>
      <c r="H70" s="346">
        <f>('6.1 Base Year 1 Staff Loading'!H70+'6.2 Base Year 2 Staff Loading'!H70+'6.3 Base Year 3 Staff Loading'!H70+'6.4 Base Year 4 Staff Loading'!H70+'6.5 Base Year 5 Staff Loading'!H70+'6.6 Base Year 6 Staff Loading'!H70)/6</f>
        <v>0</v>
      </c>
      <c r="I70" s="346">
        <f>('6.1 Base Year 1 Staff Loading'!I70+'6.2 Base Year 2 Staff Loading'!I70+'6.3 Base Year 3 Staff Loading'!I70+'6.4 Base Year 4 Staff Loading'!I70+'6.5 Base Year 5 Staff Loading'!I70+'6.6 Base Year 6 Staff Loading'!I70)/6</f>
        <v>0</v>
      </c>
      <c r="J70" s="346">
        <f>('6.1 Base Year 1 Staff Loading'!J70+'6.2 Base Year 2 Staff Loading'!J70+'6.3 Base Year 3 Staff Loading'!J70+'6.4 Base Year 4 Staff Loading'!J70+'6.5 Base Year 5 Staff Loading'!J70+'6.6 Base Year 6 Staff Loading'!J70)/6</f>
        <v>0</v>
      </c>
      <c r="K70" s="346">
        <f>('6.1 Base Year 1 Staff Loading'!K70+'6.2 Base Year 2 Staff Loading'!K70+'6.3 Base Year 3 Staff Loading'!K70+'6.4 Base Year 4 Staff Loading'!K70+'6.5 Base Year 5 Staff Loading'!K70+'6.6 Base Year 6 Staff Loading'!K70)/6</f>
        <v>0</v>
      </c>
      <c r="L70" s="346">
        <f>('6.1 Base Year 1 Staff Loading'!L70+'6.2 Base Year 2 Staff Loading'!L70+'6.3 Base Year 3 Staff Loading'!L70+'6.4 Base Year 4 Staff Loading'!L70+'6.5 Base Year 5 Staff Loading'!L70+'6.6 Base Year 6 Staff Loading'!L70)/6</f>
        <v>0</v>
      </c>
      <c r="M70" s="346">
        <f>('6.1 Base Year 1 Staff Loading'!M70+'6.2 Base Year 2 Staff Loading'!M70+'6.3 Base Year 3 Staff Loading'!M70+'6.4 Base Year 4 Staff Loading'!M70+'6.5 Base Year 5 Staff Loading'!M70+'6.6 Base Year 6 Staff Loading'!M70)/6</f>
        <v>0</v>
      </c>
      <c r="N70" s="346">
        <f>('6.1 Base Year 1 Staff Loading'!N70+'6.2 Base Year 2 Staff Loading'!N70+'6.3 Base Year 3 Staff Loading'!N70+'6.4 Base Year 4 Staff Loading'!N70+'6.5 Base Year 5 Staff Loading'!N70+'6.6 Base Year 6 Staff Loading'!N70)/6</f>
        <v>0</v>
      </c>
      <c r="O70" s="346">
        <f>('6.1 Base Year 1 Staff Loading'!O70+'6.2 Base Year 2 Staff Loading'!O70+'6.3 Base Year 3 Staff Loading'!O70+'6.4 Base Year 4 Staff Loading'!O70+'6.5 Base Year 5 Staff Loading'!O70+'6.6 Base Year 6 Staff Loading'!O70)/6</f>
        <v>0</v>
      </c>
      <c r="P70" s="346">
        <f>('6.1 Base Year 1 Staff Loading'!P70+'6.2 Base Year 2 Staff Loading'!P70+'6.3 Base Year 3 Staff Loading'!P70+'6.4 Base Year 4 Staff Loading'!P70+'6.5 Base Year 5 Staff Loading'!P70+'6.6 Base Year 6 Staff Loading'!P70)/6</f>
        <v>0</v>
      </c>
      <c r="Q70" s="346">
        <f>('6.1 Base Year 1 Staff Loading'!Q70+'6.2 Base Year 2 Staff Loading'!Q70+'6.3 Base Year 3 Staff Loading'!Q70+'6.4 Base Year 4 Staff Loading'!Q70+'6.5 Base Year 5 Staff Loading'!Q70+'6.6 Base Year 6 Staff Loading'!Q70)/6</f>
        <v>0</v>
      </c>
      <c r="R70" s="346">
        <f t="shared" si="86"/>
        <v>0</v>
      </c>
      <c r="S70" s="395">
        <f t="shared" si="87"/>
        <v>0</v>
      </c>
      <c r="W70" s="557">
        <f t="shared" si="88"/>
        <v>0</v>
      </c>
      <c r="X70" s="557">
        <f t="shared" si="89"/>
        <v>0</v>
      </c>
      <c r="Z70" s="557">
        <f t="shared" si="90"/>
        <v>0</v>
      </c>
      <c r="AA70" s="557">
        <f t="shared" si="91"/>
        <v>0</v>
      </c>
      <c r="AB70" s="558" t="e">
        <f t="shared" si="92"/>
        <v>#DIV/0!</v>
      </c>
    </row>
    <row r="71" spans="1:28" ht="14.25" x14ac:dyDescent="0.3">
      <c r="A71" s="339"/>
      <c r="B71" s="340"/>
      <c r="C71" s="152"/>
      <c r="D71" s="170"/>
      <c r="E71" s="508"/>
      <c r="F71" s="346">
        <f>('6.1 Base Year 1 Staff Loading'!F71+'6.2 Base Year 2 Staff Loading'!F71+'6.3 Base Year 3 Staff Loading'!F71+'6.4 Base Year 4 Staff Loading'!F71+'6.5 Base Year 5 Staff Loading'!F71+'6.6 Base Year 6 Staff Loading'!F71)/6</f>
        <v>0</v>
      </c>
      <c r="G71" s="346">
        <f>('6.1 Base Year 1 Staff Loading'!G71+'6.2 Base Year 2 Staff Loading'!G71+'6.3 Base Year 3 Staff Loading'!G71+'6.4 Base Year 4 Staff Loading'!G71+'6.5 Base Year 5 Staff Loading'!G71+'6.6 Base Year 6 Staff Loading'!G71)/6</f>
        <v>0</v>
      </c>
      <c r="H71" s="346">
        <f>('6.1 Base Year 1 Staff Loading'!H71+'6.2 Base Year 2 Staff Loading'!H71+'6.3 Base Year 3 Staff Loading'!H71+'6.4 Base Year 4 Staff Loading'!H71+'6.5 Base Year 5 Staff Loading'!H71+'6.6 Base Year 6 Staff Loading'!H71)/6</f>
        <v>0</v>
      </c>
      <c r="I71" s="346">
        <f>('6.1 Base Year 1 Staff Loading'!I71+'6.2 Base Year 2 Staff Loading'!I71+'6.3 Base Year 3 Staff Loading'!I71+'6.4 Base Year 4 Staff Loading'!I71+'6.5 Base Year 5 Staff Loading'!I71+'6.6 Base Year 6 Staff Loading'!I71)/6</f>
        <v>0</v>
      </c>
      <c r="J71" s="346">
        <f>('6.1 Base Year 1 Staff Loading'!J71+'6.2 Base Year 2 Staff Loading'!J71+'6.3 Base Year 3 Staff Loading'!J71+'6.4 Base Year 4 Staff Loading'!J71+'6.5 Base Year 5 Staff Loading'!J71+'6.6 Base Year 6 Staff Loading'!J71)/6</f>
        <v>0</v>
      </c>
      <c r="K71" s="346">
        <f>('6.1 Base Year 1 Staff Loading'!K71+'6.2 Base Year 2 Staff Loading'!K71+'6.3 Base Year 3 Staff Loading'!K71+'6.4 Base Year 4 Staff Loading'!K71+'6.5 Base Year 5 Staff Loading'!K71+'6.6 Base Year 6 Staff Loading'!K71)/6</f>
        <v>0</v>
      </c>
      <c r="L71" s="346">
        <f>('6.1 Base Year 1 Staff Loading'!L71+'6.2 Base Year 2 Staff Loading'!L71+'6.3 Base Year 3 Staff Loading'!L71+'6.4 Base Year 4 Staff Loading'!L71+'6.5 Base Year 5 Staff Loading'!L71+'6.6 Base Year 6 Staff Loading'!L71)/6</f>
        <v>0</v>
      </c>
      <c r="M71" s="346">
        <f>('6.1 Base Year 1 Staff Loading'!M71+'6.2 Base Year 2 Staff Loading'!M71+'6.3 Base Year 3 Staff Loading'!M71+'6.4 Base Year 4 Staff Loading'!M71+'6.5 Base Year 5 Staff Loading'!M71+'6.6 Base Year 6 Staff Loading'!M71)/6</f>
        <v>0</v>
      </c>
      <c r="N71" s="346">
        <f>('6.1 Base Year 1 Staff Loading'!N71+'6.2 Base Year 2 Staff Loading'!N71+'6.3 Base Year 3 Staff Loading'!N71+'6.4 Base Year 4 Staff Loading'!N71+'6.5 Base Year 5 Staff Loading'!N71+'6.6 Base Year 6 Staff Loading'!N71)/6</f>
        <v>0</v>
      </c>
      <c r="O71" s="346">
        <f>('6.1 Base Year 1 Staff Loading'!O71+'6.2 Base Year 2 Staff Loading'!O71+'6.3 Base Year 3 Staff Loading'!O71+'6.4 Base Year 4 Staff Loading'!O71+'6.5 Base Year 5 Staff Loading'!O71+'6.6 Base Year 6 Staff Loading'!O71)/6</f>
        <v>0</v>
      </c>
      <c r="P71" s="346">
        <f>('6.1 Base Year 1 Staff Loading'!P71+'6.2 Base Year 2 Staff Loading'!P71+'6.3 Base Year 3 Staff Loading'!P71+'6.4 Base Year 4 Staff Loading'!P71+'6.5 Base Year 5 Staff Loading'!P71+'6.6 Base Year 6 Staff Loading'!P71)/6</f>
        <v>0</v>
      </c>
      <c r="Q71" s="346">
        <f>('6.1 Base Year 1 Staff Loading'!Q71+'6.2 Base Year 2 Staff Loading'!Q71+'6.3 Base Year 3 Staff Loading'!Q71+'6.4 Base Year 4 Staff Loading'!Q71+'6.5 Base Year 5 Staff Loading'!Q71+'6.6 Base Year 6 Staff Loading'!Q71)/6</f>
        <v>0</v>
      </c>
      <c r="R71" s="346">
        <f t="shared" si="86"/>
        <v>0</v>
      </c>
      <c r="S71" s="395">
        <f t="shared" si="87"/>
        <v>0</v>
      </c>
      <c r="W71" s="557">
        <f t="shared" si="88"/>
        <v>0</v>
      </c>
      <c r="X71" s="557">
        <f t="shared" si="89"/>
        <v>0</v>
      </c>
      <c r="Z71" s="557">
        <f t="shared" si="90"/>
        <v>0</v>
      </c>
      <c r="AA71" s="557">
        <f t="shared" si="91"/>
        <v>0</v>
      </c>
      <c r="AB71" s="558" t="e">
        <f t="shared" si="92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244"/>
      <c r="E72" s="509"/>
      <c r="F72" s="245">
        <f>SUM(F67:F71)</f>
        <v>0</v>
      </c>
      <c r="G72" s="245">
        <f t="shared" ref="G72:R72" si="93">SUM(G67:G71)</f>
        <v>0</v>
      </c>
      <c r="H72" s="245">
        <f t="shared" si="93"/>
        <v>0</v>
      </c>
      <c r="I72" s="245">
        <f t="shared" si="93"/>
        <v>0</v>
      </c>
      <c r="J72" s="245">
        <f t="shared" si="93"/>
        <v>0</v>
      </c>
      <c r="K72" s="245">
        <f t="shared" si="93"/>
        <v>0</v>
      </c>
      <c r="L72" s="245">
        <f t="shared" si="93"/>
        <v>0</v>
      </c>
      <c r="M72" s="245">
        <f t="shared" si="93"/>
        <v>0</v>
      </c>
      <c r="N72" s="245">
        <f t="shared" si="93"/>
        <v>0</v>
      </c>
      <c r="O72" s="245">
        <f t="shared" si="93"/>
        <v>0</v>
      </c>
      <c r="P72" s="245">
        <f t="shared" si="93"/>
        <v>0</v>
      </c>
      <c r="Q72" s="245">
        <f t="shared" si="93"/>
        <v>0</v>
      </c>
      <c r="R72" s="245">
        <f t="shared" si="93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17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247"/>
      <c r="X73" s="247"/>
      <c r="Z73" s="247"/>
      <c r="AA73" s="247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266"/>
      <c r="E74" s="512"/>
      <c r="F74" s="266">
        <f>SUM(F36,F42,F48,F66,F72)</f>
        <v>0</v>
      </c>
      <c r="G74" s="266">
        <f t="shared" ref="G74" si="94">SUM(G36,G42,G48,G66,G72)</f>
        <v>0</v>
      </c>
      <c r="H74" s="266">
        <f>SUM(H36,H42,H48,H54,H60,H66,H72)</f>
        <v>0</v>
      </c>
      <c r="I74" s="266">
        <f t="shared" ref="I74:S74" si="95">SUM(I36,I42,I48,I54,I60,I66,I72)</f>
        <v>0</v>
      </c>
      <c r="J74" s="266">
        <f t="shared" si="95"/>
        <v>0</v>
      </c>
      <c r="K74" s="266">
        <f t="shared" si="95"/>
        <v>0</v>
      </c>
      <c r="L74" s="266">
        <f t="shared" si="95"/>
        <v>0</v>
      </c>
      <c r="M74" s="266">
        <f t="shared" si="95"/>
        <v>0</v>
      </c>
      <c r="N74" s="266">
        <f t="shared" si="95"/>
        <v>0</v>
      </c>
      <c r="O74" s="266">
        <f t="shared" si="95"/>
        <v>0</v>
      </c>
      <c r="P74" s="266">
        <f t="shared" si="95"/>
        <v>0</v>
      </c>
      <c r="Q74" s="266">
        <f t="shared" si="95"/>
        <v>0</v>
      </c>
      <c r="R74" s="266">
        <f t="shared" si="95"/>
        <v>0</v>
      </c>
      <c r="S74" s="398">
        <f t="shared" si="95"/>
        <v>0</v>
      </c>
      <c r="W74" s="266">
        <f t="shared" ref="W74:X74" si="96">SUM(W36,W42,W48,W54,W60,W66,W72)</f>
        <v>0</v>
      </c>
      <c r="X74" s="266">
        <f t="shared" si="96"/>
        <v>0</v>
      </c>
      <c r="Z74" s="266">
        <f t="shared" ref="Z74:AA74" si="97">SUM(Z36,Z42,Z48,Z54,Z60,Z66,Z72)</f>
        <v>0</v>
      </c>
      <c r="AA74" s="266">
        <f t="shared" si="9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160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251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152"/>
      <c r="D77" s="170"/>
      <c r="E77" s="508"/>
      <c r="F77" s="346">
        <f>('6.1 Base Year 1 Staff Loading'!F77+'6.2 Base Year 2 Staff Loading'!F77+'6.3 Base Year 3 Staff Loading'!F77+'6.4 Base Year 4 Staff Loading'!F77+'6.5 Base Year 5 Staff Loading'!F77+'6.6 Base Year 6 Staff Loading'!F77)/6</f>
        <v>0</v>
      </c>
      <c r="G77" s="346">
        <f>('6.1 Base Year 1 Staff Loading'!G77+'6.2 Base Year 2 Staff Loading'!G77+'6.3 Base Year 3 Staff Loading'!G77+'6.4 Base Year 4 Staff Loading'!G77+'6.5 Base Year 5 Staff Loading'!G77+'6.6 Base Year 6 Staff Loading'!G77)/6</f>
        <v>0</v>
      </c>
      <c r="H77" s="346">
        <f>('6.1 Base Year 1 Staff Loading'!H77+'6.2 Base Year 2 Staff Loading'!H77+'6.3 Base Year 3 Staff Loading'!H77+'6.4 Base Year 4 Staff Loading'!H77+'6.5 Base Year 5 Staff Loading'!H77+'6.6 Base Year 6 Staff Loading'!H77)/6</f>
        <v>0</v>
      </c>
      <c r="I77" s="346">
        <f>('6.1 Base Year 1 Staff Loading'!I77+'6.2 Base Year 2 Staff Loading'!I77+'6.3 Base Year 3 Staff Loading'!I77+'6.4 Base Year 4 Staff Loading'!I77+'6.5 Base Year 5 Staff Loading'!I77+'6.6 Base Year 6 Staff Loading'!I77)/6</f>
        <v>0</v>
      </c>
      <c r="J77" s="346">
        <f>('6.1 Base Year 1 Staff Loading'!J77+'6.2 Base Year 2 Staff Loading'!J77+'6.3 Base Year 3 Staff Loading'!J77+'6.4 Base Year 4 Staff Loading'!J77+'6.5 Base Year 5 Staff Loading'!J77+'6.6 Base Year 6 Staff Loading'!J77)/6</f>
        <v>0</v>
      </c>
      <c r="K77" s="346">
        <f>('6.1 Base Year 1 Staff Loading'!K77+'6.2 Base Year 2 Staff Loading'!K77+'6.3 Base Year 3 Staff Loading'!K77+'6.4 Base Year 4 Staff Loading'!K77+'6.5 Base Year 5 Staff Loading'!K77+'6.6 Base Year 6 Staff Loading'!K77)/6</f>
        <v>0</v>
      </c>
      <c r="L77" s="346">
        <f>('6.1 Base Year 1 Staff Loading'!L77+'6.2 Base Year 2 Staff Loading'!L77+'6.3 Base Year 3 Staff Loading'!L77+'6.4 Base Year 4 Staff Loading'!L77+'6.5 Base Year 5 Staff Loading'!L77+'6.6 Base Year 6 Staff Loading'!L77)/6</f>
        <v>0</v>
      </c>
      <c r="M77" s="346">
        <f>('6.1 Base Year 1 Staff Loading'!M77+'6.2 Base Year 2 Staff Loading'!M77+'6.3 Base Year 3 Staff Loading'!M77+'6.4 Base Year 4 Staff Loading'!M77+'6.5 Base Year 5 Staff Loading'!M77+'6.6 Base Year 6 Staff Loading'!M77)/6</f>
        <v>0</v>
      </c>
      <c r="N77" s="346">
        <f>('6.1 Base Year 1 Staff Loading'!N77+'6.2 Base Year 2 Staff Loading'!N77+'6.3 Base Year 3 Staff Loading'!N77+'6.4 Base Year 4 Staff Loading'!N77+'6.5 Base Year 5 Staff Loading'!N77+'6.6 Base Year 6 Staff Loading'!N77)/6</f>
        <v>0</v>
      </c>
      <c r="O77" s="346">
        <f>('6.1 Base Year 1 Staff Loading'!O77+'6.2 Base Year 2 Staff Loading'!O77+'6.3 Base Year 3 Staff Loading'!O77+'6.4 Base Year 4 Staff Loading'!O77+'6.5 Base Year 5 Staff Loading'!O77+'6.6 Base Year 6 Staff Loading'!O77)/6</f>
        <v>0</v>
      </c>
      <c r="P77" s="346">
        <f>('6.1 Base Year 1 Staff Loading'!P77+'6.2 Base Year 2 Staff Loading'!P77+'6.3 Base Year 3 Staff Loading'!P77+'6.4 Base Year 4 Staff Loading'!P77+'6.5 Base Year 5 Staff Loading'!P77+'6.6 Base Year 6 Staff Loading'!P77)/6</f>
        <v>0</v>
      </c>
      <c r="Q77" s="346">
        <f>('6.1 Base Year 1 Staff Loading'!Q77+'6.2 Base Year 2 Staff Loading'!Q77+'6.3 Base Year 3 Staff Loading'!Q77+'6.4 Base Year 4 Staff Loading'!Q77+'6.5 Base Year 5 Staff Loading'!Q77+'6.6 Base Year 6 Staff Loading'!Q77)/6</f>
        <v>0</v>
      </c>
      <c r="R77" s="346">
        <f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152"/>
      <c r="D78" s="170"/>
      <c r="E78" s="508"/>
      <c r="F78" s="346">
        <f>('6.1 Base Year 1 Staff Loading'!F78+'6.2 Base Year 2 Staff Loading'!F78+'6.3 Base Year 3 Staff Loading'!F78+'6.4 Base Year 4 Staff Loading'!F78+'6.5 Base Year 5 Staff Loading'!F78+'6.6 Base Year 6 Staff Loading'!F78)/6</f>
        <v>0</v>
      </c>
      <c r="G78" s="346">
        <f>('6.1 Base Year 1 Staff Loading'!G78+'6.2 Base Year 2 Staff Loading'!G78+'6.3 Base Year 3 Staff Loading'!G78+'6.4 Base Year 4 Staff Loading'!G78+'6.5 Base Year 5 Staff Loading'!G78+'6.6 Base Year 6 Staff Loading'!G78)/6</f>
        <v>0</v>
      </c>
      <c r="H78" s="346">
        <f>('6.1 Base Year 1 Staff Loading'!H78+'6.2 Base Year 2 Staff Loading'!H78+'6.3 Base Year 3 Staff Loading'!H78+'6.4 Base Year 4 Staff Loading'!H78+'6.5 Base Year 5 Staff Loading'!H78+'6.6 Base Year 6 Staff Loading'!H78)/6</f>
        <v>0</v>
      </c>
      <c r="I78" s="346">
        <f>('6.1 Base Year 1 Staff Loading'!I78+'6.2 Base Year 2 Staff Loading'!I78+'6.3 Base Year 3 Staff Loading'!I78+'6.4 Base Year 4 Staff Loading'!I78+'6.5 Base Year 5 Staff Loading'!I78+'6.6 Base Year 6 Staff Loading'!I78)/6</f>
        <v>0</v>
      </c>
      <c r="J78" s="346">
        <f>('6.1 Base Year 1 Staff Loading'!J78+'6.2 Base Year 2 Staff Loading'!J78+'6.3 Base Year 3 Staff Loading'!J78+'6.4 Base Year 4 Staff Loading'!J78+'6.5 Base Year 5 Staff Loading'!J78+'6.6 Base Year 6 Staff Loading'!J78)/6</f>
        <v>0</v>
      </c>
      <c r="K78" s="346">
        <f>('6.1 Base Year 1 Staff Loading'!K78+'6.2 Base Year 2 Staff Loading'!K78+'6.3 Base Year 3 Staff Loading'!K78+'6.4 Base Year 4 Staff Loading'!K78+'6.5 Base Year 5 Staff Loading'!K78+'6.6 Base Year 6 Staff Loading'!K78)/6</f>
        <v>0</v>
      </c>
      <c r="L78" s="346">
        <f>('6.1 Base Year 1 Staff Loading'!L78+'6.2 Base Year 2 Staff Loading'!L78+'6.3 Base Year 3 Staff Loading'!L78+'6.4 Base Year 4 Staff Loading'!L78+'6.5 Base Year 5 Staff Loading'!L78+'6.6 Base Year 6 Staff Loading'!L78)/6</f>
        <v>0</v>
      </c>
      <c r="M78" s="346">
        <f>('6.1 Base Year 1 Staff Loading'!M78+'6.2 Base Year 2 Staff Loading'!M78+'6.3 Base Year 3 Staff Loading'!M78+'6.4 Base Year 4 Staff Loading'!M78+'6.5 Base Year 5 Staff Loading'!M78+'6.6 Base Year 6 Staff Loading'!M78)/6</f>
        <v>0</v>
      </c>
      <c r="N78" s="346">
        <f>('6.1 Base Year 1 Staff Loading'!N78+'6.2 Base Year 2 Staff Loading'!N78+'6.3 Base Year 3 Staff Loading'!N78+'6.4 Base Year 4 Staff Loading'!N78+'6.5 Base Year 5 Staff Loading'!N78+'6.6 Base Year 6 Staff Loading'!N78)/6</f>
        <v>0</v>
      </c>
      <c r="O78" s="346">
        <f>('6.1 Base Year 1 Staff Loading'!O78+'6.2 Base Year 2 Staff Loading'!O78+'6.3 Base Year 3 Staff Loading'!O78+'6.4 Base Year 4 Staff Loading'!O78+'6.5 Base Year 5 Staff Loading'!O78+'6.6 Base Year 6 Staff Loading'!O78)/6</f>
        <v>0</v>
      </c>
      <c r="P78" s="346">
        <f>('6.1 Base Year 1 Staff Loading'!P78+'6.2 Base Year 2 Staff Loading'!P78+'6.3 Base Year 3 Staff Loading'!P78+'6.4 Base Year 4 Staff Loading'!P78+'6.5 Base Year 5 Staff Loading'!P78+'6.6 Base Year 6 Staff Loading'!P78)/6</f>
        <v>0</v>
      </c>
      <c r="Q78" s="346">
        <f>('6.1 Base Year 1 Staff Loading'!Q78+'6.2 Base Year 2 Staff Loading'!Q78+'6.3 Base Year 3 Staff Loading'!Q78+'6.4 Base Year 4 Staff Loading'!Q78+'6.5 Base Year 5 Staff Loading'!Q78+'6.6 Base Year 6 Staff Loading'!Q78)/6</f>
        <v>0</v>
      </c>
      <c r="R78" s="346">
        <f t="shared" ref="R78:R81" si="98">SUM(F78:Q78)</f>
        <v>0</v>
      </c>
      <c r="S78" s="395">
        <f t="shared" ref="S78:S81" si="99">D78*R78</f>
        <v>0</v>
      </c>
      <c r="W78" s="557">
        <f t="shared" ref="W78:W81" si="100">X78/$U$7</f>
        <v>0</v>
      </c>
      <c r="X78" s="557">
        <f t="shared" ref="X78:X81" si="101">R78/12</f>
        <v>0</v>
      </c>
      <c r="Z78" s="557">
        <f t="shared" ref="Z78:Z81" si="102">IF($E78="Y",$R78,0)</f>
        <v>0</v>
      </c>
      <c r="AA78" s="557">
        <f t="shared" ref="AA78:AA81" si="103">IF($E78="N",$R78,0)</f>
        <v>0</v>
      </c>
      <c r="AB78" s="558" t="e">
        <f t="shared" ref="AB78:AB81" si="104">Z78/(AA78+Z78)</f>
        <v>#DIV/0!</v>
      </c>
    </row>
    <row r="79" spans="1:28" s="111" customFormat="1" ht="14.25" x14ac:dyDescent="0.3">
      <c r="A79" s="339"/>
      <c r="B79" s="340"/>
      <c r="C79" s="152"/>
      <c r="D79" s="170"/>
      <c r="E79" s="508"/>
      <c r="F79" s="346">
        <f>('6.1 Base Year 1 Staff Loading'!F79+'6.2 Base Year 2 Staff Loading'!F79+'6.3 Base Year 3 Staff Loading'!F79+'6.4 Base Year 4 Staff Loading'!F79+'6.5 Base Year 5 Staff Loading'!F79+'6.6 Base Year 6 Staff Loading'!F79)/6</f>
        <v>0</v>
      </c>
      <c r="G79" s="346">
        <f>('6.1 Base Year 1 Staff Loading'!G79+'6.2 Base Year 2 Staff Loading'!G79+'6.3 Base Year 3 Staff Loading'!G79+'6.4 Base Year 4 Staff Loading'!G79+'6.5 Base Year 5 Staff Loading'!G79+'6.6 Base Year 6 Staff Loading'!G79)/6</f>
        <v>0</v>
      </c>
      <c r="H79" s="346">
        <f>('6.1 Base Year 1 Staff Loading'!H79+'6.2 Base Year 2 Staff Loading'!H79+'6.3 Base Year 3 Staff Loading'!H79+'6.4 Base Year 4 Staff Loading'!H79+'6.5 Base Year 5 Staff Loading'!H79+'6.6 Base Year 6 Staff Loading'!H79)/6</f>
        <v>0</v>
      </c>
      <c r="I79" s="346">
        <f>('6.1 Base Year 1 Staff Loading'!I79+'6.2 Base Year 2 Staff Loading'!I79+'6.3 Base Year 3 Staff Loading'!I79+'6.4 Base Year 4 Staff Loading'!I79+'6.5 Base Year 5 Staff Loading'!I79+'6.6 Base Year 6 Staff Loading'!I79)/6</f>
        <v>0</v>
      </c>
      <c r="J79" s="346">
        <f>('6.1 Base Year 1 Staff Loading'!J79+'6.2 Base Year 2 Staff Loading'!J79+'6.3 Base Year 3 Staff Loading'!J79+'6.4 Base Year 4 Staff Loading'!J79+'6.5 Base Year 5 Staff Loading'!J79+'6.6 Base Year 6 Staff Loading'!J79)/6</f>
        <v>0</v>
      </c>
      <c r="K79" s="346">
        <f>('6.1 Base Year 1 Staff Loading'!K79+'6.2 Base Year 2 Staff Loading'!K79+'6.3 Base Year 3 Staff Loading'!K79+'6.4 Base Year 4 Staff Loading'!K79+'6.5 Base Year 5 Staff Loading'!K79+'6.6 Base Year 6 Staff Loading'!K79)/6</f>
        <v>0</v>
      </c>
      <c r="L79" s="346">
        <f>('6.1 Base Year 1 Staff Loading'!L79+'6.2 Base Year 2 Staff Loading'!L79+'6.3 Base Year 3 Staff Loading'!L79+'6.4 Base Year 4 Staff Loading'!L79+'6.5 Base Year 5 Staff Loading'!L79+'6.6 Base Year 6 Staff Loading'!L79)/6</f>
        <v>0</v>
      </c>
      <c r="M79" s="346">
        <f>('6.1 Base Year 1 Staff Loading'!M79+'6.2 Base Year 2 Staff Loading'!M79+'6.3 Base Year 3 Staff Loading'!M79+'6.4 Base Year 4 Staff Loading'!M79+'6.5 Base Year 5 Staff Loading'!M79+'6.6 Base Year 6 Staff Loading'!M79)/6</f>
        <v>0</v>
      </c>
      <c r="N79" s="346">
        <f>('6.1 Base Year 1 Staff Loading'!N79+'6.2 Base Year 2 Staff Loading'!N79+'6.3 Base Year 3 Staff Loading'!N79+'6.4 Base Year 4 Staff Loading'!N79+'6.5 Base Year 5 Staff Loading'!N79+'6.6 Base Year 6 Staff Loading'!N79)/6</f>
        <v>0</v>
      </c>
      <c r="O79" s="346">
        <f>('6.1 Base Year 1 Staff Loading'!O79+'6.2 Base Year 2 Staff Loading'!O79+'6.3 Base Year 3 Staff Loading'!O79+'6.4 Base Year 4 Staff Loading'!O79+'6.5 Base Year 5 Staff Loading'!O79+'6.6 Base Year 6 Staff Loading'!O79)/6</f>
        <v>0</v>
      </c>
      <c r="P79" s="346">
        <f>('6.1 Base Year 1 Staff Loading'!P79+'6.2 Base Year 2 Staff Loading'!P79+'6.3 Base Year 3 Staff Loading'!P79+'6.4 Base Year 4 Staff Loading'!P79+'6.5 Base Year 5 Staff Loading'!P79+'6.6 Base Year 6 Staff Loading'!P79)/6</f>
        <v>0</v>
      </c>
      <c r="Q79" s="346">
        <f>('6.1 Base Year 1 Staff Loading'!Q79+'6.2 Base Year 2 Staff Loading'!Q79+'6.3 Base Year 3 Staff Loading'!Q79+'6.4 Base Year 4 Staff Loading'!Q79+'6.5 Base Year 5 Staff Loading'!Q79+'6.6 Base Year 6 Staff Loading'!Q79)/6</f>
        <v>0</v>
      </c>
      <c r="R79" s="346">
        <f t="shared" si="98"/>
        <v>0</v>
      </c>
      <c r="S79" s="395">
        <f t="shared" si="99"/>
        <v>0</v>
      </c>
      <c r="T79" s="107"/>
      <c r="U79" s="107"/>
      <c r="V79" s="107"/>
      <c r="W79" s="557">
        <f t="shared" si="100"/>
        <v>0</v>
      </c>
      <c r="X79" s="557">
        <f t="shared" si="101"/>
        <v>0</v>
      </c>
      <c r="Z79" s="557">
        <f t="shared" si="102"/>
        <v>0</v>
      </c>
      <c r="AA79" s="557">
        <f t="shared" si="103"/>
        <v>0</v>
      </c>
      <c r="AB79" s="558" t="e">
        <f t="shared" si="104"/>
        <v>#DIV/0!</v>
      </c>
    </row>
    <row r="80" spans="1:28" s="111" customFormat="1" ht="14.25" x14ac:dyDescent="0.3">
      <c r="A80" s="339"/>
      <c r="B80" s="340"/>
      <c r="C80" s="152"/>
      <c r="D80" s="170"/>
      <c r="E80" s="508"/>
      <c r="F80" s="346">
        <f>('6.1 Base Year 1 Staff Loading'!F80+'6.2 Base Year 2 Staff Loading'!F80+'6.3 Base Year 3 Staff Loading'!F80+'6.4 Base Year 4 Staff Loading'!F80+'6.5 Base Year 5 Staff Loading'!F80+'6.6 Base Year 6 Staff Loading'!F80)/6</f>
        <v>0</v>
      </c>
      <c r="G80" s="346">
        <f>('6.1 Base Year 1 Staff Loading'!G80+'6.2 Base Year 2 Staff Loading'!G80+'6.3 Base Year 3 Staff Loading'!G80+'6.4 Base Year 4 Staff Loading'!G80+'6.5 Base Year 5 Staff Loading'!G80+'6.6 Base Year 6 Staff Loading'!G80)/6</f>
        <v>0</v>
      </c>
      <c r="H80" s="346">
        <f>('6.1 Base Year 1 Staff Loading'!H80+'6.2 Base Year 2 Staff Loading'!H80+'6.3 Base Year 3 Staff Loading'!H80+'6.4 Base Year 4 Staff Loading'!H80+'6.5 Base Year 5 Staff Loading'!H80+'6.6 Base Year 6 Staff Loading'!H80)/6</f>
        <v>0</v>
      </c>
      <c r="I80" s="346">
        <f>('6.1 Base Year 1 Staff Loading'!I80+'6.2 Base Year 2 Staff Loading'!I80+'6.3 Base Year 3 Staff Loading'!I80+'6.4 Base Year 4 Staff Loading'!I80+'6.5 Base Year 5 Staff Loading'!I80+'6.6 Base Year 6 Staff Loading'!I80)/6</f>
        <v>0</v>
      </c>
      <c r="J80" s="346">
        <f>('6.1 Base Year 1 Staff Loading'!J80+'6.2 Base Year 2 Staff Loading'!J80+'6.3 Base Year 3 Staff Loading'!J80+'6.4 Base Year 4 Staff Loading'!J80+'6.5 Base Year 5 Staff Loading'!J80+'6.6 Base Year 6 Staff Loading'!J80)/6</f>
        <v>0</v>
      </c>
      <c r="K80" s="346">
        <f>('6.1 Base Year 1 Staff Loading'!K80+'6.2 Base Year 2 Staff Loading'!K80+'6.3 Base Year 3 Staff Loading'!K80+'6.4 Base Year 4 Staff Loading'!K80+'6.5 Base Year 5 Staff Loading'!K80+'6.6 Base Year 6 Staff Loading'!K80)/6</f>
        <v>0</v>
      </c>
      <c r="L80" s="346">
        <f>('6.1 Base Year 1 Staff Loading'!L80+'6.2 Base Year 2 Staff Loading'!L80+'6.3 Base Year 3 Staff Loading'!L80+'6.4 Base Year 4 Staff Loading'!L80+'6.5 Base Year 5 Staff Loading'!L80+'6.6 Base Year 6 Staff Loading'!L80)/6</f>
        <v>0</v>
      </c>
      <c r="M80" s="346">
        <f>('6.1 Base Year 1 Staff Loading'!M80+'6.2 Base Year 2 Staff Loading'!M80+'6.3 Base Year 3 Staff Loading'!M80+'6.4 Base Year 4 Staff Loading'!M80+'6.5 Base Year 5 Staff Loading'!M80+'6.6 Base Year 6 Staff Loading'!M80)/6</f>
        <v>0</v>
      </c>
      <c r="N80" s="346">
        <f>('6.1 Base Year 1 Staff Loading'!N80+'6.2 Base Year 2 Staff Loading'!N80+'6.3 Base Year 3 Staff Loading'!N80+'6.4 Base Year 4 Staff Loading'!N80+'6.5 Base Year 5 Staff Loading'!N80+'6.6 Base Year 6 Staff Loading'!N80)/6</f>
        <v>0</v>
      </c>
      <c r="O80" s="346">
        <f>('6.1 Base Year 1 Staff Loading'!O80+'6.2 Base Year 2 Staff Loading'!O80+'6.3 Base Year 3 Staff Loading'!O80+'6.4 Base Year 4 Staff Loading'!O80+'6.5 Base Year 5 Staff Loading'!O80+'6.6 Base Year 6 Staff Loading'!O80)/6</f>
        <v>0</v>
      </c>
      <c r="P80" s="346">
        <f>('6.1 Base Year 1 Staff Loading'!P80+'6.2 Base Year 2 Staff Loading'!P80+'6.3 Base Year 3 Staff Loading'!P80+'6.4 Base Year 4 Staff Loading'!P80+'6.5 Base Year 5 Staff Loading'!P80+'6.6 Base Year 6 Staff Loading'!P80)/6</f>
        <v>0</v>
      </c>
      <c r="Q80" s="346">
        <f>('6.1 Base Year 1 Staff Loading'!Q80+'6.2 Base Year 2 Staff Loading'!Q80+'6.3 Base Year 3 Staff Loading'!Q80+'6.4 Base Year 4 Staff Loading'!Q80+'6.5 Base Year 5 Staff Loading'!Q80+'6.6 Base Year 6 Staff Loading'!Q80)/6</f>
        <v>0</v>
      </c>
      <c r="R80" s="346">
        <f t="shared" si="98"/>
        <v>0</v>
      </c>
      <c r="S80" s="395">
        <f t="shared" si="99"/>
        <v>0</v>
      </c>
      <c r="T80" s="107"/>
      <c r="U80" s="107"/>
      <c r="V80" s="107"/>
      <c r="W80" s="557">
        <f t="shared" si="100"/>
        <v>0</v>
      </c>
      <c r="X80" s="557">
        <f t="shared" si="101"/>
        <v>0</v>
      </c>
      <c r="Z80" s="557">
        <f t="shared" si="102"/>
        <v>0</v>
      </c>
      <c r="AA80" s="557">
        <f t="shared" si="103"/>
        <v>0</v>
      </c>
      <c r="AB80" s="558" t="e">
        <f t="shared" si="104"/>
        <v>#DIV/0!</v>
      </c>
    </row>
    <row r="81" spans="1:28" ht="14.25" customHeight="1" x14ac:dyDescent="0.3">
      <c r="A81" s="339"/>
      <c r="B81" s="340"/>
      <c r="C81" s="152"/>
      <c r="D81" s="170"/>
      <c r="E81" s="508"/>
      <c r="F81" s="346">
        <f>('6.1 Base Year 1 Staff Loading'!F81+'6.2 Base Year 2 Staff Loading'!F81+'6.3 Base Year 3 Staff Loading'!F81+'6.4 Base Year 4 Staff Loading'!F81+'6.5 Base Year 5 Staff Loading'!F81+'6.6 Base Year 6 Staff Loading'!F81)/6</f>
        <v>0</v>
      </c>
      <c r="G81" s="346">
        <f>('6.1 Base Year 1 Staff Loading'!G81+'6.2 Base Year 2 Staff Loading'!G81+'6.3 Base Year 3 Staff Loading'!G81+'6.4 Base Year 4 Staff Loading'!G81+'6.5 Base Year 5 Staff Loading'!G81+'6.6 Base Year 6 Staff Loading'!G81)/6</f>
        <v>0</v>
      </c>
      <c r="H81" s="346">
        <f>('6.1 Base Year 1 Staff Loading'!H81+'6.2 Base Year 2 Staff Loading'!H81+'6.3 Base Year 3 Staff Loading'!H81+'6.4 Base Year 4 Staff Loading'!H81+'6.5 Base Year 5 Staff Loading'!H81+'6.6 Base Year 6 Staff Loading'!H81)/6</f>
        <v>0</v>
      </c>
      <c r="I81" s="346">
        <f>('6.1 Base Year 1 Staff Loading'!I81+'6.2 Base Year 2 Staff Loading'!I81+'6.3 Base Year 3 Staff Loading'!I81+'6.4 Base Year 4 Staff Loading'!I81+'6.5 Base Year 5 Staff Loading'!I81+'6.6 Base Year 6 Staff Loading'!I81)/6</f>
        <v>0</v>
      </c>
      <c r="J81" s="346">
        <f>('6.1 Base Year 1 Staff Loading'!J81+'6.2 Base Year 2 Staff Loading'!J81+'6.3 Base Year 3 Staff Loading'!J81+'6.4 Base Year 4 Staff Loading'!J81+'6.5 Base Year 5 Staff Loading'!J81+'6.6 Base Year 6 Staff Loading'!J81)/6</f>
        <v>0</v>
      </c>
      <c r="K81" s="346">
        <f>('6.1 Base Year 1 Staff Loading'!K81+'6.2 Base Year 2 Staff Loading'!K81+'6.3 Base Year 3 Staff Loading'!K81+'6.4 Base Year 4 Staff Loading'!K81+'6.5 Base Year 5 Staff Loading'!K81+'6.6 Base Year 6 Staff Loading'!K81)/6</f>
        <v>0</v>
      </c>
      <c r="L81" s="346">
        <f>('6.1 Base Year 1 Staff Loading'!L81+'6.2 Base Year 2 Staff Loading'!L81+'6.3 Base Year 3 Staff Loading'!L81+'6.4 Base Year 4 Staff Loading'!L81+'6.5 Base Year 5 Staff Loading'!L81+'6.6 Base Year 6 Staff Loading'!L81)/6</f>
        <v>0</v>
      </c>
      <c r="M81" s="346">
        <f>('6.1 Base Year 1 Staff Loading'!M81+'6.2 Base Year 2 Staff Loading'!M81+'6.3 Base Year 3 Staff Loading'!M81+'6.4 Base Year 4 Staff Loading'!M81+'6.5 Base Year 5 Staff Loading'!M81+'6.6 Base Year 6 Staff Loading'!M81)/6</f>
        <v>0</v>
      </c>
      <c r="N81" s="346">
        <f>('6.1 Base Year 1 Staff Loading'!N81+'6.2 Base Year 2 Staff Loading'!N81+'6.3 Base Year 3 Staff Loading'!N81+'6.4 Base Year 4 Staff Loading'!N81+'6.5 Base Year 5 Staff Loading'!N81+'6.6 Base Year 6 Staff Loading'!N81)/6</f>
        <v>0</v>
      </c>
      <c r="O81" s="346">
        <f>('6.1 Base Year 1 Staff Loading'!O81+'6.2 Base Year 2 Staff Loading'!O81+'6.3 Base Year 3 Staff Loading'!O81+'6.4 Base Year 4 Staff Loading'!O81+'6.5 Base Year 5 Staff Loading'!O81+'6.6 Base Year 6 Staff Loading'!O81)/6</f>
        <v>0</v>
      </c>
      <c r="P81" s="346">
        <f>('6.1 Base Year 1 Staff Loading'!P81+'6.2 Base Year 2 Staff Loading'!P81+'6.3 Base Year 3 Staff Loading'!P81+'6.4 Base Year 4 Staff Loading'!P81+'6.5 Base Year 5 Staff Loading'!P81+'6.6 Base Year 6 Staff Loading'!P81)/6</f>
        <v>0</v>
      </c>
      <c r="Q81" s="346">
        <f>('6.1 Base Year 1 Staff Loading'!Q81+'6.2 Base Year 2 Staff Loading'!Q81+'6.3 Base Year 3 Staff Loading'!Q81+'6.4 Base Year 4 Staff Loading'!Q81+'6.5 Base Year 5 Staff Loading'!Q81+'6.6 Base Year 6 Staff Loading'!Q81)/6</f>
        <v>0</v>
      </c>
      <c r="R81" s="346">
        <f t="shared" si="98"/>
        <v>0</v>
      </c>
      <c r="S81" s="395">
        <f t="shared" si="99"/>
        <v>0</v>
      </c>
      <c r="W81" s="557">
        <f t="shared" si="100"/>
        <v>0</v>
      </c>
      <c r="X81" s="557">
        <f t="shared" si="101"/>
        <v>0</v>
      </c>
      <c r="Z81" s="557">
        <f t="shared" si="102"/>
        <v>0</v>
      </c>
      <c r="AA81" s="557">
        <f t="shared" si="103"/>
        <v>0</v>
      </c>
      <c r="AB81" s="558" t="e">
        <f t="shared" si="10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244"/>
      <c r="E82" s="509"/>
      <c r="F82" s="245">
        <f>SUM(F77:F81)</f>
        <v>0</v>
      </c>
      <c r="G82" s="245">
        <f t="shared" ref="G82:R82" si="105">SUM(G77:G81)</f>
        <v>0</v>
      </c>
      <c r="H82" s="245">
        <f t="shared" si="105"/>
        <v>0</v>
      </c>
      <c r="I82" s="245">
        <f t="shared" si="105"/>
        <v>0</v>
      </c>
      <c r="J82" s="245">
        <f t="shared" si="105"/>
        <v>0</v>
      </c>
      <c r="K82" s="245">
        <f t="shared" si="105"/>
        <v>0</v>
      </c>
      <c r="L82" s="245">
        <f t="shared" si="105"/>
        <v>0</v>
      </c>
      <c r="M82" s="245">
        <f t="shared" si="105"/>
        <v>0</v>
      </c>
      <c r="N82" s="245">
        <f t="shared" si="105"/>
        <v>0</v>
      </c>
      <c r="O82" s="245">
        <f t="shared" si="105"/>
        <v>0</v>
      </c>
      <c r="P82" s="245">
        <f t="shared" si="105"/>
        <v>0</v>
      </c>
      <c r="Q82" s="245">
        <f t="shared" si="105"/>
        <v>0</v>
      </c>
      <c r="R82" s="245">
        <f t="shared" si="10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17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266"/>
      <c r="E84" s="512"/>
      <c r="F84" s="266">
        <f t="shared" ref="F84:S84" si="106">SUM(F82,)</f>
        <v>0</v>
      </c>
      <c r="G84" s="266">
        <f t="shared" si="106"/>
        <v>0</v>
      </c>
      <c r="H84" s="266">
        <f t="shared" si="106"/>
        <v>0</v>
      </c>
      <c r="I84" s="266">
        <f t="shared" si="106"/>
        <v>0</v>
      </c>
      <c r="J84" s="266">
        <f t="shared" si="106"/>
        <v>0</v>
      </c>
      <c r="K84" s="266">
        <f t="shared" si="106"/>
        <v>0</v>
      </c>
      <c r="L84" s="266">
        <f t="shared" si="106"/>
        <v>0</v>
      </c>
      <c r="M84" s="266">
        <f t="shared" si="106"/>
        <v>0</v>
      </c>
      <c r="N84" s="266">
        <f t="shared" si="106"/>
        <v>0</v>
      </c>
      <c r="O84" s="266">
        <f t="shared" si="106"/>
        <v>0</v>
      </c>
      <c r="P84" s="266">
        <f t="shared" si="106"/>
        <v>0</v>
      </c>
      <c r="Q84" s="266">
        <f t="shared" si="106"/>
        <v>0</v>
      </c>
      <c r="R84" s="266">
        <f t="shared" si="106"/>
        <v>0</v>
      </c>
      <c r="S84" s="398">
        <f t="shared" si="10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160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251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152"/>
      <c r="D87" s="170"/>
      <c r="E87" s="508"/>
      <c r="F87" s="346">
        <f>('6.1 Base Year 1 Staff Loading'!F87+'6.2 Base Year 2 Staff Loading'!F87+'6.3 Base Year 3 Staff Loading'!F87+'6.4 Base Year 4 Staff Loading'!F87+'6.5 Base Year 5 Staff Loading'!F87+'6.6 Base Year 6 Staff Loading'!F87)/6</f>
        <v>0</v>
      </c>
      <c r="G87" s="346">
        <f>('6.1 Base Year 1 Staff Loading'!G87+'6.2 Base Year 2 Staff Loading'!G87+'6.3 Base Year 3 Staff Loading'!G87+'6.4 Base Year 4 Staff Loading'!G87+'6.5 Base Year 5 Staff Loading'!G87+'6.6 Base Year 6 Staff Loading'!G87)/6</f>
        <v>0</v>
      </c>
      <c r="H87" s="346">
        <f>('6.1 Base Year 1 Staff Loading'!H87+'6.2 Base Year 2 Staff Loading'!H87+'6.3 Base Year 3 Staff Loading'!H87+'6.4 Base Year 4 Staff Loading'!H87+'6.5 Base Year 5 Staff Loading'!H87+'6.6 Base Year 6 Staff Loading'!H87)/6</f>
        <v>0</v>
      </c>
      <c r="I87" s="346">
        <f>('6.1 Base Year 1 Staff Loading'!I87+'6.2 Base Year 2 Staff Loading'!I87+'6.3 Base Year 3 Staff Loading'!I87+'6.4 Base Year 4 Staff Loading'!I87+'6.5 Base Year 5 Staff Loading'!I87+'6.6 Base Year 6 Staff Loading'!I87)/6</f>
        <v>0</v>
      </c>
      <c r="J87" s="346">
        <f>('6.1 Base Year 1 Staff Loading'!J87+'6.2 Base Year 2 Staff Loading'!J87+'6.3 Base Year 3 Staff Loading'!J87+'6.4 Base Year 4 Staff Loading'!J87+'6.5 Base Year 5 Staff Loading'!J87+'6.6 Base Year 6 Staff Loading'!J87)/6</f>
        <v>0</v>
      </c>
      <c r="K87" s="346">
        <f>('6.1 Base Year 1 Staff Loading'!K87+'6.2 Base Year 2 Staff Loading'!K87+'6.3 Base Year 3 Staff Loading'!K87+'6.4 Base Year 4 Staff Loading'!K87+'6.5 Base Year 5 Staff Loading'!K87+'6.6 Base Year 6 Staff Loading'!K87)/6</f>
        <v>0</v>
      </c>
      <c r="L87" s="346">
        <f>('6.1 Base Year 1 Staff Loading'!L87+'6.2 Base Year 2 Staff Loading'!L87+'6.3 Base Year 3 Staff Loading'!L87+'6.4 Base Year 4 Staff Loading'!L87+'6.5 Base Year 5 Staff Loading'!L87+'6.6 Base Year 6 Staff Loading'!L87)/6</f>
        <v>0</v>
      </c>
      <c r="M87" s="346">
        <f>('6.1 Base Year 1 Staff Loading'!M87+'6.2 Base Year 2 Staff Loading'!M87+'6.3 Base Year 3 Staff Loading'!M87+'6.4 Base Year 4 Staff Loading'!M87+'6.5 Base Year 5 Staff Loading'!M87+'6.6 Base Year 6 Staff Loading'!M87)/6</f>
        <v>0</v>
      </c>
      <c r="N87" s="346">
        <f>('6.1 Base Year 1 Staff Loading'!N87+'6.2 Base Year 2 Staff Loading'!N87+'6.3 Base Year 3 Staff Loading'!N87+'6.4 Base Year 4 Staff Loading'!N87+'6.5 Base Year 5 Staff Loading'!N87+'6.6 Base Year 6 Staff Loading'!N87)/6</f>
        <v>0</v>
      </c>
      <c r="O87" s="346">
        <f>('6.1 Base Year 1 Staff Loading'!O87+'6.2 Base Year 2 Staff Loading'!O87+'6.3 Base Year 3 Staff Loading'!O87+'6.4 Base Year 4 Staff Loading'!O87+'6.5 Base Year 5 Staff Loading'!O87+'6.6 Base Year 6 Staff Loading'!O87)/6</f>
        <v>0</v>
      </c>
      <c r="P87" s="346">
        <f>('6.1 Base Year 1 Staff Loading'!P87+'6.2 Base Year 2 Staff Loading'!P87+'6.3 Base Year 3 Staff Loading'!P87+'6.4 Base Year 4 Staff Loading'!P87+'6.5 Base Year 5 Staff Loading'!P87+'6.6 Base Year 6 Staff Loading'!P87)/6</f>
        <v>0</v>
      </c>
      <c r="Q87" s="346">
        <f>('6.1 Base Year 1 Staff Loading'!Q87+'6.2 Base Year 2 Staff Loading'!Q87+'6.3 Base Year 3 Staff Loading'!Q87+'6.4 Base Year 4 Staff Loading'!Q87+'6.5 Base Year 5 Staff Loading'!Q87+'6.6 Base Year 6 Staff Loading'!Q87)/6</f>
        <v>0</v>
      </c>
      <c r="R87" s="346">
        <f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152"/>
      <c r="D88" s="170"/>
      <c r="E88" s="508"/>
      <c r="F88" s="346">
        <f>('6.1 Base Year 1 Staff Loading'!F88+'6.2 Base Year 2 Staff Loading'!F88+'6.3 Base Year 3 Staff Loading'!F88+'6.4 Base Year 4 Staff Loading'!F88+'6.5 Base Year 5 Staff Loading'!F88+'6.6 Base Year 6 Staff Loading'!F88)/6</f>
        <v>0</v>
      </c>
      <c r="G88" s="346">
        <f>('6.1 Base Year 1 Staff Loading'!G88+'6.2 Base Year 2 Staff Loading'!G88+'6.3 Base Year 3 Staff Loading'!G88+'6.4 Base Year 4 Staff Loading'!G88+'6.5 Base Year 5 Staff Loading'!G88+'6.6 Base Year 6 Staff Loading'!G88)/6</f>
        <v>0</v>
      </c>
      <c r="H88" s="346">
        <f>('6.1 Base Year 1 Staff Loading'!H88+'6.2 Base Year 2 Staff Loading'!H88+'6.3 Base Year 3 Staff Loading'!H88+'6.4 Base Year 4 Staff Loading'!H88+'6.5 Base Year 5 Staff Loading'!H88+'6.6 Base Year 6 Staff Loading'!H88)/6</f>
        <v>0</v>
      </c>
      <c r="I88" s="346">
        <f>('6.1 Base Year 1 Staff Loading'!I88+'6.2 Base Year 2 Staff Loading'!I88+'6.3 Base Year 3 Staff Loading'!I88+'6.4 Base Year 4 Staff Loading'!I88+'6.5 Base Year 5 Staff Loading'!I88+'6.6 Base Year 6 Staff Loading'!I88)/6</f>
        <v>0</v>
      </c>
      <c r="J88" s="346">
        <f>('6.1 Base Year 1 Staff Loading'!J88+'6.2 Base Year 2 Staff Loading'!J88+'6.3 Base Year 3 Staff Loading'!J88+'6.4 Base Year 4 Staff Loading'!J88+'6.5 Base Year 5 Staff Loading'!J88+'6.6 Base Year 6 Staff Loading'!J88)/6</f>
        <v>0</v>
      </c>
      <c r="K88" s="346">
        <f>('6.1 Base Year 1 Staff Loading'!K88+'6.2 Base Year 2 Staff Loading'!K88+'6.3 Base Year 3 Staff Loading'!K88+'6.4 Base Year 4 Staff Loading'!K88+'6.5 Base Year 5 Staff Loading'!K88+'6.6 Base Year 6 Staff Loading'!K88)/6</f>
        <v>0</v>
      </c>
      <c r="L88" s="346">
        <f>('6.1 Base Year 1 Staff Loading'!L88+'6.2 Base Year 2 Staff Loading'!L88+'6.3 Base Year 3 Staff Loading'!L88+'6.4 Base Year 4 Staff Loading'!L88+'6.5 Base Year 5 Staff Loading'!L88+'6.6 Base Year 6 Staff Loading'!L88)/6</f>
        <v>0</v>
      </c>
      <c r="M88" s="346">
        <f>('6.1 Base Year 1 Staff Loading'!M88+'6.2 Base Year 2 Staff Loading'!M88+'6.3 Base Year 3 Staff Loading'!M88+'6.4 Base Year 4 Staff Loading'!M88+'6.5 Base Year 5 Staff Loading'!M88+'6.6 Base Year 6 Staff Loading'!M88)/6</f>
        <v>0</v>
      </c>
      <c r="N88" s="346">
        <f>('6.1 Base Year 1 Staff Loading'!N88+'6.2 Base Year 2 Staff Loading'!N88+'6.3 Base Year 3 Staff Loading'!N88+'6.4 Base Year 4 Staff Loading'!N88+'6.5 Base Year 5 Staff Loading'!N88+'6.6 Base Year 6 Staff Loading'!N88)/6</f>
        <v>0</v>
      </c>
      <c r="O88" s="346">
        <f>('6.1 Base Year 1 Staff Loading'!O88+'6.2 Base Year 2 Staff Loading'!O88+'6.3 Base Year 3 Staff Loading'!O88+'6.4 Base Year 4 Staff Loading'!O88+'6.5 Base Year 5 Staff Loading'!O88+'6.6 Base Year 6 Staff Loading'!O88)/6</f>
        <v>0</v>
      </c>
      <c r="P88" s="346">
        <f>('6.1 Base Year 1 Staff Loading'!P88+'6.2 Base Year 2 Staff Loading'!P88+'6.3 Base Year 3 Staff Loading'!P88+'6.4 Base Year 4 Staff Loading'!P88+'6.5 Base Year 5 Staff Loading'!P88+'6.6 Base Year 6 Staff Loading'!P88)/6</f>
        <v>0</v>
      </c>
      <c r="Q88" s="346">
        <f>('6.1 Base Year 1 Staff Loading'!Q88+'6.2 Base Year 2 Staff Loading'!Q88+'6.3 Base Year 3 Staff Loading'!Q88+'6.4 Base Year 4 Staff Loading'!Q88+'6.5 Base Year 5 Staff Loading'!Q88+'6.6 Base Year 6 Staff Loading'!Q88)/6</f>
        <v>0</v>
      </c>
      <c r="R88" s="346">
        <f t="shared" ref="R88:R91" si="107">SUM(F88:Q88)</f>
        <v>0</v>
      </c>
      <c r="S88" s="395">
        <f t="shared" ref="S88:S91" si="108">D88*R88</f>
        <v>0</v>
      </c>
      <c r="T88" s="107"/>
      <c r="U88" s="107"/>
      <c r="V88" s="107"/>
      <c r="W88" s="557">
        <f t="shared" ref="W88:W91" si="109">X88/$U$7</f>
        <v>0</v>
      </c>
      <c r="X88" s="557">
        <f t="shared" ref="X88:X91" si="110">R88/12</f>
        <v>0</v>
      </c>
      <c r="Z88" s="557">
        <f t="shared" ref="Z88:Z91" si="111">IF($E88="Y",$R88,0)</f>
        <v>0</v>
      </c>
      <c r="AA88" s="557">
        <f t="shared" ref="AA88:AA91" si="112">IF($E88="N",$R88,0)</f>
        <v>0</v>
      </c>
      <c r="AB88" s="558" t="e">
        <f t="shared" ref="AB88:AB91" si="113">Z88/(AA88+Z88)</f>
        <v>#DIV/0!</v>
      </c>
    </row>
    <row r="89" spans="1:28" ht="14.25" x14ac:dyDescent="0.3">
      <c r="A89" s="339"/>
      <c r="B89" s="340"/>
      <c r="C89" s="152"/>
      <c r="D89" s="170"/>
      <c r="E89" s="508"/>
      <c r="F89" s="346">
        <f>('6.1 Base Year 1 Staff Loading'!F89+'6.2 Base Year 2 Staff Loading'!F89+'6.3 Base Year 3 Staff Loading'!F89+'6.4 Base Year 4 Staff Loading'!F89+'6.5 Base Year 5 Staff Loading'!F89+'6.6 Base Year 6 Staff Loading'!F89)/6</f>
        <v>0</v>
      </c>
      <c r="G89" s="346">
        <f>('6.1 Base Year 1 Staff Loading'!G89+'6.2 Base Year 2 Staff Loading'!G89+'6.3 Base Year 3 Staff Loading'!G89+'6.4 Base Year 4 Staff Loading'!G89+'6.5 Base Year 5 Staff Loading'!G89+'6.6 Base Year 6 Staff Loading'!G89)/6</f>
        <v>0</v>
      </c>
      <c r="H89" s="346">
        <f>('6.1 Base Year 1 Staff Loading'!H89+'6.2 Base Year 2 Staff Loading'!H89+'6.3 Base Year 3 Staff Loading'!H89+'6.4 Base Year 4 Staff Loading'!H89+'6.5 Base Year 5 Staff Loading'!H89+'6.6 Base Year 6 Staff Loading'!H89)/6</f>
        <v>0</v>
      </c>
      <c r="I89" s="346">
        <f>('6.1 Base Year 1 Staff Loading'!I89+'6.2 Base Year 2 Staff Loading'!I89+'6.3 Base Year 3 Staff Loading'!I89+'6.4 Base Year 4 Staff Loading'!I89+'6.5 Base Year 5 Staff Loading'!I89+'6.6 Base Year 6 Staff Loading'!I89)/6</f>
        <v>0</v>
      </c>
      <c r="J89" s="346">
        <f>('6.1 Base Year 1 Staff Loading'!J89+'6.2 Base Year 2 Staff Loading'!J89+'6.3 Base Year 3 Staff Loading'!J89+'6.4 Base Year 4 Staff Loading'!J89+'6.5 Base Year 5 Staff Loading'!J89+'6.6 Base Year 6 Staff Loading'!J89)/6</f>
        <v>0</v>
      </c>
      <c r="K89" s="346">
        <f>('6.1 Base Year 1 Staff Loading'!K89+'6.2 Base Year 2 Staff Loading'!K89+'6.3 Base Year 3 Staff Loading'!K89+'6.4 Base Year 4 Staff Loading'!K89+'6.5 Base Year 5 Staff Loading'!K89+'6.6 Base Year 6 Staff Loading'!K89)/6</f>
        <v>0</v>
      </c>
      <c r="L89" s="346">
        <f>('6.1 Base Year 1 Staff Loading'!L89+'6.2 Base Year 2 Staff Loading'!L89+'6.3 Base Year 3 Staff Loading'!L89+'6.4 Base Year 4 Staff Loading'!L89+'6.5 Base Year 5 Staff Loading'!L89+'6.6 Base Year 6 Staff Loading'!L89)/6</f>
        <v>0</v>
      </c>
      <c r="M89" s="346">
        <f>('6.1 Base Year 1 Staff Loading'!M89+'6.2 Base Year 2 Staff Loading'!M89+'6.3 Base Year 3 Staff Loading'!M89+'6.4 Base Year 4 Staff Loading'!M89+'6.5 Base Year 5 Staff Loading'!M89+'6.6 Base Year 6 Staff Loading'!M89)/6</f>
        <v>0</v>
      </c>
      <c r="N89" s="346">
        <f>('6.1 Base Year 1 Staff Loading'!N89+'6.2 Base Year 2 Staff Loading'!N89+'6.3 Base Year 3 Staff Loading'!N89+'6.4 Base Year 4 Staff Loading'!N89+'6.5 Base Year 5 Staff Loading'!N89+'6.6 Base Year 6 Staff Loading'!N89)/6</f>
        <v>0</v>
      </c>
      <c r="O89" s="346">
        <f>('6.1 Base Year 1 Staff Loading'!O89+'6.2 Base Year 2 Staff Loading'!O89+'6.3 Base Year 3 Staff Loading'!O89+'6.4 Base Year 4 Staff Loading'!O89+'6.5 Base Year 5 Staff Loading'!O89+'6.6 Base Year 6 Staff Loading'!O89)/6</f>
        <v>0</v>
      </c>
      <c r="P89" s="346">
        <f>('6.1 Base Year 1 Staff Loading'!P89+'6.2 Base Year 2 Staff Loading'!P89+'6.3 Base Year 3 Staff Loading'!P89+'6.4 Base Year 4 Staff Loading'!P89+'6.5 Base Year 5 Staff Loading'!P89+'6.6 Base Year 6 Staff Loading'!P89)/6</f>
        <v>0</v>
      </c>
      <c r="Q89" s="346">
        <f>('6.1 Base Year 1 Staff Loading'!Q89+'6.2 Base Year 2 Staff Loading'!Q89+'6.3 Base Year 3 Staff Loading'!Q89+'6.4 Base Year 4 Staff Loading'!Q89+'6.5 Base Year 5 Staff Loading'!Q89+'6.6 Base Year 6 Staff Loading'!Q89)/6</f>
        <v>0</v>
      </c>
      <c r="R89" s="346">
        <f t="shared" si="107"/>
        <v>0</v>
      </c>
      <c r="S89" s="395">
        <f t="shared" si="108"/>
        <v>0</v>
      </c>
      <c r="W89" s="557">
        <f t="shared" si="109"/>
        <v>0</v>
      </c>
      <c r="X89" s="557">
        <f t="shared" si="110"/>
        <v>0</v>
      </c>
      <c r="Z89" s="557">
        <f t="shared" si="111"/>
        <v>0</v>
      </c>
      <c r="AA89" s="557">
        <f t="shared" si="112"/>
        <v>0</v>
      </c>
      <c r="AB89" s="558" t="e">
        <f t="shared" si="113"/>
        <v>#DIV/0!</v>
      </c>
    </row>
    <row r="90" spans="1:28" s="111" customFormat="1" ht="14.25" x14ac:dyDescent="0.3">
      <c r="A90" s="339"/>
      <c r="B90" s="340"/>
      <c r="C90" s="152"/>
      <c r="D90" s="170"/>
      <c r="E90" s="508"/>
      <c r="F90" s="346">
        <f>('6.1 Base Year 1 Staff Loading'!F90+'6.2 Base Year 2 Staff Loading'!F90+'6.3 Base Year 3 Staff Loading'!F90+'6.4 Base Year 4 Staff Loading'!F90+'6.5 Base Year 5 Staff Loading'!F90+'6.6 Base Year 6 Staff Loading'!F90)/6</f>
        <v>0</v>
      </c>
      <c r="G90" s="346">
        <f>('6.1 Base Year 1 Staff Loading'!G90+'6.2 Base Year 2 Staff Loading'!G90+'6.3 Base Year 3 Staff Loading'!G90+'6.4 Base Year 4 Staff Loading'!G90+'6.5 Base Year 5 Staff Loading'!G90+'6.6 Base Year 6 Staff Loading'!G90)/6</f>
        <v>0</v>
      </c>
      <c r="H90" s="346">
        <f>('6.1 Base Year 1 Staff Loading'!H90+'6.2 Base Year 2 Staff Loading'!H90+'6.3 Base Year 3 Staff Loading'!H90+'6.4 Base Year 4 Staff Loading'!H90+'6.5 Base Year 5 Staff Loading'!H90+'6.6 Base Year 6 Staff Loading'!H90)/6</f>
        <v>0</v>
      </c>
      <c r="I90" s="346">
        <f>('6.1 Base Year 1 Staff Loading'!I90+'6.2 Base Year 2 Staff Loading'!I90+'6.3 Base Year 3 Staff Loading'!I90+'6.4 Base Year 4 Staff Loading'!I90+'6.5 Base Year 5 Staff Loading'!I90+'6.6 Base Year 6 Staff Loading'!I90)/6</f>
        <v>0</v>
      </c>
      <c r="J90" s="346">
        <f>('6.1 Base Year 1 Staff Loading'!J90+'6.2 Base Year 2 Staff Loading'!J90+'6.3 Base Year 3 Staff Loading'!J90+'6.4 Base Year 4 Staff Loading'!J90+'6.5 Base Year 5 Staff Loading'!J90+'6.6 Base Year 6 Staff Loading'!J90)/6</f>
        <v>0</v>
      </c>
      <c r="K90" s="346">
        <f>('6.1 Base Year 1 Staff Loading'!K90+'6.2 Base Year 2 Staff Loading'!K90+'6.3 Base Year 3 Staff Loading'!K90+'6.4 Base Year 4 Staff Loading'!K90+'6.5 Base Year 5 Staff Loading'!K90+'6.6 Base Year 6 Staff Loading'!K90)/6</f>
        <v>0</v>
      </c>
      <c r="L90" s="346">
        <f>('6.1 Base Year 1 Staff Loading'!L90+'6.2 Base Year 2 Staff Loading'!L90+'6.3 Base Year 3 Staff Loading'!L90+'6.4 Base Year 4 Staff Loading'!L90+'6.5 Base Year 5 Staff Loading'!L90+'6.6 Base Year 6 Staff Loading'!L90)/6</f>
        <v>0</v>
      </c>
      <c r="M90" s="346">
        <f>('6.1 Base Year 1 Staff Loading'!M90+'6.2 Base Year 2 Staff Loading'!M90+'6.3 Base Year 3 Staff Loading'!M90+'6.4 Base Year 4 Staff Loading'!M90+'6.5 Base Year 5 Staff Loading'!M90+'6.6 Base Year 6 Staff Loading'!M90)/6</f>
        <v>0</v>
      </c>
      <c r="N90" s="346">
        <f>('6.1 Base Year 1 Staff Loading'!N90+'6.2 Base Year 2 Staff Loading'!N90+'6.3 Base Year 3 Staff Loading'!N90+'6.4 Base Year 4 Staff Loading'!N90+'6.5 Base Year 5 Staff Loading'!N90+'6.6 Base Year 6 Staff Loading'!N90)/6</f>
        <v>0</v>
      </c>
      <c r="O90" s="346">
        <f>('6.1 Base Year 1 Staff Loading'!O90+'6.2 Base Year 2 Staff Loading'!O90+'6.3 Base Year 3 Staff Loading'!O90+'6.4 Base Year 4 Staff Loading'!O90+'6.5 Base Year 5 Staff Loading'!O90+'6.6 Base Year 6 Staff Loading'!O90)/6</f>
        <v>0</v>
      </c>
      <c r="P90" s="346">
        <f>('6.1 Base Year 1 Staff Loading'!P90+'6.2 Base Year 2 Staff Loading'!P90+'6.3 Base Year 3 Staff Loading'!P90+'6.4 Base Year 4 Staff Loading'!P90+'6.5 Base Year 5 Staff Loading'!P90+'6.6 Base Year 6 Staff Loading'!P90)/6</f>
        <v>0</v>
      </c>
      <c r="Q90" s="346">
        <f>('6.1 Base Year 1 Staff Loading'!Q90+'6.2 Base Year 2 Staff Loading'!Q90+'6.3 Base Year 3 Staff Loading'!Q90+'6.4 Base Year 4 Staff Loading'!Q90+'6.5 Base Year 5 Staff Loading'!Q90+'6.6 Base Year 6 Staff Loading'!Q90)/6</f>
        <v>0</v>
      </c>
      <c r="R90" s="346">
        <f t="shared" si="107"/>
        <v>0</v>
      </c>
      <c r="S90" s="395">
        <f t="shared" si="108"/>
        <v>0</v>
      </c>
      <c r="T90" s="107"/>
      <c r="U90" s="107"/>
      <c r="V90" s="107"/>
      <c r="W90" s="557">
        <f t="shared" si="109"/>
        <v>0</v>
      </c>
      <c r="X90" s="557">
        <f t="shared" si="110"/>
        <v>0</v>
      </c>
      <c r="Z90" s="557">
        <f t="shared" si="111"/>
        <v>0</v>
      </c>
      <c r="AA90" s="557">
        <f t="shared" si="112"/>
        <v>0</v>
      </c>
      <c r="AB90" s="558" t="e">
        <f t="shared" si="113"/>
        <v>#DIV/0!</v>
      </c>
    </row>
    <row r="91" spans="1:28" ht="14.25" customHeight="1" x14ac:dyDescent="0.3">
      <c r="A91" s="339"/>
      <c r="B91" s="340"/>
      <c r="C91" s="152"/>
      <c r="D91" s="170"/>
      <c r="E91" s="508"/>
      <c r="F91" s="346">
        <f>('6.1 Base Year 1 Staff Loading'!F91+'6.2 Base Year 2 Staff Loading'!F91+'6.3 Base Year 3 Staff Loading'!F91+'6.4 Base Year 4 Staff Loading'!F91+'6.5 Base Year 5 Staff Loading'!F91+'6.6 Base Year 6 Staff Loading'!F91)/6</f>
        <v>0</v>
      </c>
      <c r="G91" s="346">
        <f>('6.1 Base Year 1 Staff Loading'!G91+'6.2 Base Year 2 Staff Loading'!G91+'6.3 Base Year 3 Staff Loading'!G91+'6.4 Base Year 4 Staff Loading'!G91+'6.5 Base Year 5 Staff Loading'!G91+'6.6 Base Year 6 Staff Loading'!G91)/6</f>
        <v>0</v>
      </c>
      <c r="H91" s="346">
        <f>('6.1 Base Year 1 Staff Loading'!H91+'6.2 Base Year 2 Staff Loading'!H91+'6.3 Base Year 3 Staff Loading'!H91+'6.4 Base Year 4 Staff Loading'!H91+'6.5 Base Year 5 Staff Loading'!H91+'6.6 Base Year 6 Staff Loading'!H91)/6</f>
        <v>0</v>
      </c>
      <c r="I91" s="346">
        <f>('6.1 Base Year 1 Staff Loading'!I91+'6.2 Base Year 2 Staff Loading'!I91+'6.3 Base Year 3 Staff Loading'!I91+'6.4 Base Year 4 Staff Loading'!I91+'6.5 Base Year 5 Staff Loading'!I91+'6.6 Base Year 6 Staff Loading'!I91)/6</f>
        <v>0</v>
      </c>
      <c r="J91" s="346">
        <f>('6.1 Base Year 1 Staff Loading'!J91+'6.2 Base Year 2 Staff Loading'!J91+'6.3 Base Year 3 Staff Loading'!J91+'6.4 Base Year 4 Staff Loading'!J91+'6.5 Base Year 5 Staff Loading'!J91+'6.6 Base Year 6 Staff Loading'!J91)/6</f>
        <v>0</v>
      </c>
      <c r="K91" s="346">
        <f>('6.1 Base Year 1 Staff Loading'!K91+'6.2 Base Year 2 Staff Loading'!K91+'6.3 Base Year 3 Staff Loading'!K91+'6.4 Base Year 4 Staff Loading'!K91+'6.5 Base Year 5 Staff Loading'!K91+'6.6 Base Year 6 Staff Loading'!K91)/6</f>
        <v>0</v>
      </c>
      <c r="L91" s="346">
        <f>('6.1 Base Year 1 Staff Loading'!L91+'6.2 Base Year 2 Staff Loading'!L91+'6.3 Base Year 3 Staff Loading'!L91+'6.4 Base Year 4 Staff Loading'!L91+'6.5 Base Year 5 Staff Loading'!L91+'6.6 Base Year 6 Staff Loading'!L91)/6</f>
        <v>0</v>
      </c>
      <c r="M91" s="346">
        <f>('6.1 Base Year 1 Staff Loading'!M91+'6.2 Base Year 2 Staff Loading'!M91+'6.3 Base Year 3 Staff Loading'!M91+'6.4 Base Year 4 Staff Loading'!M91+'6.5 Base Year 5 Staff Loading'!M91+'6.6 Base Year 6 Staff Loading'!M91)/6</f>
        <v>0</v>
      </c>
      <c r="N91" s="346">
        <f>('6.1 Base Year 1 Staff Loading'!N91+'6.2 Base Year 2 Staff Loading'!N91+'6.3 Base Year 3 Staff Loading'!N91+'6.4 Base Year 4 Staff Loading'!N91+'6.5 Base Year 5 Staff Loading'!N91+'6.6 Base Year 6 Staff Loading'!N91)/6</f>
        <v>0</v>
      </c>
      <c r="O91" s="346">
        <f>('6.1 Base Year 1 Staff Loading'!O91+'6.2 Base Year 2 Staff Loading'!O91+'6.3 Base Year 3 Staff Loading'!O91+'6.4 Base Year 4 Staff Loading'!O91+'6.5 Base Year 5 Staff Loading'!O91+'6.6 Base Year 6 Staff Loading'!O91)/6</f>
        <v>0</v>
      </c>
      <c r="P91" s="346">
        <f>('6.1 Base Year 1 Staff Loading'!P91+'6.2 Base Year 2 Staff Loading'!P91+'6.3 Base Year 3 Staff Loading'!P91+'6.4 Base Year 4 Staff Loading'!P91+'6.5 Base Year 5 Staff Loading'!P91+'6.6 Base Year 6 Staff Loading'!P91)/6</f>
        <v>0</v>
      </c>
      <c r="Q91" s="346">
        <f>('6.1 Base Year 1 Staff Loading'!Q91+'6.2 Base Year 2 Staff Loading'!Q91+'6.3 Base Year 3 Staff Loading'!Q91+'6.4 Base Year 4 Staff Loading'!Q91+'6.5 Base Year 5 Staff Loading'!Q91+'6.6 Base Year 6 Staff Loading'!Q91)/6</f>
        <v>0</v>
      </c>
      <c r="R91" s="346">
        <f t="shared" si="107"/>
        <v>0</v>
      </c>
      <c r="S91" s="395">
        <f t="shared" si="108"/>
        <v>0</v>
      </c>
      <c r="W91" s="557">
        <f t="shared" si="109"/>
        <v>0</v>
      </c>
      <c r="X91" s="557">
        <f t="shared" si="110"/>
        <v>0</v>
      </c>
      <c r="Z91" s="557">
        <f t="shared" si="111"/>
        <v>0</v>
      </c>
      <c r="AA91" s="557">
        <f t="shared" si="112"/>
        <v>0</v>
      </c>
      <c r="AB91" s="558" t="e">
        <f t="shared" si="11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244"/>
      <c r="E92" s="509"/>
      <c r="F92" s="245">
        <f>SUM(F87:F91)</f>
        <v>0</v>
      </c>
      <c r="G92" s="245">
        <f t="shared" ref="G92:R92" si="114">SUM(G87:G91)</f>
        <v>0</v>
      </c>
      <c r="H92" s="245">
        <f t="shared" si="114"/>
        <v>0</v>
      </c>
      <c r="I92" s="245">
        <f t="shared" si="114"/>
        <v>0</v>
      </c>
      <c r="J92" s="245">
        <f t="shared" si="114"/>
        <v>0</v>
      </c>
      <c r="K92" s="245">
        <f t="shared" si="114"/>
        <v>0</v>
      </c>
      <c r="L92" s="245">
        <f t="shared" si="114"/>
        <v>0</v>
      </c>
      <c r="M92" s="245">
        <f t="shared" si="114"/>
        <v>0</v>
      </c>
      <c r="N92" s="245">
        <f t="shared" si="114"/>
        <v>0</v>
      </c>
      <c r="O92" s="245">
        <f t="shared" si="114"/>
        <v>0</v>
      </c>
      <c r="P92" s="245">
        <f t="shared" si="114"/>
        <v>0</v>
      </c>
      <c r="Q92" s="245">
        <f t="shared" si="114"/>
        <v>0</v>
      </c>
      <c r="R92" s="245">
        <f t="shared" si="11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17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266"/>
      <c r="E94" s="512"/>
      <c r="F94" s="266">
        <f t="shared" ref="F94:S94" si="115">SUM(F92,)</f>
        <v>0</v>
      </c>
      <c r="G94" s="266">
        <f t="shared" si="115"/>
        <v>0</v>
      </c>
      <c r="H94" s="266">
        <f t="shared" si="115"/>
        <v>0</v>
      </c>
      <c r="I94" s="266">
        <f t="shared" si="115"/>
        <v>0</v>
      </c>
      <c r="J94" s="266">
        <f t="shared" si="115"/>
        <v>0</v>
      </c>
      <c r="K94" s="266">
        <f t="shared" si="115"/>
        <v>0</v>
      </c>
      <c r="L94" s="266">
        <f t="shared" si="115"/>
        <v>0</v>
      </c>
      <c r="M94" s="266">
        <f t="shared" si="115"/>
        <v>0</v>
      </c>
      <c r="N94" s="266">
        <f t="shared" si="115"/>
        <v>0</v>
      </c>
      <c r="O94" s="266">
        <f t="shared" si="115"/>
        <v>0</v>
      </c>
      <c r="P94" s="266">
        <f t="shared" si="115"/>
        <v>0</v>
      </c>
      <c r="Q94" s="266">
        <f t="shared" si="115"/>
        <v>0</v>
      </c>
      <c r="R94" s="266">
        <f t="shared" si="115"/>
        <v>0</v>
      </c>
      <c r="S94" s="398">
        <f t="shared" si="11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154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251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152"/>
      <c r="D97" s="170"/>
      <c r="E97" s="508"/>
      <c r="F97" s="346">
        <f>('6.1 Base Year 1 Staff Loading'!F97+'6.2 Base Year 2 Staff Loading'!F97+'6.3 Base Year 3 Staff Loading'!F97+'6.4 Base Year 4 Staff Loading'!F97+'6.5 Base Year 5 Staff Loading'!F97+'6.6 Base Year 6 Staff Loading'!F97)/6</f>
        <v>0</v>
      </c>
      <c r="G97" s="346">
        <f>('6.1 Base Year 1 Staff Loading'!G97+'6.2 Base Year 2 Staff Loading'!G97+'6.3 Base Year 3 Staff Loading'!G97+'6.4 Base Year 4 Staff Loading'!G97+'6.5 Base Year 5 Staff Loading'!G97+'6.6 Base Year 6 Staff Loading'!G97)/6</f>
        <v>0</v>
      </c>
      <c r="H97" s="346">
        <f>('6.1 Base Year 1 Staff Loading'!H97+'6.2 Base Year 2 Staff Loading'!H97+'6.3 Base Year 3 Staff Loading'!H97+'6.4 Base Year 4 Staff Loading'!H97+'6.5 Base Year 5 Staff Loading'!H97+'6.6 Base Year 6 Staff Loading'!H97)/6</f>
        <v>0</v>
      </c>
      <c r="I97" s="346">
        <f>('6.1 Base Year 1 Staff Loading'!I97+'6.2 Base Year 2 Staff Loading'!I97+'6.3 Base Year 3 Staff Loading'!I97+'6.4 Base Year 4 Staff Loading'!I97+'6.5 Base Year 5 Staff Loading'!I97+'6.6 Base Year 6 Staff Loading'!I97)/6</f>
        <v>0</v>
      </c>
      <c r="J97" s="346">
        <f>('6.1 Base Year 1 Staff Loading'!J97+'6.2 Base Year 2 Staff Loading'!J97+'6.3 Base Year 3 Staff Loading'!J97+'6.4 Base Year 4 Staff Loading'!J97+'6.5 Base Year 5 Staff Loading'!J97+'6.6 Base Year 6 Staff Loading'!J97)/6</f>
        <v>0</v>
      </c>
      <c r="K97" s="346">
        <f>('6.1 Base Year 1 Staff Loading'!K97+'6.2 Base Year 2 Staff Loading'!K97+'6.3 Base Year 3 Staff Loading'!K97+'6.4 Base Year 4 Staff Loading'!K97+'6.5 Base Year 5 Staff Loading'!K97+'6.6 Base Year 6 Staff Loading'!K97)/6</f>
        <v>0</v>
      </c>
      <c r="L97" s="346">
        <f>('6.1 Base Year 1 Staff Loading'!L97+'6.2 Base Year 2 Staff Loading'!L97+'6.3 Base Year 3 Staff Loading'!L97+'6.4 Base Year 4 Staff Loading'!L97+'6.5 Base Year 5 Staff Loading'!L97+'6.6 Base Year 6 Staff Loading'!L97)/6</f>
        <v>0</v>
      </c>
      <c r="M97" s="346">
        <f>('6.1 Base Year 1 Staff Loading'!M97+'6.2 Base Year 2 Staff Loading'!M97+'6.3 Base Year 3 Staff Loading'!M97+'6.4 Base Year 4 Staff Loading'!M97+'6.5 Base Year 5 Staff Loading'!M97+'6.6 Base Year 6 Staff Loading'!M97)/6</f>
        <v>0</v>
      </c>
      <c r="N97" s="346">
        <f>('6.1 Base Year 1 Staff Loading'!N97+'6.2 Base Year 2 Staff Loading'!N97+'6.3 Base Year 3 Staff Loading'!N97+'6.4 Base Year 4 Staff Loading'!N97+'6.5 Base Year 5 Staff Loading'!N97+'6.6 Base Year 6 Staff Loading'!N97)/6</f>
        <v>0</v>
      </c>
      <c r="O97" s="346">
        <f>('6.1 Base Year 1 Staff Loading'!O97+'6.2 Base Year 2 Staff Loading'!O97+'6.3 Base Year 3 Staff Loading'!O97+'6.4 Base Year 4 Staff Loading'!O97+'6.5 Base Year 5 Staff Loading'!O97+'6.6 Base Year 6 Staff Loading'!O97)/6</f>
        <v>0</v>
      </c>
      <c r="P97" s="346">
        <f>('6.1 Base Year 1 Staff Loading'!P97+'6.2 Base Year 2 Staff Loading'!P97+'6.3 Base Year 3 Staff Loading'!P97+'6.4 Base Year 4 Staff Loading'!P97+'6.5 Base Year 5 Staff Loading'!P97+'6.6 Base Year 6 Staff Loading'!P97)/6</f>
        <v>0</v>
      </c>
      <c r="Q97" s="346">
        <f>('6.1 Base Year 1 Staff Loading'!Q97+'6.2 Base Year 2 Staff Loading'!Q97+'6.3 Base Year 3 Staff Loading'!Q97+'6.4 Base Year 4 Staff Loading'!Q97+'6.5 Base Year 5 Staff Loading'!Q97+'6.6 Base Year 6 Staff Loading'!Q97)/6</f>
        <v>0</v>
      </c>
      <c r="R97" s="346">
        <f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152"/>
      <c r="D98" s="170"/>
      <c r="E98" s="508"/>
      <c r="F98" s="346">
        <f>('6.1 Base Year 1 Staff Loading'!F98+'6.2 Base Year 2 Staff Loading'!F98+'6.3 Base Year 3 Staff Loading'!F98+'6.4 Base Year 4 Staff Loading'!F98+'6.5 Base Year 5 Staff Loading'!F98+'6.6 Base Year 6 Staff Loading'!F98)/6</f>
        <v>0</v>
      </c>
      <c r="G98" s="346">
        <f>('6.1 Base Year 1 Staff Loading'!G98+'6.2 Base Year 2 Staff Loading'!G98+'6.3 Base Year 3 Staff Loading'!G98+'6.4 Base Year 4 Staff Loading'!G98+'6.5 Base Year 5 Staff Loading'!G98+'6.6 Base Year 6 Staff Loading'!G98)/6</f>
        <v>0</v>
      </c>
      <c r="H98" s="346">
        <f>('6.1 Base Year 1 Staff Loading'!H98+'6.2 Base Year 2 Staff Loading'!H98+'6.3 Base Year 3 Staff Loading'!H98+'6.4 Base Year 4 Staff Loading'!H98+'6.5 Base Year 5 Staff Loading'!H98+'6.6 Base Year 6 Staff Loading'!H98)/6</f>
        <v>0</v>
      </c>
      <c r="I98" s="346">
        <f>('6.1 Base Year 1 Staff Loading'!I98+'6.2 Base Year 2 Staff Loading'!I98+'6.3 Base Year 3 Staff Loading'!I98+'6.4 Base Year 4 Staff Loading'!I98+'6.5 Base Year 5 Staff Loading'!I98+'6.6 Base Year 6 Staff Loading'!I98)/6</f>
        <v>0</v>
      </c>
      <c r="J98" s="346">
        <f>('6.1 Base Year 1 Staff Loading'!J98+'6.2 Base Year 2 Staff Loading'!J98+'6.3 Base Year 3 Staff Loading'!J98+'6.4 Base Year 4 Staff Loading'!J98+'6.5 Base Year 5 Staff Loading'!J98+'6.6 Base Year 6 Staff Loading'!J98)/6</f>
        <v>0</v>
      </c>
      <c r="K98" s="346">
        <f>('6.1 Base Year 1 Staff Loading'!K98+'6.2 Base Year 2 Staff Loading'!K98+'6.3 Base Year 3 Staff Loading'!K98+'6.4 Base Year 4 Staff Loading'!K98+'6.5 Base Year 5 Staff Loading'!K98+'6.6 Base Year 6 Staff Loading'!K98)/6</f>
        <v>0</v>
      </c>
      <c r="L98" s="346">
        <f>('6.1 Base Year 1 Staff Loading'!L98+'6.2 Base Year 2 Staff Loading'!L98+'6.3 Base Year 3 Staff Loading'!L98+'6.4 Base Year 4 Staff Loading'!L98+'6.5 Base Year 5 Staff Loading'!L98+'6.6 Base Year 6 Staff Loading'!L98)/6</f>
        <v>0</v>
      </c>
      <c r="M98" s="346">
        <f>('6.1 Base Year 1 Staff Loading'!M98+'6.2 Base Year 2 Staff Loading'!M98+'6.3 Base Year 3 Staff Loading'!M98+'6.4 Base Year 4 Staff Loading'!M98+'6.5 Base Year 5 Staff Loading'!M98+'6.6 Base Year 6 Staff Loading'!M98)/6</f>
        <v>0</v>
      </c>
      <c r="N98" s="346">
        <f>('6.1 Base Year 1 Staff Loading'!N98+'6.2 Base Year 2 Staff Loading'!N98+'6.3 Base Year 3 Staff Loading'!N98+'6.4 Base Year 4 Staff Loading'!N98+'6.5 Base Year 5 Staff Loading'!N98+'6.6 Base Year 6 Staff Loading'!N98)/6</f>
        <v>0</v>
      </c>
      <c r="O98" s="346">
        <f>('6.1 Base Year 1 Staff Loading'!O98+'6.2 Base Year 2 Staff Loading'!O98+'6.3 Base Year 3 Staff Loading'!O98+'6.4 Base Year 4 Staff Loading'!O98+'6.5 Base Year 5 Staff Loading'!O98+'6.6 Base Year 6 Staff Loading'!O98)/6</f>
        <v>0</v>
      </c>
      <c r="P98" s="346">
        <f>('6.1 Base Year 1 Staff Loading'!P98+'6.2 Base Year 2 Staff Loading'!P98+'6.3 Base Year 3 Staff Loading'!P98+'6.4 Base Year 4 Staff Loading'!P98+'6.5 Base Year 5 Staff Loading'!P98+'6.6 Base Year 6 Staff Loading'!P98)/6</f>
        <v>0</v>
      </c>
      <c r="Q98" s="346">
        <f>('6.1 Base Year 1 Staff Loading'!Q98+'6.2 Base Year 2 Staff Loading'!Q98+'6.3 Base Year 3 Staff Loading'!Q98+'6.4 Base Year 4 Staff Loading'!Q98+'6.5 Base Year 5 Staff Loading'!Q98+'6.6 Base Year 6 Staff Loading'!Q98)/6</f>
        <v>0</v>
      </c>
      <c r="R98" s="346">
        <f t="shared" ref="R98:R101" si="116">SUM(F98:Q98)</f>
        <v>0</v>
      </c>
      <c r="S98" s="395">
        <f t="shared" ref="S98:S101" si="117">D98*R98</f>
        <v>0</v>
      </c>
      <c r="W98" s="557">
        <f t="shared" ref="W98:W101" si="118">X98/$U$7</f>
        <v>0</v>
      </c>
      <c r="X98" s="557">
        <f t="shared" ref="X98:X101" si="119">R98/12</f>
        <v>0</v>
      </c>
      <c r="Z98" s="557">
        <f t="shared" ref="Z98:Z101" si="120">IF($E98="Y",$R98,0)</f>
        <v>0</v>
      </c>
      <c r="AA98" s="557">
        <f t="shared" ref="AA98:AA101" si="121">IF($E98="N",$R98,0)</f>
        <v>0</v>
      </c>
      <c r="AB98" s="558" t="e">
        <f t="shared" ref="AB98:AB101" si="122">Z98/(AA98+Z98)</f>
        <v>#DIV/0!</v>
      </c>
    </row>
    <row r="99" spans="1:28" ht="14.25" customHeight="1" x14ac:dyDescent="0.3">
      <c r="A99" s="339"/>
      <c r="B99" s="340"/>
      <c r="C99" s="152"/>
      <c r="D99" s="170"/>
      <c r="E99" s="508"/>
      <c r="F99" s="346">
        <f>('6.1 Base Year 1 Staff Loading'!F99+'6.2 Base Year 2 Staff Loading'!F99+'6.3 Base Year 3 Staff Loading'!F99+'6.4 Base Year 4 Staff Loading'!F99+'6.5 Base Year 5 Staff Loading'!F99+'6.6 Base Year 6 Staff Loading'!F99)/6</f>
        <v>0</v>
      </c>
      <c r="G99" s="346">
        <f>('6.1 Base Year 1 Staff Loading'!G99+'6.2 Base Year 2 Staff Loading'!G99+'6.3 Base Year 3 Staff Loading'!G99+'6.4 Base Year 4 Staff Loading'!G99+'6.5 Base Year 5 Staff Loading'!G99+'6.6 Base Year 6 Staff Loading'!G99)/6</f>
        <v>0</v>
      </c>
      <c r="H99" s="346">
        <f>('6.1 Base Year 1 Staff Loading'!H99+'6.2 Base Year 2 Staff Loading'!H99+'6.3 Base Year 3 Staff Loading'!H99+'6.4 Base Year 4 Staff Loading'!H99+'6.5 Base Year 5 Staff Loading'!H99+'6.6 Base Year 6 Staff Loading'!H99)/6</f>
        <v>0</v>
      </c>
      <c r="I99" s="346">
        <f>('6.1 Base Year 1 Staff Loading'!I99+'6.2 Base Year 2 Staff Loading'!I99+'6.3 Base Year 3 Staff Loading'!I99+'6.4 Base Year 4 Staff Loading'!I99+'6.5 Base Year 5 Staff Loading'!I99+'6.6 Base Year 6 Staff Loading'!I99)/6</f>
        <v>0</v>
      </c>
      <c r="J99" s="346">
        <f>('6.1 Base Year 1 Staff Loading'!J99+'6.2 Base Year 2 Staff Loading'!J99+'6.3 Base Year 3 Staff Loading'!J99+'6.4 Base Year 4 Staff Loading'!J99+'6.5 Base Year 5 Staff Loading'!J99+'6.6 Base Year 6 Staff Loading'!J99)/6</f>
        <v>0</v>
      </c>
      <c r="K99" s="346">
        <f>('6.1 Base Year 1 Staff Loading'!K99+'6.2 Base Year 2 Staff Loading'!K99+'6.3 Base Year 3 Staff Loading'!K99+'6.4 Base Year 4 Staff Loading'!K99+'6.5 Base Year 5 Staff Loading'!K99+'6.6 Base Year 6 Staff Loading'!K99)/6</f>
        <v>0</v>
      </c>
      <c r="L99" s="346">
        <f>('6.1 Base Year 1 Staff Loading'!L99+'6.2 Base Year 2 Staff Loading'!L99+'6.3 Base Year 3 Staff Loading'!L99+'6.4 Base Year 4 Staff Loading'!L99+'6.5 Base Year 5 Staff Loading'!L99+'6.6 Base Year 6 Staff Loading'!L99)/6</f>
        <v>0</v>
      </c>
      <c r="M99" s="346">
        <f>('6.1 Base Year 1 Staff Loading'!M99+'6.2 Base Year 2 Staff Loading'!M99+'6.3 Base Year 3 Staff Loading'!M99+'6.4 Base Year 4 Staff Loading'!M99+'6.5 Base Year 5 Staff Loading'!M99+'6.6 Base Year 6 Staff Loading'!M99)/6</f>
        <v>0</v>
      </c>
      <c r="N99" s="346">
        <f>('6.1 Base Year 1 Staff Loading'!N99+'6.2 Base Year 2 Staff Loading'!N99+'6.3 Base Year 3 Staff Loading'!N99+'6.4 Base Year 4 Staff Loading'!N99+'6.5 Base Year 5 Staff Loading'!N99+'6.6 Base Year 6 Staff Loading'!N99)/6</f>
        <v>0</v>
      </c>
      <c r="O99" s="346">
        <f>('6.1 Base Year 1 Staff Loading'!O99+'6.2 Base Year 2 Staff Loading'!O99+'6.3 Base Year 3 Staff Loading'!O99+'6.4 Base Year 4 Staff Loading'!O99+'6.5 Base Year 5 Staff Loading'!O99+'6.6 Base Year 6 Staff Loading'!O99)/6</f>
        <v>0</v>
      </c>
      <c r="P99" s="346">
        <f>('6.1 Base Year 1 Staff Loading'!P99+'6.2 Base Year 2 Staff Loading'!P99+'6.3 Base Year 3 Staff Loading'!P99+'6.4 Base Year 4 Staff Loading'!P99+'6.5 Base Year 5 Staff Loading'!P99+'6.6 Base Year 6 Staff Loading'!P99)/6</f>
        <v>0</v>
      </c>
      <c r="Q99" s="346">
        <f>('6.1 Base Year 1 Staff Loading'!Q99+'6.2 Base Year 2 Staff Loading'!Q99+'6.3 Base Year 3 Staff Loading'!Q99+'6.4 Base Year 4 Staff Loading'!Q99+'6.5 Base Year 5 Staff Loading'!Q99+'6.6 Base Year 6 Staff Loading'!Q99)/6</f>
        <v>0</v>
      </c>
      <c r="R99" s="346">
        <f t="shared" si="116"/>
        <v>0</v>
      </c>
      <c r="S99" s="395">
        <f t="shared" si="117"/>
        <v>0</v>
      </c>
      <c r="T99" s="111"/>
      <c r="U99" s="111"/>
      <c r="V99" s="111"/>
      <c r="W99" s="557">
        <f t="shared" si="118"/>
        <v>0</v>
      </c>
      <c r="X99" s="557">
        <f t="shared" si="119"/>
        <v>0</v>
      </c>
      <c r="Z99" s="557">
        <f t="shared" si="120"/>
        <v>0</v>
      </c>
      <c r="AA99" s="557">
        <f t="shared" si="121"/>
        <v>0</v>
      </c>
      <c r="AB99" s="558" t="e">
        <f t="shared" si="122"/>
        <v>#DIV/0!</v>
      </c>
    </row>
    <row r="100" spans="1:28" s="111" customFormat="1" ht="14.25" x14ac:dyDescent="0.3">
      <c r="A100" s="339"/>
      <c r="B100" s="340"/>
      <c r="C100" s="152"/>
      <c r="D100" s="170"/>
      <c r="E100" s="508"/>
      <c r="F100" s="346">
        <f>('6.1 Base Year 1 Staff Loading'!F100+'6.2 Base Year 2 Staff Loading'!F100+'6.3 Base Year 3 Staff Loading'!F100+'6.4 Base Year 4 Staff Loading'!F100+'6.5 Base Year 5 Staff Loading'!F100+'6.6 Base Year 6 Staff Loading'!F100)/6</f>
        <v>0</v>
      </c>
      <c r="G100" s="346">
        <f>('6.1 Base Year 1 Staff Loading'!G100+'6.2 Base Year 2 Staff Loading'!G100+'6.3 Base Year 3 Staff Loading'!G100+'6.4 Base Year 4 Staff Loading'!G100+'6.5 Base Year 5 Staff Loading'!G100+'6.6 Base Year 6 Staff Loading'!G100)/6</f>
        <v>0</v>
      </c>
      <c r="H100" s="346">
        <f>('6.1 Base Year 1 Staff Loading'!H100+'6.2 Base Year 2 Staff Loading'!H100+'6.3 Base Year 3 Staff Loading'!H100+'6.4 Base Year 4 Staff Loading'!H100+'6.5 Base Year 5 Staff Loading'!H100+'6.6 Base Year 6 Staff Loading'!H100)/6</f>
        <v>0</v>
      </c>
      <c r="I100" s="346">
        <f>('6.1 Base Year 1 Staff Loading'!I100+'6.2 Base Year 2 Staff Loading'!I100+'6.3 Base Year 3 Staff Loading'!I100+'6.4 Base Year 4 Staff Loading'!I100+'6.5 Base Year 5 Staff Loading'!I100+'6.6 Base Year 6 Staff Loading'!I100)/6</f>
        <v>0</v>
      </c>
      <c r="J100" s="346">
        <f>('6.1 Base Year 1 Staff Loading'!J100+'6.2 Base Year 2 Staff Loading'!J100+'6.3 Base Year 3 Staff Loading'!J100+'6.4 Base Year 4 Staff Loading'!J100+'6.5 Base Year 5 Staff Loading'!J100+'6.6 Base Year 6 Staff Loading'!J100)/6</f>
        <v>0</v>
      </c>
      <c r="K100" s="346">
        <f>('6.1 Base Year 1 Staff Loading'!K100+'6.2 Base Year 2 Staff Loading'!K100+'6.3 Base Year 3 Staff Loading'!K100+'6.4 Base Year 4 Staff Loading'!K100+'6.5 Base Year 5 Staff Loading'!K100+'6.6 Base Year 6 Staff Loading'!K100)/6</f>
        <v>0</v>
      </c>
      <c r="L100" s="346">
        <f>('6.1 Base Year 1 Staff Loading'!L100+'6.2 Base Year 2 Staff Loading'!L100+'6.3 Base Year 3 Staff Loading'!L100+'6.4 Base Year 4 Staff Loading'!L100+'6.5 Base Year 5 Staff Loading'!L100+'6.6 Base Year 6 Staff Loading'!L100)/6</f>
        <v>0</v>
      </c>
      <c r="M100" s="346">
        <f>('6.1 Base Year 1 Staff Loading'!M100+'6.2 Base Year 2 Staff Loading'!M100+'6.3 Base Year 3 Staff Loading'!M100+'6.4 Base Year 4 Staff Loading'!M100+'6.5 Base Year 5 Staff Loading'!M100+'6.6 Base Year 6 Staff Loading'!M100)/6</f>
        <v>0</v>
      </c>
      <c r="N100" s="346">
        <f>('6.1 Base Year 1 Staff Loading'!N100+'6.2 Base Year 2 Staff Loading'!N100+'6.3 Base Year 3 Staff Loading'!N100+'6.4 Base Year 4 Staff Loading'!N100+'6.5 Base Year 5 Staff Loading'!N100+'6.6 Base Year 6 Staff Loading'!N100)/6</f>
        <v>0</v>
      </c>
      <c r="O100" s="346">
        <f>('6.1 Base Year 1 Staff Loading'!O100+'6.2 Base Year 2 Staff Loading'!O100+'6.3 Base Year 3 Staff Loading'!O100+'6.4 Base Year 4 Staff Loading'!O100+'6.5 Base Year 5 Staff Loading'!O100+'6.6 Base Year 6 Staff Loading'!O100)/6</f>
        <v>0</v>
      </c>
      <c r="P100" s="346">
        <f>('6.1 Base Year 1 Staff Loading'!P100+'6.2 Base Year 2 Staff Loading'!P100+'6.3 Base Year 3 Staff Loading'!P100+'6.4 Base Year 4 Staff Loading'!P100+'6.5 Base Year 5 Staff Loading'!P100+'6.6 Base Year 6 Staff Loading'!P100)/6</f>
        <v>0</v>
      </c>
      <c r="Q100" s="346">
        <f>('6.1 Base Year 1 Staff Loading'!Q100+'6.2 Base Year 2 Staff Loading'!Q100+'6.3 Base Year 3 Staff Loading'!Q100+'6.4 Base Year 4 Staff Loading'!Q100+'6.5 Base Year 5 Staff Loading'!Q100+'6.6 Base Year 6 Staff Loading'!Q100)/6</f>
        <v>0</v>
      </c>
      <c r="R100" s="346">
        <f t="shared" si="116"/>
        <v>0</v>
      </c>
      <c r="S100" s="395">
        <f t="shared" si="117"/>
        <v>0</v>
      </c>
      <c r="W100" s="557">
        <f t="shared" si="118"/>
        <v>0</v>
      </c>
      <c r="X100" s="557">
        <f t="shared" si="119"/>
        <v>0</v>
      </c>
      <c r="Z100" s="557">
        <f t="shared" si="120"/>
        <v>0</v>
      </c>
      <c r="AA100" s="557">
        <f t="shared" si="121"/>
        <v>0</v>
      </c>
      <c r="AB100" s="558" t="e">
        <f t="shared" si="122"/>
        <v>#DIV/0!</v>
      </c>
    </row>
    <row r="101" spans="1:28" ht="14.25" customHeight="1" x14ac:dyDescent="0.3">
      <c r="A101" s="339"/>
      <c r="B101" s="340"/>
      <c r="C101" s="152"/>
      <c r="D101" s="170"/>
      <c r="E101" s="508"/>
      <c r="F101" s="346">
        <f>('6.1 Base Year 1 Staff Loading'!F101+'6.2 Base Year 2 Staff Loading'!F101+'6.3 Base Year 3 Staff Loading'!F101+'6.4 Base Year 4 Staff Loading'!F101+'6.5 Base Year 5 Staff Loading'!F101+'6.6 Base Year 6 Staff Loading'!F101)/6</f>
        <v>0</v>
      </c>
      <c r="G101" s="346">
        <f>('6.1 Base Year 1 Staff Loading'!G101+'6.2 Base Year 2 Staff Loading'!G101+'6.3 Base Year 3 Staff Loading'!G101+'6.4 Base Year 4 Staff Loading'!G101+'6.5 Base Year 5 Staff Loading'!G101+'6.6 Base Year 6 Staff Loading'!G101)/6</f>
        <v>0</v>
      </c>
      <c r="H101" s="346">
        <f>('6.1 Base Year 1 Staff Loading'!H101+'6.2 Base Year 2 Staff Loading'!H101+'6.3 Base Year 3 Staff Loading'!H101+'6.4 Base Year 4 Staff Loading'!H101+'6.5 Base Year 5 Staff Loading'!H101+'6.6 Base Year 6 Staff Loading'!H101)/6</f>
        <v>0</v>
      </c>
      <c r="I101" s="346">
        <f>('6.1 Base Year 1 Staff Loading'!I101+'6.2 Base Year 2 Staff Loading'!I101+'6.3 Base Year 3 Staff Loading'!I101+'6.4 Base Year 4 Staff Loading'!I101+'6.5 Base Year 5 Staff Loading'!I101+'6.6 Base Year 6 Staff Loading'!I101)/6</f>
        <v>0</v>
      </c>
      <c r="J101" s="346">
        <f>('6.1 Base Year 1 Staff Loading'!J101+'6.2 Base Year 2 Staff Loading'!J101+'6.3 Base Year 3 Staff Loading'!J101+'6.4 Base Year 4 Staff Loading'!J101+'6.5 Base Year 5 Staff Loading'!J101+'6.6 Base Year 6 Staff Loading'!J101)/6</f>
        <v>0</v>
      </c>
      <c r="K101" s="346">
        <f>('6.1 Base Year 1 Staff Loading'!K101+'6.2 Base Year 2 Staff Loading'!K101+'6.3 Base Year 3 Staff Loading'!K101+'6.4 Base Year 4 Staff Loading'!K101+'6.5 Base Year 5 Staff Loading'!K101+'6.6 Base Year 6 Staff Loading'!K101)/6</f>
        <v>0</v>
      </c>
      <c r="L101" s="346">
        <f>('6.1 Base Year 1 Staff Loading'!L101+'6.2 Base Year 2 Staff Loading'!L101+'6.3 Base Year 3 Staff Loading'!L101+'6.4 Base Year 4 Staff Loading'!L101+'6.5 Base Year 5 Staff Loading'!L101+'6.6 Base Year 6 Staff Loading'!L101)/6</f>
        <v>0</v>
      </c>
      <c r="M101" s="346">
        <f>('6.1 Base Year 1 Staff Loading'!M101+'6.2 Base Year 2 Staff Loading'!M101+'6.3 Base Year 3 Staff Loading'!M101+'6.4 Base Year 4 Staff Loading'!M101+'6.5 Base Year 5 Staff Loading'!M101+'6.6 Base Year 6 Staff Loading'!M101)/6</f>
        <v>0</v>
      </c>
      <c r="N101" s="346">
        <f>('6.1 Base Year 1 Staff Loading'!N101+'6.2 Base Year 2 Staff Loading'!N101+'6.3 Base Year 3 Staff Loading'!N101+'6.4 Base Year 4 Staff Loading'!N101+'6.5 Base Year 5 Staff Loading'!N101+'6.6 Base Year 6 Staff Loading'!N101)/6</f>
        <v>0</v>
      </c>
      <c r="O101" s="346">
        <f>('6.1 Base Year 1 Staff Loading'!O101+'6.2 Base Year 2 Staff Loading'!O101+'6.3 Base Year 3 Staff Loading'!O101+'6.4 Base Year 4 Staff Loading'!O101+'6.5 Base Year 5 Staff Loading'!O101+'6.6 Base Year 6 Staff Loading'!O101)/6</f>
        <v>0</v>
      </c>
      <c r="P101" s="346">
        <f>('6.1 Base Year 1 Staff Loading'!P101+'6.2 Base Year 2 Staff Loading'!P101+'6.3 Base Year 3 Staff Loading'!P101+'6.4 Base Year 4 Staff Loading'!P101+'6.5 Base Year 5 Staff Loading'!P101+'6.6 Base Year 6 Staff Loading'!P101)/6</f>
        <v>0</v>
      </c>
      <c r="Q101" s="346">
        <f>('6.1 Base Year 1 Staff Loading'!Q101+'6.2 Base Year 2 Staff Loading'!Q101+'6.3 Base Year 3 Staff Loading'!Q101+'6.4 Base Year 4 Staff Loading'!Q101+'6.5 Base Year 5 Staff Loading'!Q101+'6.6 Base Year 6 Staff Loading'!Q101)/6</f>
        <v>0</v>
      </c>
      <c r="R101" s="346">
        <f t="shared" si="116"/>
        <v>0</v>
      </c>
      <c r="S101" s="395">
        <f t="shared" si="117"/>
        <v>0</v>
      </c>
      <c r="T101" s="111"/>
      <c r="U101" s="111"/>
      <c r="V101" s="111"/>
      <c r="W101" s="557">
        <f t="shared" si="118"/>
        <v>0</v>
      </c>
      <c r="X101" s="557">
        <f t="shared" si="119"/>
        <v>0</v>
      </c>
      <c r="Z101" s="557">
        <f t="shared" si="120"/>
        <v>0</v>
      </c>
      <c r="AA101" s="557">
        <f t="shared" si="121"/>
        <v>0</v>
      </c>
      <c r="AB101" s="558" t="e">
        <f t="shared" si="12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244"/>
      <c r="E102" s="509"/>
      <c r="F102" s="245">
        <f>SUM(F97:F101)</f>
        <v>0</v>
      </c>
      <c r="G102" s="245">
        <f t="shared" ref="G102:R102" si="123">SUM(G97:G101)</f>
        <v>0</v>
      </c>
      <c r="H102" s="245">
        <f t="shared" si="123"/>
        <v>0</v>
      </c>
      <c r="I102" s="245">
        <f t="shared" si="123"/>
        <v>0</v>
      </c>
      <c r="J102" s="245">
        <f t="shared" si="123"/>
        <v>0</v>
      </c>
      <c r="K102" s="245">
        <f t="shared" si="123"/>
        <v>0</v>
      </c>
      <c r="L102" s="245">
        <f t="shared" si="123"/>
        <v>0</v>
      </c>
      <c r="M102" s="245">
        <f t="shared" si="123"/>
        <v>0</v>
      </c>
      <c r="N102" s="245">
        <f t="shared" si="123"/>
        <v>0</v>
      </c>
      <c r="O102" s="245">
        <f t="shared" si="123"/>
        <v>0</v>
      </c>
      <c r="P102" s="245">
        <f t="shared" si="123"/>
        <v>0</v>
      </c>
      <c r="Q102" s="245">
        <f t="shared" si="123"/>
        <v>0</v>
      </c>
      <c r="R102" s="245">
        <f t="shared" si="12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17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266"/>
      <c r="E104" s="512"/>
      <c r="F104" s="266">
        <f t="shared" ref="F104:S104" si="124">SUM(F102,)</f>
        <v>0</v>
      </c>
      <c r="G104" s="266">
        <f t="shared" si="124"/>
        <v>0</v>
      </c>
      <c r="H104" s="266">
        <f t="shared" si="124"/>
        <v>0</v>
      </c>
      <c r="I104" s="266">
        <f t="shared" si="124"/>
        <v>0</v>
      </c>
      <c r="J104" s="266">
        <f t="shared" si="124"/>
        <v>0</v>
      </c>
      <c r="K104" s="266">
        <f t="shared" si="124"/>
        <v>0</v>
      </c>
      <c r="L104" s="266">
        <f t="shared" si="124"/>
        <v>0</v>
      </c>
      <c r="M104" s="266">
        <f t="shared" si="124"/>
        <v>0</v>
      </c>
      <c r="N104" s="266">
        <f t="shared" si="124"/>
        <v>0</v>
      </c>
      <c r="O104" s="266">
        <f t="shared" si="124"/>
        <v>0</v>
      </c>
      <c r="P104" s="266">
        <f t="shared" si="124"/>
        <v>0</v>
      </c>
      <c r="Q104" s="266">
        <f t="shared" si="124"/>
        <v>0</v>
      </c>
      <c r="R104" s="266">
        <f t="shared" si="124"/>
        <v>0</v>
      </c>
      <c r="S104" s="398">
        <f t="shared" si="12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154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251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152"/>
      <c r="D107" s="170"/>
      <c r="E107" s="508"/>
      <c r="F107" s="346">
        <f>('6.1 Base Year 1 Staff Loading'!F107+'6.2 Base Year 2 Staff Loading'!F107+'6.3 Base Year 3 Staff Loading'!F107+'6.4 Base Year 4 Staff Loading'!F107+'6.5 Base Year 5 Staff Loading'!F107+'6.6 Base Year 6 Staff Loading'!F107)/6</f>
        <v>0</v>
      </c>
      <c r="G107" s="346">
        <f>('6.1 Base Year 1 Staff Loading'!G107+'6.2 Base Year 2 Staff Loading'!G107+'6.3 Base Year 3 Staff Loading'!G107+'6.4 Base Year 4 Staff Loading'!G107+'6.5 Base Year 5 Staff Loading'!G107+'6.6 Base Year 6 Staff Loading'!G107)/6</f>
        <v>0</v>
      </c>
      <c r="H107" s="346">
        <f>('6.1 Base Year 1 Staff Loading'!H107+'6.2 Base Year 2 Staff Loading'!H107+'6.3 Base Year 3 Staff Loading'!H107+'6.4 Base Year 4 Staff Loading'!H107+'6.5 Base Year 5 Staff Loading'!H107+'6.6 Base Year 6 Staff Loading'!H107)/6</f>
        <v>0</v>
      </c>
      <c r="I107" s="346">
        <f>('6.1 Base Year 1 Staff Loading'!I107+'6.2 Base Year 2 Staff Loading'!I107+'6.3 Base Year 3 Staff Loading'!I107+'6.4 Base Year 4 Staff Loading'!I107+'6.5 Base Year 5 Staff Loading'!I107+'6.6 Base Year 6 Staff Loading'!I107)/6</f>
        <v>0</v>
      </c>
      <c r="J107" s="346">
        <f>('6.1 Base Year 1 Staff Loading'!J107+'6.2 Base Year 2 Staff Loading'!J107+'6.3 Base Year 3 Staff Loading'!J107+'6.4 Base Year 4 Staff Loading'!J107+'6.5 Base Year 5 Staff Loading'!J107+'6.6 Base Year 6 Staff Loading'!J107)/6</f>
        <v>0</v>
      </c>
      <c r="K107" s="346">
        <f>('6.1 Base Year 1 Staff Loading'!K107+'6.2 Base Year 2 Staff Loading'!K107+'6.3 Base Year 3 Staff Loading'!K107+'6.4 Base Year 4 Staff Loading'!K107+'6.5 Base Year 5 Staff Loading'!K107+'6.6 Base Year 6 Staff Loading'!K107)/6</f>
        <v>0</v>
      </c>
      <c r="L107" s="346">
        <f>('6.1 Base Year 1 Staff Loading'!L107+'6.2 Base Year 2 Staff Loading'!L107+'6.3 Base Year 3 Staff Loading'!L107+'6.4 Base Year 4 Staff Loading'!L107+'6.5 Base Year 5 Staff Loading'!L107+'6.6 Base Year 6 Staff Loading'!L107)/6</f>
        <v>0</v>
      </c>
      <c r="M107" s="346">
        <f>('6.1 Base Year 1 Staff Loading'!M107+'6.2 Base Year 2 Staff Loading'!M107+'6.3 Base Year 3 Staff Loading'!M107+'6.4 Base Year 4 Staff Loading'!M107+'6.5 Base Year 5 Staff Loading'!M107+'6.6 Base Year 6 Staff Loading'!M107)/6</f>
        <v>0</v>
      </c>
      <c r="N107" s="346">
        <f>('6.1 Base Year 1 Staff Loading'!N107+'6.2 Base Year 2 Staff Loading'!N107+'6.3 Base Year 3 Staff Loading'!N107+'6.4 Base Year 4 Staff Loading'!N107+'6.5 Base Year 5 Staff Loading'!N107+'6.6 Base Year 6 Staff Loading'!N107)/6</f>
        <v>0</v>
      </c>
      <c r="O107" s="346">
        <f>('6.1 Base Year 1 Staff Loading'!O107+'6.2 Base Year 2 Staff Loading'!O107+'6.3 Base Year 3 Staff Loading'!O107+'6.4 Base Year 4 Staff Loading'!O107+'6.5 Base Year 5 Staff Loading'!O107+'6.6 Base Year 6 Staff Loading'!O107)/6</f>
        <v>0</v>
      </c>
      <c r="P107" s="346">
        <f>('6.1 Base Year 1 Staff Loading'!P107+'6.2 Base Year 2 Staff Loading'!P107+'6.3 Base Year 3 Staff Loading'!P107+'6.4 Base Year 4 Staff Loading'!P107+'6.5 Base Year 5 Staff Loading'!P107+'6.6 Base Year 6 Staff Loading'!P107)/6</f>
        <v>0</v>
      </c>
      <c r="Q107" s="346">
        <f>('6.1 Base Year 1 Staff Loading'!Q107+'6.2 Base Year 2 Staff Loading'!Q107+'6.3 Base Year 3 Staff Loading'!Q107+'6.4 Base Year 4 Staff Loading'!Q107+'6.5 Base Year 5 Staff Loading'!Q107+'6.6 Base Year 6 Staff Loading'!Q107)/6</f>
        <v>0</v>
      </c>
      <c r="R107" s="346">
        <f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152"/>
      <c r="D108" s="170"/>
      <c r="E108" s="508"/>
      <c r="F108" s="346">
        <f>('6.1 Base Year 1 Staff Loading'!F108+'6.2 Base Year 2 Staff Loading'!F108+'6.3 Base Year 3 Staff Loading'!F108+'6.4 Base Year 4 Staff Loading'!F108+'6.5 Base Year 5 Staff Loading'!F108+'6.6 Base Year 6 Staff Loading'!F108)/6</f>
        <v>0</v>
      </c>
      <c r="G108" s="346">
        <f>('6.1 Base Year 1 Staff Loading'!G108+'6.2 Base Year 2 Staff Loading'!G108+'6.3 Base Year 3 Staff Loading'!G108+'6.4 Base Year 4 Staff Loading'!G108+'6.5 Base Year 5 Staff Loading'!G108+'6.6 Base Year 6 Staff Loading'!G108)/6</f>
        <v>0</v>
      </c>
      <c r="H108" s="346">
        <f>('6.1 Base Year 1 Staff Loading'!H108+'6.2 Base Year 2 Staff Loading'!H108+'6.3 Base Year 3 Staff Loading'!H108+'6.4 Base Year 4 Staff Loading'!H108+'6.5 Base Year 5 Staff Loading'!H108+'6.6 Base Year 6 Staff Loading'!H108)/6</f>
        <v>0</v>
      </c>
      <c r="I108" s="346">
        <f>('6.1 Base Year 1 Staff Loading'!I108+'6.2 Base Year 2 Staff Loading'!I108+'6.3 Base Year 3 Staff Loading'!I108+'6.4 Base Year 4 Staff Loading'!I108+'6.5 Base Year 5 Staff Loading'!I108+'6.6 Base Year 6 Staff Loading'!I108)/6</f>
        <v>0</v>
      </c>
      <c r="J108" s="346">
        <f>('6.1 Base Year 1 Staff Loading'!J108+'6.2 Base Year 2 Staff Loading'!J108+'6.3 Base Year 3 Staff Loading'!J108+'6.4 Base Year 4 Staff Loading'!J108+'6.5 Base Year 5 Staff Loading'!J108+'6.6 Base Year 6 Staff Loading'!J108)/6</f>
        <v>0</v>
      </c>
      <c r="K108" s="346">
        <f>('6.1 Base Year 1 Staff Loading'!K108+'6.2 Base Year 2 Staff Loading'!K108+'6.3 Base Year 3 Staff Loading'!K108+'6.4 Base Year 4 Staff Loading'!K108+'6.5 Base Year 5 Staff Loading'!K108+'6.6 Base Year 6 Staff Loading'!K108)/6</f>
        <v>0</v>
      </c>
      <c r="L108" s="346">
        <f>('6.1 Base Year 1 Staff Loading'!L108+'6.2 Base Year 2 Staff Loading'!L108+'6.3 Base Year 3 Staff Loading'!L108+'6.4 Base Year 4 Staff Loading'!L108+'6.5 Base Year 5 Staff Loading'!L108+'6.6 Base Year 6 Staff Loading'!L108)/6</f>
        <v>0</v>
      </c>
      <c r="M108" s="346">
        <f>('6.1 Base Year 1 Staff Loading'!M108+'6.2 Base Year 2 Staff Loading'!M108+'6.3 Base Year 3 Staff Loading'!M108+'6.4 Base Year 4 Staff Loading'!M108+'6.5 Base Year 5 Staff Loading'!M108+'6.6 Base Year 6 Staff Loading'!M108)/6</f>
        <v>0</v>
      </c>
      <c r="N108" s="346">
        <f>('6.1 Base Year 1 Staff Loading'!N108+'6.2 Base Year 2 Staff Loading'!N108+'6.3 Base Year 3 Staff Loading'!N108+'6.4 Base Year 4 Staff Loading'!N108+'6.5 Base Year 5 Staff Loading'!N108+'6.6 Base Year 6 Staff Loading'!N108)/6</f>
        <v>0</v>
      </c>
      <c r="O108" s="346">
        <f>('6.1 Base Year 1 Staff Loading'!O108+'6.2 Base Year 2 Staff Loading'!O108+'6.3 Base Year 3 Staff Loading'!O108+'6.4 Base Year 4 Staff Loading'!O108+'6.5 Base Year 5 Staff Loading'!O108+'6.6 Base Year 6 Staff Loading'!O108)/6</f>
        <v>0</v>
      </c>
      <c r="P108" s="346">
        <f>('6.1 Base Year 1 Staff Loading'!P108+'6.2 Base Year 2 Staff Loading'!P108+'6.3 Base Year 3 Staff Loading'!P108+'6.4 Base Year 4 Staff Loading'!P108+'6.5 Base Year 5 Staff Loading'!P108+'6.6 Base Year 6 Staff Loading'!P108)/6</f>
        <v>0</v>
      </c>
      <c r="Q108" s="346">
        <f>('6.1 Base Year 1 Staff Loading'!Q108+'6.2 Base Year 2 Staff Loading'!Q108+'6.3 Base Year 3 Staff Loading'!Q108+'6.4 Base Year 4 Staff Loading'!Q108+'6.5 Base Year 5 Staff Loading'!Q108+'6.6 Base Year 6 Staff Loading'!Q108)/6</f>
        <v>0</v>
      </c>
      <c r="R108" s="346">
        <f t="shared" ref="R108:R111" si="125">SUM(F108:Q108)</f>
        <v>0</v>
      </c>
      <c r="S108" s="395">
        <f t="shared" ref="S108:S111" si="126">D108*R108</f>
        <v>0</v>
      </c>
      <c r="T108" s="107"/>
      <c r="U108" s="107"/>
      <c r="V108" s="107"/>
      <c r="W108" s="557">
        <f t="shared" ref="W108:W111" si="127">X108/$U$7</f>
        <v>0</v>
      </c>
      <c r="X108" s="557">
        <f t="shared" ref="X108:X111" si="128">R108/12</f>
        <v>0</v>
      </c>
      <c r="Z108" s="557">
        <f t="shared" ref="Z108:Z111" si="129">IF($E108="Y",$R108,0)</f>
        <v>0</v>
      </c>
      <c r="AA108" s="557">
        <f t="shared" ref="AA108:AA111" si="130">IF($E108="N",$R108,0)</f>
        <v>0</v>
      </c>
      <c r="AB108" s="558" t="e">
        <f t="shared" ref="AB108:AB111" si="131">Z108/(AA108+Z108)</f>
        <v>#DIV/0!</v>
      </c>
    </row>
    <row r="109" spans="1:28" ht="14.25" x14ac:dyDescent="0.3">
      <c r="A109" s="339"/>
      <c r="B109" s="340"/>
      <c r="C109" s="152"/>
      <c r="D109" s="170"/>
      <c r="E109" s="508"/>
      <c r="F109" s="346">
        <f>('6.1 Base Year 1 Staff Loading'!F109+'6.2 Base Year 2 Staff Loading'!F109+'6.3 Base Year 3 Staff Loading'!F109+'6.4 Base Year 4 Staff Loading'!F109+'6.5 Base Year 5 Staff Loading'!F109+'6.6 Base Year 6 Staff Loading'!F109)/6</f>
        <v>0</v>
      </c>
      <c r="G109" s="346">
        <f>('6.1 Base Year 1 Staff Loading'!G109+'6.2 Base Year 2 Staff Loading'!G109+'6.3 Base Year 3 Staff Loading'!G109+'6.4 Base Year 4 Staff Loading'!G109+'6.5 Base Year 5 Staff Loading'!G109+'6.6 Base Year 6 Staff Loading'!G109)/6</f>
        <v>0</v>
      </c>
      <c r="H109" s="346">
        <f>('6.1 Base Year 1 Staff Loading'!H109+'6.2 Base Year 2 Staff Loading'!H109+'6.3 Base Year 3 Staff Loading'!H109+'6.4 Base Year 4 Staff Loading'!H109+'6.5 Base Year 5 Staff Loading'!H109+'6.6 Base Year 6 Staff Loading'!H109)/6</f>
        <v>0</v>
      </c>
      <c r="I109" s="346">
        <f>('6.1 Base Year 1 Staff Loading'!I109+'6.2 Base Year 2 Staff Loading'!I109+'6.3 Base Year 3 Staff Loading'!I109+'6.4 Base Year 4 Staff Loading'!I109+'6.5 Base Year 5 Staff Loading'!I109+'6.6 Base Year 6 Staff Loading'!I109)/6</f>
        <v>0</v>
      </c>
      <c r="J109" s="346">
        <f>('6.1 Base Year 1 Staff Loading'!J109+'6.2 Base Year 2 Staff Loading'!J109+'6.3 Base Year 3 Staff Loading'!J109+'6.4 Base Year 4 Staff Loading'!J109+'6.5 Base Year 5 Staff Loading'!J109+'6.6 Base Year 6 Staff Loading'!J109)/6</f>
        <v>0</v>
      </c>
      <c r="K109" s="346">
        <f>('6.1 Base Year 1 Staff Loading'!K109+'6.2 Base Year 2 Staff Loading'!K109+'6.3 Base Year 3 Staff Loading'!K109+'6.4 Base Year 4 Staff Loading'!K109+'6.5 Base Year 5 Staff Loading'!K109+'6.6 Base Year 6 Staff Loading'!K109)/6</f>
        <v>0</v>
      </c>
      <c r="L109" s="346">
        <f>('6.1 Base Year 1 Staff Loading'!L109+'6.2 Base Year 2 Staff Loading'!L109+'6.3 Base Year 3 Staff Loading'!L109+'6.4 Base Year 4 Staff Loading'!L109+'6.5 Base Year 5 Staff Loading'!L109+'6.6 Base Year 6 Staff Loading'!L109)/6</f>
        <v>0</v>
      </c>
      <c r="M109" s="346">
        <f>('6.1 Base Year 1 Staff Loading'!M109+'6.2 Base Year 2 Staff Loading'!M109+'6.3 Base Year 3 Staff Loading'!M109+'6.4 Base Year 4 Staff Loading'!M109+'6.5 Base Year 5 Staff Loading'!M109+'6.6 Base Year 6 Staff Loading'!M109)/6</f>
        <v>0</v>
      </c>
      <c r="N109" s="346">
        <f>('6.1 Base Year 1 Staff Loading'!N109+'6.2 Base Year 2 Staff Loading'!N109+'6.3 Base Year 3 Staff Loading'!N109+'6.4 Base Year 4 Staff Loading'!N109+'6.5 Base Year 5 Staff Loading'!N109+'6.6 Base Year 6 Staff Loading'!N109)/6</f>
        <v>0</v>
      </c>
      <c r="O109" s="346">
        <f>('6.1 Base Year 1 Staff Loading'!O109+'6.2 Base Year 2 Staff Loading'!O109+'6.3 Base Year 3 Staff Loading'!O109+'6.4 Base Year 4 Staff Loading'!O109+'6.5 Base Year 5 Staff Loading'!O109+'6.6 Base Year 6 Staff Loading'!O109)/6</f>
        <v>0</v>
      </c>
      <c r="P109" s="346">
        <f>('6.1 Base Year 1 Staff Loading'!P109+'6.2 Base Year 2 Staff Loading'!P109+'6.3 Base Year 3 Staff Loading'!P109+'6.4 Base Year 4 Staff Loading'!P109+'6.5 Base Year 5 Staff Loading'!P109+'6.6 Base Year 6 Staff Loading'!P109)/6</f>
        <v>0</v>
      </c>
      <c r="Q109" s="346">
        <f>('6.1 Base Year 1 Staff Loading'!Q109+'6.2 Base Year 2 Staff Loading'!Q109+'6.3 Base Year 3 Staff Loading'!Q109+'6.4 Base Year 4 Staff Loading'!Q109+'6.5 Base Year 5 Staff Loading'!Q109+'6.6 Base Year 6 Staff Loading'!Q109)/6</f>
        <v>0</v>
      </c>
      <c r="R109" s="346">
        <f t="shared" si="125"/>
        <v>0</v>
      </c>
      <c r="S109" s="395">
        <f t="shared" si="126"/>
        <v>0</v>
      </c>
      <c r="W109" s="557">
        <f t="shared" si="127"/>
        <v>0</v>
      </c>
      <c r="X109" s="557">
        <f t="shared" si="128"/>
        <v>0</v>
      </c>
      <c r="Z109" s="557">
        <f t="shared" si="129"/>
        <v>0</v>
      </c>
      <c r="AA109" s="557">
        <f t="shared" si="130"/>
        <v>0</v>
      </c>
      <c r="AB109" s="558" t="e">
        <f t="shared" si="131"/>
        <v>#DIV/0!</v>
      </c>
    </row>
    <row r="110" spans="1:28" s="111" customFormat="1" ht="14.25" x14ac:dyDescent="0.3">
      <c r="A110" s="339"/>
      <c r="B110" s="340"/>
      <c r="C110" s="152"/>
      <c r="D110" s="170"/>
      <c r="E110" s="508"/>
      <c r="F110" s="346">
        <f>('6.1 Base Year 1 Staff Loading'!F110+'6.2 Base Year 2 Staff Loading'!F110+'6.3 Base Year 3 Staff Loading'!F110+'6.4 Base Year 4 Staff Loading'!F110+'6.5 Base Year 5 Staff Loading'!F110+'6.6 Base Year 6 Staff Loading'!F110)/6</f>
        <v>0</v>
      </c>
      <c r="G110" s="346">
        <f>('6.1 Base Year 1 Staff Loading'!G110+'6.2 Base Year 2 Staff Loading'!G110+'6.3 Base Year 3 Staff Loading'!G110+'6.4 Base Year 4 Staff Loading'!G110+'6.5 Base Year 5 Staff Loading'!G110+'6.6 Base Year 6 Staff Loading'!G110)/6</f>
        <v>0</v>
      </c>
      <c r="H110" s="346">
        <f>('6.1 Base Year 1 Staff Loading'!H110+'6.2 Base Year 2 Staff Loading'!H110+'6.3 Base Year 3 Staff Loading'!H110+'6.4 Base Year 4 Staff Loading'!H110+'6.5 Base Year 5 Staff Loading'!H110+'6.6 Base Year 6 Staff Loading'!H110)/6</f>
        <v>0</v>
      </c>
      <c r="I110" s="346">
        <f>('6.1 Base Year 1 Staff Loading'!I110+'6.2 Base Year 2 Staff Loading'!I110+'6.3 Base Year 3 Staff Loading'!I110+'6.4 Base Year 4 Staff Loading'!I110+'6.5 Base Year 5 Staff Loading'!I110+'6.6 Base Year 6 Staff Loading'!I110)/6</f>
        <v>0</v>
      </c>
      <c r="J110" s="346">
        <f>('6.1 Base Year 1 Staff Loading'!J110+'6.2 Base Year 2 Staff Loading'!J110+'6.3 Base Year 3 Staff Loading'!J110+'6.4 Base Year 4 Staff Loading'!J110+'6.5 Base Year 5 Staff Loading'!J110+'6.6 Base Year 6 Staff Loading'!J110)/6</f>
        <v>0</v>
      </c>
      <c r="K110" s="346">
        <f>('6.1 Base Year 1 Staff Loading'!K110+'6.2 Base Year 2 Staff Loading'!K110+'6.3 Base Year 3 Staff Loading'!K110+'6.4 Base Year 4 Staff Loading'!K110+'6.5 Base Year 5 Staff Loading'!K110+'6.6 Base Year 6 Staff Loading'!K110)/6</f>
        <v>0</v>
      </c>
      <c r="L110" s="346">
        <f>('6.1 Base Year 1 Staff Loading'!L110+'6.2 Base Year 2 Staff Loading'!L110+'6.3 Base Year 3 Staff Loading'!L110+'6.4 Base Year 4 Staff Loading'!L110+'6.5 Base Year 5 Staff Loading'!L110+'6.6 Base Year 6 Staff Loading'!L110)/6</f>
        <v>0</v>
      </c>
      <c r="M110" s="346">
        <f>('6.1 Base Year 1 Staff Loading'!M110+'6.2 Base Year 2 Staff Loading'!M110+'6.3 Base Year 3 Staff Loading'!M110+'6.4 Base Year 4 Staff Loading'!M110+'6.5 Base Year 5 Staff Loading'!M110+'6.6 Base Year 6 Staff Loading'!M110)/6</f>
        <v>0</v>
      </c>
      <c r="N110" s="346">
        <f>('6.1 Base Year 1 Staff Loading'!N110+'6.2 Base Year 2 Staff Loading'!N110+'6.3 Base Year 3 Staff Loading'!N110+'6.4 Base Year 4 Staff Loading'!N110+'6.5 Base Year 5 Staff Loading'!N110+'6.6 Base Year 6 Staff Loading'!N110)/6</f>
        <v>0</v>
      </c>
      <c r="O110" s="346">
        <f>('6.1 Base Year 1 Staff Loading'!O110+'6.2 Base Year 2 Staff Loading'!O110+'6.3 Base Year 3 Staff Loading'!O110+'6.4 Base Year 4 Staff Loading'!O110+'6.5 Base Year 5 Staff Loading'!O110+'6.6 Base Year 6 Staff Loading'!O110)/6</f>
        <v>0</v>
      </c>
      <c r="P110" s="346">
        <f>('6.1 Base Year 1 Staff Loading'!P110+'6.2 Base Year 2 Staff Loading'!P110+'6.3 Base Year 3 Staff Loading'!P110+'6.4 Base Year 4 Staff Loading'!P110+'6.5 Base Year 5 Staff Loading'!P110+'6.6 Base Year 6 Staff Loading'!P110)/6</f>
        <v>0</v>
      </c>
      <c r="Q110" s="346">
        <f>('6.1 Base Year 1 Staff Loading'!Q110+'6.2 Base Year 2 Staff Loading'!Q110+'6.3 Base Year 3 Staff Loading'!Q110+'6.4 Base Year 4 Staff Loading'!Q110+'6.5 Base Year 5 Staff Loading'!Q110+'6.6 Base Year 6 Staff Loading'!Q110)/6</f>
        <v>0</v>
      </c>
      <c r="R110" s="346">
        <f t="shared" si="125"/>
        <v>0</v>
      </c>
      <c r="S110" s="395">
        <f t="shared" si="126"/>
        <v>0</v>
      </c>
      <c r="T110" s="107"/>
      <c r="U110" s="107"/>
      <c r="V110" s="107"/>
      <c r="W110" s="557">
        <f t="shared" si="127"/>
        <v>0</v>
      </c>
      <c r="X110" s="557">
        <f t="shared" si="128"/>
        <v>0</v>
      </c>
      <c r="Z110" s="557">
        <f t="shared" si="129"/>
        <v>0</v>
      </c>
      <c r="AA110" s="557">
        <f t="shared" si="130"/>
        <v>0</v>
      </c>
      <c r="AB110" s="558" t="e">
        <f t="shared" si="131"/>
        <v>#DIV/0!</v>
      </c>
    </row>
    <row r="111" spans="1:28" ht="14.25" x14ac:dyDescent="0.3">
      <c r="A111" s="339"/>
      <c r="B111" s="340"/>
      <c r="C111" s="152"/>
      <c r="D111" s="170"/>
      <c r="E111" s="508"/>
      <c r="F111" s="346">
        <f>('6.1 Base Year 1 Staff Loading'!F111+'6.2 Base Year 2 Staff Loading'!F111+'6.3 Base Year 3 Staff Loading'!F111+'6.4 Base Year 4 Staff Loading'!F111+'6.5 Base Year 5 Staff Loading'!F111+'6.6 Base Year 6 Staff Loading'!F111)/6</f>
        <v>0</v>
      </c>
      <c r="G111" s="346">
        <f>('6.1 Base Year 1 Staff Loading'!G111+'6.2 Base Year 2 Staff Loading'!G111+'6.3 Base Year 3 Staff Loading'!G111+'6.4 Base Year 4 Staff Loading'!G111+'6.5 Base Year 5 Staff Loading'!G111+'6.6 Base Year 6 Staff Loading'!G111)/6</f>
        <v>0</v>
      </c>
      <c r="H111" s="346">
        <f>('6.1 Base Year 1 Staff Loading'!H111+'6.2 Base Year 2 Staff Loading'!H111+'6.3 Base Year 3 Staff Loading'!H111+'6.4 Base Year 4 Staff Loading'!H111+'6.5 Base Year 5 Staff Loading'!H111+'6.6 Base Year 6 Staff Loading'!H111)/6</f>
        <v>0</v>
      </c>
      <c r="I111" s="346">
        <f>('6.1 Base Year 1 Staff Loading'!I111+'6.2 Base Year 2 Staff Loading'!I111+'6.3 Base Year 3 Staff Loading'!I111+'6.4 Base Year 4 Staff Loading'!I111+'6.5 Base Year 5 Staff Loading'!I111+'6.6 Base Year 6 Staff Loading'!I111)/6</f>
        <v>0</v>
      </c>
      <c r="J111" s="346">
        <f>('6.1 Base Year 1 Staff Loading'!J111+'6.2 Base Year 2 Staff Loading'!J111+'6.3 Base Year 3 Staff Loading'!J111+'6.4 Base Year 4 Staff Loading'!J111+'6.5 Base Year 5 Staff Loading'!J111+'6.6 Base Year 6 Staff Loading'!J111)/6</f>
        <v>0</v>
      </c>
      <c r="K111" s="346">
        <f>('6.1 Base Year 1 Staff Loading'!K111+'6.2 Base Year 2 Staff Loading'!K111+'6.3 Base Year 3 Staff Loading'!K111+'6.4 Base Year 4 Staff Loading'!K111+'6.5 Base Year 5 Staff Loading'!K111+'6.6 Base Year 6 Staff Loading'!K111)/6</f>
        <v>0</v>
      </c>
      <c r="L111" s="346">
        <f>('6.1 Base Year 1 Staff Loading'!L111+'6.2 Base Year 2 Staff Loading'!L111+'6.3 Base Year 3 Staff Loading'!L111+'6.4 Base Year 4 Staff Loading'!L111+'6.5 Base Year 5 Staff Loading'!L111+'6.6 Base Year 6 Staff Loading'!L111)/6</f>
        <v>0</v>
      </c>
      <c r="M111" s="346">
        <f>('6.1 Base Year 1 Staff Loading'!M111+'6.2 Base Year 2 Staff Loading'!M111+'6.3 Base Year 3 Staff Loading'!M111+'6.4 Base Year 4 Staff Loading'!M111+'6.5 Base Year 5 Staff Loading'!M111+'6.6 Base Year 6 Staff Loading'!M111)/6</f>
        <v>0</v>
      </c>
      <c r="N111" s="346">
        <f>('6.1 Base Year 1 Staff Loading'!N111+'6.2 Base Year 2 Staff Loading'!N111+'6.3 Base Year 3 Staff Loading'!N111+'6.4 Base Year 4 Staff Loading'!N111+'6.5 Base Year 5 Staff Loading'!N111+'6.6 Base Year 6 Staff Loading'!N111)/6</f>
        <v>0</v>
      </c>
      <c r="O111" s="346">
        <f>('6.1 Base Year 1 Staff Loading'!O111+'6.2 Base Year 2 Staff Loading'!O111+'6.3 Base Year 3 Staff Loading'!O111+'6.4 Base Year 4 Staff Loading'!O111+'6.5 Base Year 5 Staff Loading'!O111+'6.6 Base Year 6 Staff Loading'!O111)/6</f>
        <v>0</v>
      </c>
      <c r="P111" s="346">
        <f>('6.1 Base Year 1 Staff Loading'!P111+'6.2 Base Year 2 Staff Loading'!P111+'6.3 Base Year 3 Staff Loading'!P111+'6.4 Base Year 4 Staff Loading'!P111+'6.5 Base Year 5 Staff Loading'!P111+'6.6 Base Year 6 Staff Loading'!P111)/6</f>
        <v>0</v>
      </c>
      <c r="Q111" s="346">
        <f>('6.1 Base Year 1 Staff Loading'!Q111+'6.2 Base Year 2 Staff Loading'!Q111+'6.3 Base Year 3 Staff Loading'!Q111+'6.4 Base Year 4 Staff Loading'!Q111+'6.5 Base Year 5 Staff Loading'!Q111+'6.6 Base Year 6 Staff Loading'!Q111)/6</f>
        <v>0</v>
      </c>
      <c r="R111" s="346">
        <f t="shared" si="125"/>
        <v>0</v>
      </c>
      <c r="S111" s="395">
        <f t="shared" si="126"/>
        <v>0</v>
      </c>
      <c r="W111" s="557">
        <f t="shared" si="127"/>
        <v>0</v>
      </c>
      <c r="X111" s="557">
        <f t="shared" si="128"/>
        <v>0</v>
      </c>
      <c r="Z111" s="557">
        <f t="shared" si="129"/>
        <v>0</v>
      </c>
      <c r="AA111" s="557">
        <f t="shared" si="130"/>
        <v>0</v>
      </c>
      <c r="AB111" s="558" t="e">
        <f t="shared" si="131"/>
        <v>#DIV/0!</v>
      </c>
    </row>
    <row r="112" spans="1:28" ht="15" thickBot="1" x14ac:dyDescent="0.35">
      <c r="A112" s="240"/>
      <c r="B112" s="241" t="s">
        <v>269</v>
      </c>
      <c r="C112" s="242"/>
      <c r="D112" s="244"/>
      <c r="E112" s="509"/>
      <c r="F112" s="245">
        <f>SUM(F107:F111)</f>
        <v>0</v>
      </c>
      <c r="G112" s="245">
        <f t="shared" ref="G112:R112" si="132">SUM(G107:G111)</f>
        <v>0</v>
      </c>
      <c r="H112" s="245">
        <f t="shared" si="132"/>
        <v>0</v>
      </c>
      <c r="I112" s="245">
        <f t="shared" si="132"/>
        <v>0</v>
      </c>
      <c r="J112" s="245">
        <f t="shared" si="132"/>
        <v>0</v>
      </c>
      <c r="K112" s="245">
        <f t="shared" si="132"/>
        <v>0</v>
      </c>
      <c r="L112" s="245">
        <f t="shared" si="132"/>
        <v>0</v>
      </c>
      <c r="M112" s="245">
        <f t="shared" si="132"/>
        <v>0</v>
      </c>
      <c r="N112" s="245">
        <f t="shared" si="132"/>
        <v>0</v>
      </c>
      <c r="O112" s="245">
        <f t="shared" si="132"/>
        <v>0</v>
      </c>
      <c r="P112" s="245">
        <f t="shared" si="132"/>
        <v>0</v>
      </c>
      <c r="Q112" s="245">
        <f t="shared" si="132"/>
        <v>0</v>
      </c>
      <c r="R112" s="245">
        <f t="shared" si="13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152"/>
      <c r="D113" s="170"/>
      <c r="E113" s="508"/>
      <c r="F113" s="346">
        <f>('6.1 Base Year 1 Staff Loading'!F113+'6.2 Base Year 2 Staff Loading'!F113+'6.3 Base Year 3 Staff Loading'!F113+'6.4 Base Year 4 Staff Loading'!F113+'6.5 Base Year 5 Staff Loading'!F113+'6.6 Base Year 6 Staff Loading'!F113)/6</f>
        <v>0</v>
      </c>
      <c r="G113" s="346">
        <f>('6.1 Base Year 1 Staff Loading'!G113+'6.2 Base Year 2 Staff Loading'!G113+'6.3 Base Year 3 Staff Loading'!G113+'6.4 Base Year 4 Staff Loading'!G113+'6.5 Base Year 5 Staff Loading'!G113+'6.6 Base Year 6 Staff Loading'!G113)/6</f>
        <v>0</v>
      </c>
      <c r="H113" s="346">
        <f>('6.1 Base Year 1 Staff Loading'!H113+'6.2 Base Year 2 Staff Loading'!H113+'6.3 Base Year 3 Staff Loading'!H113+'6.4 Base Year 4 Staff Loading'!H113+'6.5 Base Year 5 Staff Loading'!H113+'6.6 Base Year 6 Staff Loading'!H113)/6</f>
        <v>0</v>
      </c>
      <c r="I113" s="346">
        <f>('6.1 Base Year 1 Staff Loading'!I113+'6.2 Base Year 2 Staff Loading'!I113+'6.3 Base Year 3 Staff Loading'!I113+'6.4 Base Year 4 Staff Loading'!I113+'6.5 Base Year 5 Staff Loading'!I113+'6.6 Base Year 6 Staff Loading'!I113)/6</f>
        <v>0</v>
      </c>
      <c r="J113" s="346">
        <f>('6.1 Base Year 1 Staff Loading'!J113+'6.2 Base Year 2 Staff Loading'!J113+'6.3 Base Year 3 Staff Loading'!J113+'6.4 Base Year 4 Staff Loading'!J113+'6.5 Base Year 5 Staff Loading'!J113+'6.6 Base Year 6 Staff Loading'!J113)/6</f>
        <v>0</v>
      </c>
      <c r="K113" s="346">
        <f>('6.1 Base Year 1 Staff Loading'!K113+'6.2 Base Year 2 Staff Loading'!K113+'6.3 Base Year 3 Staff Loading'!K113+'6.4 Base Year 4 Staff Loading'!K113+'6.5 Base Year 5 Staff Loading'!K113+'6.6 Base Year 6 Staff Loading'!K113)/6</f>
        <v>0</v>
      </c>
      <c r="L113" s="346">
        <f>('6.1 Base Year 1 Staff Loading'!L113+'6.2 Base Year 2 Staff Loading'!L113+'6.3 Base Year 3 Staff Loading'!L113+'6.4 Base Year 4 Staff Loading'!L113+'6.5 Base Year 5 Staff Loading'!L113+'6.6 Base Year 6 Staff Loading'!L113)/6</f>
        <v>0</v>
      </c>
      <c r="M113" s="346">
        <f>('6.1 Base Year 1 Staff Loading'!M113+'6.2 Base Year 2 Staff Loading'!M113+'6.3 Base Year 3 Staff Loading'!M113+'6.4 Base Year 4 Staff Loading'!M113+'6.5 Base Year 5 Staff Loading'!M113+'6.6 Base Year 6 Staff Loading'!M113)/6</f>
        <v>0</v>
      </c>
      <c r="N113" s="346">
        <f>('6.1 Base Year 1 Staff Loading'!N113+'6.2 Base Year 2 Staff Loading'!N113+'6.3 Base Year 3 Staff Loading'!N113+'6.4 Base Year 4 Staff Loading'!N113+'6.5 Base Year 5 Staff Loading'!N113+'6.6 Base Year 6 Staff Loading'!N113)/6</f>
        <v>0</v>
      </c>
      <c r="O113" s="346">
        <f>('6.1 Base Year 1 Staff Loading'!O113+'6.2 Base Year 2 Staff Loading'!O113+'6.3 Base Year 3 Staff Loading'!O113+'6.4 Base Year 4 Staff Loading'!O113+'6.5 Base Year 5 Staff Loading'!O113+'6.6 Base Year 6 Staff Loading'!O113)/6</f>
        <v>0</v>
      </c>
      <c r="P113" s="346">
        <f>('6.1 Base Year 1 Staff Loading'!P113+'6.2 Base Year 2 Staff Loading'!P113+'6.3 Base Year 3 Staff Loading'!P113+'6.4 Base Year 4 Staff Loading'!P113+'6.5 Base Year 5 Staff Loading'!P113+'6.6 Base Year 6 Staff Loading'!P113)/6</f>
        <v>0</v>
      </c>
      <c r="Q113" s="346">
        <f>('6.1 Base Year 1 Staff Loading'!Q113+'6.2 Base Year 2 Staff Loading'!Q113+'6.3 Base Year 3 Staff Loading'!Q113+'6.4 Base Year 4 Staff Loading'!Q113+'6.5 Base Year 5 Staff Loading'!Q113+'6.6 Base Year 6 Staff Loading'!Q113)/6</f>
        <v>0</v>
      </c>
      <c r="R113" s="346">
        <f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152"/>
      <c r="D114" s="170"/>
      <c r="E114" s="508"/>
      <c r="F114" s="346">
        <f>('6.1 Base Year 1 Staff Loading'!F114+'6.2 Base Year 2 Staff Loading'!F114+'6.3 Base Year 3 Staff Loading'!F114+'6.4 Base Year 4 Staff Loading'!F114+'6.5 Base Year 5 Staff Loading'!F114+'6.6 Base Year 6 Staff Loading'!F114)/6</f>
        <v>0</v>
      </c>
      <c r="G114" s="346">
        <f>('6.1 Base Year 1 Staff Loading'!G114+'6.2 Base Year 2 Staff Loading'!G114+'6.3 Base Year 3 Staff Loading'!G114+'6.4 Base Year 4 Staff Loading'!G114+'6.5 Base Year 5 Staff Loading'!G114+'6.6 Base Year 6 Staff Loading'!G114)/6</f>
        <v>0</v>
      </c>
      <c r="H114" s="346">
        <f>('6.1 Base Year 1 Staff Loading'!H114+'6.2 Base Year 2 Staff Loading'!H114+'6.3 Base Year 3 Staff Loading'!H114+'6.4 Base Year 4 Staff Loading'!H114+'6.5 Base Year 5 Staff Loading'!H114+'6.6 Base Year 6 Staff Loading'!H114)/6</f>
        <v>0</v>
      </c>
      <c r="I114" s="346">
        <f>('6.1 Base Year 1 Staff Loading'!I114+'6.2 Base Year 2 Staff Loading'!I114+'6.3 Base Year 3 Staff Loading'!I114+'6.4 Base Year 4 Staff Loading'!I114+'6.5 Base Year 5 Staff Loading'!I114+'6.6 Base Year 6 Staff Loading'!I114)/6</f>
        <v>0</v>
      </c>
      <c r="J114" s="346">
        <f>('6.1 Base Year 1 Staff Loading'!J114+'6.2 Base Year 2 Staff Loading'!J114+'6.3 Base Year 3 Staff Loading'!J114+'6.4 Base Year 4 Staff Loading'!J114+'6.5 Base Year 5 Staff Loading'!J114+'6.6 Base Year 6 Staff Loading'!J114)/6</f>
        <v>0</v>
      </c>
      <c r="K114" s="346">
        <f>('6.1 Base Year 1 Staff Loading'!K114+'6.2 Base Year 2 Staff Loading'!K114+'6.3 Base Year 3 Staff Loading'!K114+'6.4 Base Year 4 Staff Loading'!K114+'6.5 Base Year 5 Staff Loading'!K114+'6.6 Base Year 6 Staff Loading'!K114)/6</f>
        <v>0</v>
      </c>
      <c r="L114" s="346">
        <f>('6.1 Base Year 1 Staff Loading'!L114+'6.2 Base Year 2 Staff Loading'!L114+'6.3 Base Year 3 Staff Loading'!L114+'6.4 Base Year 4 Staff Loading'!L114+'6.5 Base Year 5 Staff Loading'!L114+'6.6 Base Year 6 Staff Loading'!L114)/6</f>
        <v>0</v>
      </c>
      <c r="M114" s="346">
        <f>('6.1 Base Year 1 Staff Loading'!M114+'6.2 Base Year 2 Staff Loading'!M114+'6.3 Base Year 3 Staff Loading'!M114+'6.4 Base Year 4 Staff Loading'!M114+'6.5 Base Year 5 Staff Loading'!M114+'6.6 Base Year 6 Staff Loading'!M114)/6</f>
        <v>0</v>
      </c>
      <c r="N114" s="346">
        <f>('6.1 Base Year 1 Staff Loading'!N114+'6.2 Base Year 2 Staff Loading'!N114+'6.3 Base Year 3 Staff Loading'!N114+'6.4 Base Year 4 Staff Loading'!N114+'6.5 Base Year 5 Staff Loading'!N114+'6.6 Base Year 6 Staff Loading'!N114)/6</f>
        <v>0</v>
      </c>
      <c r="O114" s="346">
        <f>('6.1 Base Year 1 Staff Loading'!O114+'6.2 Base Year 2 Staff Loading'!O114+'6.3 Base Year 3 Staff Loading'!O114+'6.4 Base Year 4 Staff Loading'!O114+'6.5 Base Year 5 Staff Loading'!O114+'6.6 Base Year 6 Staff Loading'!O114)/6</f>
        <v>0</v>
      </c>
      <c r="P114" s="346">
        <f>('6.1 Base Year 1 Staff Loading'!P114+'6.2 Base Year 2 Staff Loading'!P114+'6.3 Base Year 3 Staff Loading'!P114+'6.4 Base Year 4 Staff Loading'!P114+'6.5 Base Year 5 Staff Loading'!P114+'6.6 Base Year 6 Staff Loading'!P114)/6</f>
        <v>0</v>
      </c>
      <c r="Q114" s="346">
        <f>('6.1 Base Year 1 Staff Loading'!Q114+'6.2 Base Year 2 Staff Loading'!Q114+'6.3 Base Year 3 Staff Loading'!Q114+'6.4 Base Year 4 Staff Loading'!Q114+'6.5 Base Year 5 Staff Loading'!Q114+'6.6 Base Year 6 Staff Loading'!Q114)/6</f>
        <v>0</v>
      </c>
      <c r="R114" s="346">
        <f t="shared" ref="R114:R117" si="133">SUM(F114:Q114)</f>
        <v>0</v>
      </c>
      <c r="S114" s="395">
        <f t="shared" ref="S114:S117" si="134">D114*R114</f>
        <v>0</v>
      </c>
      <c r="W114" s="557">
        <f t="shared" ref="W114:W117" si="135">X114/$U$7</f>
        <v>0</v>
      </c>
      <c r="X114" s="557">
        <f t="shared" ref="X114:X117" si="136">R114/12</f>
        <v>0</v>
      </c>
      <c r="Z114" s="557">
        <f t="shared" ref="Z114:Z117" si="137">IF($E114="Y",$R114,0)</f>
        <v>0</v>
      </c>
      <c r="AA114" s="557">
        <f t="shared" ref="AA114:AA117" si="138">IF($E114="N",$R114,0)</f>
        <v>0</v>
      </c>
      <c r="AB114" s="558" t="e">
        <f t="shared" ref="AB114:AB117" si="139">Z114/(AA114+Z114)</f>
        <v>#DIV/0!</v>
      </c>
    </row>
    <row r="115" spans="1:28" s="111" customFormat="1" ht="14.25" x14ac:dyDescent="0.3">
      <c r="A115" s="339"/>
      <c r="B115" s="340"/>
      <c r="C115" s="152"/>
      <c r="D115" s="170"/>
      <c r="E115" s="508"/>
      <c r="F115" s="346">
        <f>('6.1 Base Year 1 Staff Loading'!F115+'6.2 Base Year 2 Staff Loading'!F115+'6.3 Base Year 3 Staff Loading'!F115+'6.4 Base Year 4 Staff Loading'!F115+'6.5 Base Year 5 Staff Loading'!F115+'6.6 Base Year 6 Staff Loading'!F115)/6</f>
        <v>0</v>
      </c>
      <c r="G115" s="346">
        <f>('6.1 Base Year 1 Staff Loading'!G115+'6.2 Base Year 2 Staff Loading'!G115+'6.3 Base Year 3 Staff Loading'!G115+'6.4 Base Year 4 Staff Loading'!G115+'6.5 Base Year 5 Staff Loading'!G115+'6.6 Base Year 6 Staff Loading'!G115)/6</f>
        <v>0</v>
      </c>
      <c r="H115" s="346">
        <f>('6.1 Base Year 1 Staff Loading'!H115+'6.2 Base Year 2 Staff Loading'!H115+'6.3 Base Year 3 Staff Loading'!H115+'6.4 Base Year 4 Staff Loading'!H115+'6.5 Base Year 5 Staff Loading'!H115+'6.6 Base Year 6 Staff Loading'!H115)/6</f>
        <v>0</v>
      </c>
      <c r="I115" s="346">
        <f>('6.1 Base Year 1 Staff Loading'!I115+'6.2 Base Year 2 Staff Loading'!I115+'6.3 Base Year 3 Staff Loading'!I115+'6.4 Base Year 4 Staff Loading'!I115+'6.5 Base Year 5 Staff Loading'!I115+'6.6 Base Year 6 Staff Loading'!I115)/6</f>
        <v>0</v>
      </c>
      <c r="J115" s="346">
        <f>('6.1 Base Year 1 Staff Loading'!J115+'6.2 Base Year 2 Staff Loading'!J115+'6.3 Base Year 3 Staff Loading'!J115+'6.4 Base Year 4 Staff Loading'!J115+'6.5 Base Year 5 Staff Loading'!J115+'6.6 Base Year 6 Staff Loading'!J115)/6</f>
        <v>0</v>
      </c>
      <c r="K115" s="346">
        <f>('6.1 Base Year 1 Staff Loading'!K115+'6.2 Base Year 2 Staff Loading'!K115+'6.3 Base Year 3 Staff Loading'!K115+'6.4 Base Year 4 Staff Loading'!K115+'6.5 Base Year 5 Staff Loading'!K115+'6.6 Base Year 6 Staff Loading'!K115)/6</f>
        <v>0</v>
      </c>
      <c r="L115" s="346">
        <f>('6.1 Base Year 1 Staff Loading'!L115+'6.2 Base Year 2 Staff Loading'!L115+'6.3 Base Year 3 Staff Loading'!L115+'6.4 Base Year 4 Staff Loading'!L115+'6.5 Base Year 5 Staff Loading'!L115+'6.6 Base Year 6 Staff Loading'!L115)/6</f>
        <v>0</v>
      </c>
      <c r="M115" s="346">
        <f>('6.1 Base Year 1 Staff Loading'!M115+'6.2 Base Year 2 Staff Loading'!M115+'6.3 Base Year 3 Staff Loading'!M115+'6.4 Base Year 4 Staff Loading'!M115+'6.5 Base Year 5 Staff Loading'!M115+'6.6 Base Year 6 Staff Loading'!M115)/6</f>
        <v>0</v>
      </c>
      <c r="N115" s="346">
        <f>('6.1 Base Year 1 Staff Loading'!N115+'6.2 Base Year 2 Staff Loading'!N115+'6.3 Base Year 3 Staff Loading'!N115+'6.4 Base Year 4 Staff Loading'!N115+'6.5 Base Year 5 Staff Loading'!N115+'6.6 Base Year 6 Staff Loading'!N115)/6</f>
        <v>0</v>
      </c>
      <c r="O115" s="346">
        <f>('6.1 Base Year 1 Staff Loading'!O115+'6.2 Base Year 2 Staff Loading'!O115+'6.3 Base Year 3 Staff Loading'!O115+'6.4 Base Year 4 Staff Loading'!O115+'6.5 Base Year 5 Staff Loading'!O115+'6.6 Base Year 6 Staff Loading'!O115)/6</f>
        <v>0</v>
      </c>
      <c r="P115" s="346">
        <f>('6.1 Base Year 1 Staff Loading'!P115+'6.2 Base Year 2 Staff Loading'!P115+'6.3 Base Year 3 Staff Loading'!P115+'6.4 Base Year 4 Staff Loading'!P115+'6.5 Base Year 5 Staff Loading'!P115+'6.6 Base Year 6 Staff Loading'!P115)/6</f>
        <v>0</v>
      </c>
      <c r="Q115" s="346">
        <f>('6.1 Base Year 1 Staff Loading'!Q115+'6.2 Base Year 2 Staff Loading'!Q115+'6.3 Base Year 3 Staff Loading'!Q115+'6.4 Base Year 4 Staff Loading'!Q115+'6.5 Base Year 5 Staff Loading'!Q115+'6.6 Base Year 6 Staff Loading'!Q115)/6</f>
        <v>0</v>
      </c>
      <c r="R115" s="346">
        <f t="shared" si="133"/>
        <v>0</v>
      </c>
      <c r="S115" s="395">
        <f t="shared" si="134"/>
        <v>0</v>
      </c>
      <c r="W115" s="557">
        <f t="shared" si="135"/>
        <v>0</v>
      </c>
      <c r="X115" s="557">
        <f t="shared" si="136"/>
        <v>0</v>
      </c>
      <c r="Z115" s="557">
        <f t="shared" si="137"/>
        <v>0</v>
      </c>
      <c r="AA115" s="557">
        <f t="shared" si="138"/>
        <v>0</v>
      </c>
      <c r="AB115" s="558" t="e">
        <f t="shared" si="139"/>
        <v>#DIV/0!</v>
      </c>
    </row>
    <row r="116" spans="1:28" ht="14.25" x14ac:dyDescent="0.3">
      <c r="A116" s="339"/>
      <c r="B116" s="340"/>
      <c r="C116" s="152"/>
      <c r="D116" s="170"/>
      <c r="E116" s="508"/>
      <c r="F116" s="346">
        <f>('6.1 Base Year 1 Staff Loading'!F116+'6.2 Base Year 2 Staff Loading'!F116+'6.3 Base Year 3 Staff Loading'!F116+'6.4 Base Year 4 Staff Loading'!F116+'6.5 Base Year 5 Staff Loading'!F116+'6.6 Base Year 6 Staff Loading'!F116)/6</f>
        <v>0</v>
      </c>
      <c r="G116" s="346">
        <f>('6.1 Base Year 1 Staff Loading'!G116+'6.2 Base Year 2 Staff Loading'!G116+'6.3 Base Year 3 Staff Loading'!G116+'6.4 Base Year 4 Staff Loading'!G116+'6.5 Base Year 5 Staff Loading'!G116+'6.6 Base Year 6 Staff Loading'!G116)/6</f>
        <v>0</v>
      </c>
      <c r="H116" s="346">
        <f>('6.1 Base Year 1 Staff Loading'!H116+'6.2 Base Year 2 Staff Loading'!H116+'6.3 Base Year 3 Staff Loading'!H116+'6.4 Base Year 4 Staff Loading'!H116+'6.5 Base Year 5 Staff Loading'!H116+'6.6 Base Year 6 Staff Loading'!H116)/6</f>
        <v>0</v>
      </c>
      <c r="I116" s="346">
        <f>('6.1 Base Year 1 Staff Loading'!I116+'6.2 Base Year 2 Staff Loading'!I116+'6.3 Base Year 3 Staff Loading'!I116+'6.4 Base Year 4 Staff Loading'!I116+'6.5 Base Year 5 Staff Loading'!I116+'6.6 Base Year 6 Staff Loading'!I116)/6</f>
        <v>0</v>
      </c>
      <c r="J116" s="346">
        <f>('6.1 Base Year 1 Staff Loading'!J116+'6.2 Base Year 2 Staff Loading'!J116+'6.3 Base Year 3 Staff Loading'!J116+'6.4 Base Year 4 Staff Loading'!J116+'6.5 Base Year 5 Staff Loading'!J116+'6.6 Base Year 6 Staff Loading'!J116)/6</f>
        <v>0</v>
      </c>
      <c r="K116" s="346">
        <f>('6.1 Base Year 1 Staff Loading'!K116+'6.2 Base Year 2 Staff Loading'!K116+'6.3 Base Year 3 Staff Loading'!K116+'6.4 Base Year 4 Staff Loading'!K116+'6.5 Base Year 5 Staff Loading'!K116+'6.6 Base Year 6 Staff Loading'!K116)/6</f>
        <v>0</v>
      </c>
      <c r="L116" s="346">
        <f>('6.1 Base Year 1 Staff Loading'!L116+'6.2 Base Year 2 Staff Loading'!L116+'6.3 Base Year 3 Staff Loading'!L116+'6.4 Base Year 4 Staff Loading'!L116+'6.5 Base Year 5 Staff Loading'!L116+'6.6 Base Year 6 Staff Loading'!L116)/6</f>
        <v>0</v>
      </c>
      <c r="M116" s="346">
        <f>('6.1 Base Year 1 Staff Loading'!M116+'6.2 Base Year 2 Staff Loading'!M116+'6.3 Base Year 3 Staff Loading'!M116+'6.4 Base Year 4 Staff Loading'!M116+'6.5 Base Year 5 Staff Loading'!M116+'6.6 Base Year 6 Staff Loading'!M116)/6</f>
        <v>0</v>
      </c>
      <c r="N116" s="346">
        <f>('6.1 Base Year 1 Staff Loading'!N116+'6.2 Base Year 2 Staff Loading'!N116+'6.3 Base Year 3 Staff Loading'!N116+'6.4 Base Year 4 Staff Loading'!N116+'6.5 Base Year 5 Staff Loading'!N116+'6.6 Base Year 6 Staff Loading'!N116)/6</f>
        <v>0</v>
      </c>
      <c r="O116" s="346">
        <f>('6.1 Base Year 1 Staff Loading'!O116+'6.2 Base Year 2 Staff Loading'!O116+'6.3 Base Year 3 Staff Loading'!O116+'6.4 Base Year 4 Staff Loading'!O116+'6.5 Base Year 5 Staff Loading'!O116+'6.6 Base Year 6 Staff Loading'!O116)/6</f>
        <v>0</v>
      </c>
      <c r="P116" s="346">
        <f>('6.1 Base Year 1 Staff Loading'!P116+'6.2 Base Year 2 Staff Loading'!P116+'6.3 Base Year 3 Staff Loading'!P116+'6.4 Base Year 4 Staff Loading'!P116+'6.5 Base Year 5 Staff Loading'!P116+'6.6 Base Year 6 Staff Loading'!P116)/6</f>
        <v>0</v>
      </c>
      <c r="Q116" s="346">
        <f>('6.1 Base Year 1 Staff Loading'!Q116+'6.2 Base Year 2 Staff Loading'!Q116+'6.3 Base Year 3 Staff Loading'!Q116+'6.4 Base Year 4 Staff Loading'!Q116+'6.5 Base Year 5 Staff Loading'!Q116+'6.6 Base Year 6 Staff Loading'!Q116)/6</f>
        <v>0</v>
      </c>
      <c r="R116" s="346">
        <f t="shared" si="133"/>
        <v>0</v>
      </c>
      <c r="S116" s="395">
        <f t="shared" si="134"/>
        <v>0</v>
      </c>
      <c r="W116" s="557">
        <f t="shared" si="135"/>
        <v>0</v>
      </c>
      <c r="X116" s="557">
        <f t="shared" si="136"/>
        <v>0</v>
      </c>
      <c r="Z116" s="557">
        <f t="shared" si="137"/>
        <v>0</v>
      </c>
      <c r="AA116" s="557">
        <f t="shared" si="138"/>
        <v>0</v>
      </c>
      <c r="AB116" s="558" t="e">
        <f t="shared" si="139"/>
        <v>#DIV/0!</v>
      </c>
    </row>
    <row r="117" spans="1:28" ht="14.25" x14ac:dyDescent="0.3">
      <c r="A117" s="339"/>
      <c r="B117" s="340"/>
      <c r="C117" s="152"/>
      <c r="D117" s="170"/>
      <c r="E117" s="508"/>
      <c r="F117" s="346">
        <f>('6.1 Base Year 1 Staff Loading'!F117+'6.2 Base Year 2 Staff Loading'!F117+'6.3 Base Year 3 Staff Loading'!F117+'6.4 Base Year 4 Staff Loading'!F117+'6.5 Base Year 5 Staff Loading'!F117+'6.6 Base Year 6 Staff Loading'!F117)/6</f>
        <v>0</v>
      </c>
      <c r="G117" s="346">
        <f>('6.1 Base Year 1 Staff Loading'!G117+'6.2 Base Year 2 Staff Loading'!G117+'6.3 Base Year 3 Staff Loading'!G117+'6.4 Base Year 4 Staff Loading'!G117+'6.5 Base Year 5 Staff Loading'!G117+'6.6 Base Year 6 Staff Loading'!G117)/6</f>
        <v>0</v>
      </c>
      <c r="H117" s="346">
        <f>('6.1 Base Year 1 Staff Loading'!H117+'6.2 Base Year 2 Staff Loading'!H117+'6.3 Base Year 3 Staff Loading'!H117+'6.4 Base Year 4 Staff Loading'!H117+'6.5 Base Year 5 Staff Loading'!H117+'6.6 Base Year 6 Staff Loading'!H117)/6</f>
        <v>0</v>
      </c>
      <c r="I117" s="346">
        <f>('6.1 Base Year 1 Staff Loading'!I117+'6.2 Base Year 2 Staff Loading'!I117+'6.3 Base Year 3 Staff Loading'!I117+'6.4 Base Year 4 Staff Loading'!I117+'6.5 Base Year 5 Staff Loading'!I117+'6.6 Base Year 6 Staff Loading'!I117)/6</f>
        <v>0</v>
      </c>
      <c r="J117" s="346">
        <f>('6.1 Base Year 1 Staff Loading'!J117+'6.2 Base Year 2 Staff Loading'!J117+'6.3 Base Year 3 Staff Loading'!J117+'6.4 Base Year 4 Staff Loading'!J117+'6.5 Base Year 5 Staff Loading'!J117+'6.6 Base Year 6 Staff Loading'!J117)/6</f>
        <v>0</v>
      </c>
      <c r="K117" s="346">
        <f>('6.1 Base Year 1 Staff Loading'!K117+'6.2 Base Year 2 Staff Loading'!K117+'6.3 Base Year 3 Staff Loading'!K117+'6.4 Base Year 4 Staff Loading'!K117+'6.5 Base Year 5 Staff Loading'!K117+'6.6 Base Year 6 Staff Loading'!K117)/6</f>
        <v>0</v>
      </c>
      <c r="L117" s="346">
        <f>('6.1 Base Year 1 Staff Loading'!L117+'6.2 Base Year 2 Staff Loading'!L117+'6.3 Base Year 3 Staff Loading'!L117+'6.4 Base Year 4 Staff Loading'!L117+'6.5 Base Year 5 Staff Loading'!L117+'6.6 Base Year 6 Staff Loading'!L117)/6</f>
        <v>0</v>
      </c>
      <c r="M117" s="346">
        <f>('6.1 Base Year 1 Staff Loading'!M117+'6.2 Base Year 2 Staff Loading'!M117+'6.3 Base Year 3 Staff Loading'!M117+'6.4 Base Year 4 Staff Loading'!M117+'6.5 Base Year 5 Staff Loading'!M117+'6.6 Base Year 6 Staff Loading'!M117)/6</f>
        <v>0</v>
      </c>
      <c r="N117" s="346">
        <f>('6.1 Base Year 1 Staff Loading'!N117+'6.2 Base Year 2 Staff Loading'!N117+'6.3 Base Year 3 Staff Loading'!N117+'6.4 Base Year 4 Staff Loading'!N117+'6.5 Base Year 5 Staff Loading'!N117+'6.6 Base Year 6 Staff Loading'!N117)/6</f>
        <v>0</v>
      </c>
      <c r="O117" s="346">
        <f>('6.1 Base Year 1 Staff Loading'!O117+'6.2 Base Year 2 Staff Loading'!O117+'6.3 Base Year 3 Staff Loading'!O117+'6.4 Base Year 4 Staff Loading'!O117+'6.5 Base Year 5 Staff Loading'!O117+'6.6 Base Year 6 Staff Loading'!O117)/6</f>
        <v>0</v>
      </c>
      <c r="P117" s="346">
        <f>('6.1 Base Year 1 Staff Loading'!P117+'6.2 Base Year 2 Staff Loading'!P117+'6.3 Base Year 3 Staff Loading'!P117+'6.4 Base Year 4 Staff Loading'!P117+'6.5 Base Year 5 Staff Loading'!P117+'6.6 Base Year 6 Staff Loading'!P117)/6</f>
        <v>0</v>
      </c>
      <c r="Q117" s="346">
        <f>('6.1 Base Year 1 Staff Loading'!Q117+'6.2 Base Year 2 Staff Loading'!Q117+'6.3 Base Year 3 Staff Loading'!Q117+'6.4 Base Year 4 Staff Loading'!Q117+'6.5 Base Year 5 Staff Loading'!Q117+'6.6 Base Year 6 Staff Loading'!Q117)/6</f>
        <v>0</v>
      </c>
      <c r="R117" s="346">
        <f t="shared" si="133"/>
        <v>0</v>
      </c>
      <c r="S117" s="395">
        <f t="shared" si="134"/>
        <v>0</v>
      </c>
      <c r="W117" s="557">
        <f t="shared" si="135"/>
        <v>0</v>
      </c>
      <c r="X117" s="557">
        <f t="shared" si="136"/>
        <v>0</v>
      </c>
      <c r="Z117" s="557">
        <f t="shared" si="137"/>
        <v>0</v>
      </c>
      <c r="AA117" s="557">
        <f t="shared" si="138"/>
        <v>0</v>
      </c>
      <c r="AB117" s="558" t="e">
        <f t="shared" si="139"/>
        <v>#DIV/0!</v>
      </c>
    </row>
    <row r="118" spans="1:28" ht="15" thickBot="1" x14ac:dyDescent="0.35">
      <c r="A118" s="240"/>
      <c r="B118" s="241" t="s">
        <v>151</v>
      </c>
      <c r="C118" s="242"/>
      <c r="D118" s="244"/>
      <c r="E118" s="509"/>
      <c r="F118" s="245">
        <f>SUM(F113:F117)</f>
        <v>0</v>
      </c>
      <c r="G118" s="245">
        <f t="shared" ref="G118:R118" si="140">SUM(G113:G117)</f>
        <v>0</v>
      </c>
      <c r="H118" s="245">
        <f t="shared" si="140"/>
        <v>0</v>
      </c>
      <c r="I118" s="245">
        <f t="shared" si="140"/>
        <v>0</v>
      </c>
      <c r="J118" s="245">
        <f t="shared" si="140"/>
        <v>0</v>
      </c>
      <c r="K118" s="245">
        <f t="shared" si="140"/>
        <v>0</v>
      </c>
      <c r="L118" s="245">
        <f t="shared" si="140"/>
        <v>0</v>
      </c>
      <c r="M118" s="245">
        <f t="shared" si="140"/>
        <v>0</v>
      </c>
      <c r="N118" s="245">
        <f t="shared" si="140"/>
        <v>0</v>
      </c>
      <c r="O118" s="245">
        <f t="shared" si="140"/>
        <v>0</v>
      </c>
      <c r="P118" s="245">
        <f t="shared" si="140"/>
        <v>0</v>
      </c>
      <c r="Q118" s="245">
        <f t="shared" si="140"/>
        <v>0</v>
      </c>
      <c r="R118" s="245">
        <f t="shared" si="14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152"/>
      <c r="D119" s="170"/>
      <c r="E119" s="508"/>
      <c r="F119" s="346">
        <f>('6.1 Base Year 1 Staff Loading'!F119+'6.2 Base Year 2 Staff Loading'!F119+'6.3 Base Year 3 Staff Loading'!F119+'6.4 Base Year 4 Staff Loading'!F119+'6.5 Base Year 5 Staff Loading'!F119+'6.6 Base Year 6 Staff Loading'!F119)/6</f>
        <v>0</v>
      </c>
      <c r="G119" s="346">
        <f>('6.1 Base Year 1 Staff Loading'!G119+'6.2 Base Year 2 Staff Loading'!G119+'6.3 Base Year 3 Staff Loading'!G119+'6.4 Base Year 4 Staff Loading'!G119+'6.5 Base Year 5 Staff Loading'!G119+'6.6 Base Year 6 Staff Loading'!G119)/6</f>
        <v>0</v>
      </c>
      <c r="H119" s="346">
        <f>('6.1 Base Year 1 Staff Loading'!H119+'6.2 Base Year 2 Staff Loading'!H119+'6.3 Base Year 3 Staff Loading'!H119+'6.4 Base Year 4 Staff Loading'!H119+'6.5 Base Year 5 Staff Loading'!H119+'6.6 Base Year 6 Staff Loading'!H119)/6</f>
        <v>0</v>
      </c>
      <c r="I119" s="346">
        <f>('6.1 Base Year 1 Staff Loading'!I119+'6.2 Base Year 2 Staff Loading'!I119+'6.3 Base Year 3 Staff Loading'!I119+'6.4 Base Year 4 Staff Loading'!I119+'6.5 Base Year 5 Staff Loading'!I119+'6.6 Base Year 6 Staff Loading'!I119)/6</f>
        <v>0</v>
      </c>
      <c r="J119" s="346">
        <f>('6.1 Base Year 1 Staff Loading'!J119+'6.2 Base Year 2 Staff Loading'!J119+'6.3 Base Year 3 Staff Loading'!J119+'6.4 Base Year 4 Staff Loading'!J119+'6.5 Base Year 5 Staff Loading'!J119+'6.6 Base Year 6 Staff Loading'!J119)/6</f>
        <v>0</v>
      </c>
      <c r="K119" s="346">
        <f>('6.1 Base Year 1 Staff Loading'!K119+'6.2 Base Year 2 Staff Loading'!K119+'6.3 Base Year 3 Staff Loading'!K119+'6.4 Base Year 4 Staff Loading'!K119+'6.5 Base Year 5 Staff Loading'!K119+'6.6 Base Year 6 Staff Loading'!K119)/6</f>
        <v>0</v>
      </c>
      <c r="L119" s="346">
        <f>('6.1 Base Year 1 Staff Loading'!L119+'6.2 Base Year 2 Staff Loading'!L119+'6.3 Base Year 3 Staff Loading'!L119+'6.4 Base Year 4 Staff Loading'!L119+'6.5 Base Year 5 Staff Loading'!L119+'6.6 Base Year 6 Staff Loading'!L119)/6</f>
        <v>0</v>
      </c>
      <c r="M119" s="346">
        <f>('6.1 Base Year 1 Staff Loading'!M119+'6.2 Base Year 2 Staff Loading'!M119+'6.3 Base Year 3 Staff Loading'!M119+'6.4 Base Year 4 Staff Loading'!M119+'6.5 Base Year 5 Staff Loading'!M119+'6.6 Base Year 6 Staff Loading'!M119)/6</f>
        <v>0</v>
      </c>
      <c r="N119" s="346">
        <f>('6.1 Base Year 1 Staff Loading'!N119+'6.2 Base Year 2 Staff Loading'!N119+'6.3 Base Year 3 Staff Loading'!N119+'6.4 Base Year 4 Staff Loading'!N119+'6.5 Base Year 5 Staff Loading'!N119+'6.6 Base Year 6 Staff Loading'!N119)/6</f>
        <v>0</v>
      </c>
      <c r="O119" s="346">
        <f>('6.1 Base Year 1 Staff Loading'!O119+'6.2 Base Year 2 Staff Loading'!O119+'6.3 Base Year 3 Staff Loading'!O119+'6.4 Base Year 4 Staff Loading'!O119+'6.5 Base Year 5 Staff Loading'!O119+'6.6 Base Year 6 Staff Loading'!O119)/6</f>
        <v>0</v>
      </c>
      <c r="P119" s="346">
        <f>('6.1 Base Year 1 Staff Loading'!P119+'6.2 Base Year 2 Staff Loading'!P119+'6.3 Base Year 3 Staff Loading'!P119+'6.4 Base Year 4 Staff Loading'!P119+'6.5 Base Year 5 Staff Loading'!P119+'6.6 Base Year 6 Staff Loading'!P119)/6</f>
        <v>0</v>
      </c>
      <c r="Q119" s="346">
        <f>('6.1 Base Year 1 Staff Loading'!Q119+'6.2 Base Year 2 Staff Loading'!Q119+'6.3 Base Year 3 Staff Loading'!Q119+'6.4 Base Year 4 Staff Loading'!Q119+'6.5 Base Year 5 Staff Loading'!Q119+'6.6 Base Year 6 Staff Loading'!Q119)/6</f>
        <v>0</v>
      </c>
      <c r="R119" s="346">
        <f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152"/>
      <c r="D120" s="170"/>
      <c r="E120" s="508"/>
      <c r="F120" s="346">
        <f>('6.1 Base Year 1 Staff Loading'!F120+'6.2 Base Year 2 Staff Loading'!F120+'6.3 Base Year 3 Staff Loading'!F120+'6.4 Base Year 4 Staff Loading'!F120+'6.5 Base Year 5 Staff Loading'!F120+'6.6 Base Year 6 Staff Loading'!F120)/6</f>
        <v>0</v>
      </c>
      <c r="G120" s="346">
        <f>('6.1 Base Year 1 Staff Loading'!G120+'6.2 Base Year 2 Staff Loading'!G120+'6.3 Base Year 3 Staff Loading'!G120+'6.4 Base Year 4 Staff Loading'!G120+'6.5 Base Year 5 Staff Loading'!G120+'6.6 Base Year 6 Staff Loading'!G120)/6</f>
        <v>0</v>
      </c>
      <c r="H120" s="346">
        <f>('6.1 Base Year 1 Staff Loading'!H120+'6.2 Base Year 2 Staff Loading'!H120+'6.3 Base Year 3 Staff Loading'!H120+'6.4 Base Year 4 Staff Loading'!H120+'6.5 Base Year 5 Staff Loading'!H120+'6.6 Base Year 6 Staff Loading'!H120)/6</f>
        <v>0</v>
      </c>
      <c r="I120" s="346">
        <f>('6.1 Base Year 1 Staff Loading'!I120+'6.2 Base Year 2 Staff Loading'!I120+'6.3 Base Year 3 Staff Loading'!I120+'6.4 Base Year 4 Staff Loading'!I120+'6.5 Base Year 5 Staff Loading'!I120+'6.6 Base Year 6 Staff Loading'!I120)/6</f>
        <v>0</v>
      </c>
      <c r="J120" s="346">
        <f>('6.1 Base Year 1 Staff Loading'!J120+'6.2 Base Year 2 Staff Loading'!J120+'6.3 Base Year 3 Staff Loading'!J120+'6.4 Base Year 4 Staff Loading'!J120+'6.5 Base Year 5 Staff Loading'!J120+'6.6 Base Year 6 Staff Loading'!J120)/6</f>
        <v>0</v>
      </c>
      <c r="K120" s="346">
        <f>('6.1 Base Year 1 Staff Loading'!K120+'6.2 Base Year 2 Staff Loading'!K120+'6.3 Base Year 3 Staff Loading'!K120+'6.4 Base Year 4 Staff Loading'!K120+'6.5 Base Year 5 Staff Loading'!K120+'6.6 Base Year 6 Staff Loading'!K120)/6</f>
        <v>0</v>
      </c>
      <c r="L120" s="346">
        <f>('6.1 Base Year 1 Staff Loading'!L120+'6.2 Base Year 2 Staff Loading'!L120+'6.3 Base Year 3 Staff Loading'!L120+'6.4 Base Year 4 Staff Loading'!L120+'6.5 Base Year 5 Staff Loading'!L120+'6.6 Base Year 6 Staff Loading'!L120)/6</f>
        <v>0</v>
      </c>
      <c r="M120" s="346">
        <f>('6.1 Base Year 1 Staff Loading'!M120+'6.2 Base Year 2 Staff Loading'!M120+'6.3 Base Year 3 Staff Loading'!M120+'6.4 Base Year 4 Staff Loading'!M120+'6.5 Base Year 5 Staff Loading'!M120+'6.6 Base Year 6 Staff Loading'!M120)/6</f>
        <v>0</v>
      </c>
      <c r="N120" s="346">
        <f>('6.1 Base Year 1 Staff Loading'!N120+'6.2 Base Year 2 Staff Loading'!N120+'6.3 Base Year 3 Staff Loading'!N120+'6.4 Base Year 4 Staff Loading'!N120+'6.5 Base Year 5 Staff Loading'!N120+'6.6 Base Year 6 Staff Loading'!N120)/6</f>
        <v>0</v>
      </c>
      <c r="O120" s="346">
        <f>('6.1 Base Year 1 Staff Loading'!O120+'6.2 Base Year 2 Staff Loading'!O120+'6.3 Base Year 3 Staff Loading'!O120+'6.4 Base Year 4 Staff Loading'!O120+'6.5 Base Year 5 Staff Loading'!O120+'6.6 Base Year 6 Staff Loading'!O120)/6</f>
        <v>0</v>
      </c>
      <c r="P120" s="346">
        <f>('6.1 Base Year 1 Staff Loading'!P120+'6.2 Base Year 2 Staff Loading'!P120+'6.3 Base Year 3 Staff Loading'!P120+'6.4 Base Year 4 Staff Loading'!P120+'6.5 Base Year 5 Staff Loading'!P120+'6.6 Base Year 6 Staff Loading'!P120)/6</f>
        <v>0</v>
      </c>
      <c r="Q120" s="346">
        <f>('6.1 Base Year 1 Staff Loading'!Q120+'6.2 Base Year 2 Staff Loading'!Q120+'6.3 Base Year 3 Staff Loading'!Q120+'6.4 Base Year 4 Staff Loading'!Q120+'6.5 Base Year 5 Staff Loading'!Q120+'6.6 Base Year 6 Staff Loading'!Q120)/6</f>
        <v>0</v>
      </c>
      <c r="R120" s="346">
        <f t="shared" ref="R120:R123" si="141">SUM(F120:Q120)</f>
        <v>0</v>
      </c>
      <c r="S120" s="395">
        <f t="shared" ref="S120:S123" si="142">D120*R120</f>
        <v>0</v>
      </c>
      <c r="T120" s="112"/>
      <c r="U120" s="112"/>
      <c r="V120" s="112"/>
      <c r="W120" s="557">
        <f t="shared" ref="W120:W123" si="143">X120/$U$7</f>
        <v>0</v>
      </c>
      <c r="X120" s="557">
        <f t="shared" ref="X120:X123" si="144">R120/12</f>
        <v>0</v>
      </c>
      <c r="Z120" s="557">
        <f t="shared" ref="Z120:Z123" si="145">IF($E120="Y",$R120,0)</f>
        <v>0</v>
      </c>
      <c r="AA120" s="557">
        <f t="shared" ref="AA120:AA123" si="146">IF($E120="N",$R120,0)</f>
        <v>0</v>
      </c>
      <c r="AB120" s="558" t="e">
        <f t="shared" ref="AB120:AB123" si="147">Z120/(AA120+Z120)</f>
        <v>#DIV/0!</v>
      </c>
    </row>
    <row r="121" spans="1:28" ht="14.25" x14ac:dyDescent="0.3">
      <c r="A121" s="339"/>
      <c r="B121" s="340"/>
      <c r="C121" s="152"/>
      <c r="D121" s="170"/>
      <c r="E121" s="508"/>
      <c r="F121" s="346">
        <f>('6.1 Base Year 1 Staff Loading'!F121+'6.2 Base Year 2 Staff Loading'!F121+'6.3 Base Year 3 Staff Loading'!F121+'6.4 Base Year 4 Staff Loading'!F121+'6.5 Base Year 5 Staff Loading'!F121+'6.6 Base Year 6 Staff Loading'!F121)/6</f>
        <v>0</v>
      </c>
      <c r="G121" s="346">
        <f>('6.1 Base Year 1 Staff Loading'!G121+'6.2 Base Year 2 Staff Loading'!G121+'6.3 Base Year 3 Staff Loading'!G121+'6.4 Base Year 4 Staff Loading'!G121+'6.5 Base Year 5 Staff Loading'!G121+'6.6 Base Year 6 Staff Loading'!G121)/6</f>
        <v>0</v>
      </c>
      <c r="H121" s="346">
        <f>('6.1 Base Year 1 Staff Loading'!H121+'6.2 Base Year 2 Staff Loading'!H121+'6.3 Base Year 3 Staff Loading'!H121+'6.4 Base Year 4 Staff Loading'!H121+'6.5 Base Year 5 Staff Loading'!H121+'6.6 Base Year 6 Staff Loading'!H121)/6</f>
        <v>0</v>
      </c>
      <c r="I121" s="346">
        <f>('6.1 Base Year 1 Staff Loading'!I121+'6.2 Base Year 2 Staff Loading'!I121+'6.3 Base Year 3 Staff Loading'!I121+'6.4 Base Year 4 Staff Loading'!I121+'6.5 Base Year 5 Staff Loading'!I121+'6.6 Base Year 6 Staff Loading'!I121)/6</f>
        <v>0</v>
      </c>
      <c r="J121" s="346">
        <f>('6.1 Base Year 1 Staff Loading'!J121+'6.2 Base Year 2 Staff Loading'!J121+'6.3 Base Year 3 Staff Loading'!J121+'6.4 Base Year 4 Staff Loading'!J121+'6.5 Base Year 5 Staff Loading'!J121+'6.6 Base Year 6 Staff Loading'!J121)/6</f>
        <v>0</v>
      </c>
      <c r="K121" s="346">
        <f>('6.1 Base Year 1 Staff Loading'!K121+'6.2 Base Year 2 Staff Loading'!K121+'6.3 Base Year 3 Staff Loading'!K121+'6.4 Base Year 4 Staff Loading'!K121+'6.5 Base Year 5 Staff Loading'!K121+'6.6 Base Year 6 Staff Loading'!K121)/6</f>
        <v>0</v>
      </c>
      <c r="L121" s="346">
        <f>('6.1 Base Year 1 Staff Loading'!L121+'6.2 Base Year 2 Staff Loading'!L121+'6.3 Base Year 3 Staff Loading'!L121+'6.4 Base Year 4 Staff Loading'!L121+'6.5 Base Year 5 Staff Loading'!L121+'6.6 Base Year 6 Staff Loading'!L121)/6</f>
        <v>0</v>
      </c>
      <c r="M121" s="346">
        <f>('6.1 Base Year 1 Staff Loading'!M121+'6.2 Base Year 2 Staff Loading'!M121+'6.3 Base Year 3 Staff Loading'!M121+'6.4 Base Year 4 Staff Loading'!M121+'6.5 Base Year 5 Staff Loading'!M121+'6.6 Base Year 6 Staff Loading'!M121)/6</f>
        <v>0</v>
      </c>
      <c r="N121" s="346">
        <f>('6.1 Base Year 1 Staff Loading'!N121+'6.2 Base Year 2 Staff Loading'!N121+'6.3 Base Year 3 Staff Loading'!N121+'6.4 Base Year 4 Staff Loading'!N121+'6.5 Base Year 5 Staff Loading'!N121+'6.6 Base Year 6 Staff Loading'!N121)/6</f>
        <v>0</v>
      </c>
      <c r="O121" s="346">
        <f>('6.1 Base Year 1 Staff Loading'!O121+'6.2 Base Year 2 Staff Loading'!O121+'6.3 Base Year 3 Staff Loading'!O121+'6.4 Base Year 4 Staff Loading'!O121+'6.5 Base Year 5 Staff Loading'!O121+'6.6 Base Year 6 Staff Loading'!O121)/6</f>
        <v>0</v>
      </c>
      <c r="P121" s="346">
        <f>('6.1 Base Year 1 Staff Loading'!P121+'6.2 Base Year 2 Staff Loading'!P121+'6.3 Base Year 3 Staff Loading'!P121+'6.4 Base Year 4 Staff Loading'!P121+'6.5 Base Year 5 Staff Loading'!P121+'6.6 Base Year 6 Staff Loading'!P121)/6</f>
        <v>0</v>
      </c>
      <c r="Q121" s="346">
        <f>('6.1 Base Year 1 Staff Loading'!Q121+'6.2 Base Year 2 Staff Loading'!Q121+'6.3 Base Year 3 Staff Loading'!Q121+'6.4 Base Year 4 Staff Loading'!Q121+'6.5 Base Year 5 Staff Loading'!Q121+'6.6 Base Year 6 Staff Loading'!Q121)/6</f>
        <v>0</v>
      </c>
      <c r="R121" s="346">
        <f t="shared" si="141"/>
        <v>0</v>
      </c>
      <c r="S121" s="395">
        <f t="shared" si="142"/>
        <v>0</v>
      </c>
      <c r="W121" s="557">
        <f t="shared" si="143"/>
        <v>0</v>
      </c>
      <c r="X121" s="557">
        <f t="shared" si="144"/>
        <v>0</v>
      </c>
      <c r="Z121" s="557">
        <f t="shared" si="145"/>
        <v>0</v>
      </c>
      <c r="AA121" s="557">
        <f t="shared" si="146"/>
        <v>0</v>
      </c>
      <c r="AB121" s="558" t="e">
        <f t="shared" si="147"/>
        <v>#DIV/0!</v>
      </c>
    </row>
    <row r="122" spans="1:28" s="111" customFormat="1" ht="14.25" x14ac:dyDescent="0.3">
      <c r="A122" s="339"/>
      <c r="B122" s="340"/>
      <c r="C122" s="152"/>
      <c r="D122" s="170"/>
      <c r="E122" s="508"/>
      <c r="F122" s="346">
        <f>('6.1 Base Year 1 Staff Loading'!F122+'6.2 Base Year 2 Staff Loading'!F122+'6.3 Base Year 3 Staff Loading'!F122+'6.4 Base Year 4 Staff Loading'!F122+'6.5 Base Year 5 Staff Loading'!F122+'6.6 Base Year 6 Staff Loading'!F122)/6</f>
        <v>0</v>
      </c>
      <c r="G122" s="346">
        <f>('6.1 Base Year 1 Staff Loading'!G122+'6.2 Base Year 2 Staff Loading'!G122+'6.3 Base Year 3 Staff Loading'!G122+'6.4 Base Year 4 Staff Loading'!G122+'6.5 Base Year 5 Staff Loading'!G122+'6.6 Base Year 6 Staff Loading'!G122)/6</f>
        <v>0</v>
      </c>
      <c r="H122" s="346">
        <f>('6.1 Base Year 1 Staff Loading'!H122+'6.2 Base Year 2 Staff Loading'!H122+'6.3 Base Year 3 Staff Loading'!H122+'6.4 Base Year 4 Staff Loading'!H122+'6.5 Base Year 5 Staff Loading'!H122+'6.6 Base Year 6 Staff Loading'!H122)/6</f>
        <v>0</v>
      </c>
      <c r="I122" s="346">
        <f>('6.1 Base Year 1 Staff Loading'!I122+'6.2 Base Year 2 Staff Loading'!I122+'6.3 Base Year 3 Staff Loading'!I122+'6.4 Base Year 4 Staff Loading'!I122+'6.5 Base Year 5 Staff Loading'!I122+'6.6 Base Year 6 Staff Loading'!I122)/6</f>
        <v>0</v>
      </c>
      <c r="J122" s="346">
        <f>('6.1 Base Year 1 Staff Loading'!J122+'6.2 Base Year 2 Staff Loading'!J122+'6.3 Base Year 3 Staff Loading'!J122+'6.4 Base Year 4 Staff Loading'!J122+'6.5 Base Year 5 Staff Loading'!J122+'6.6 Base Year 6 Staff Loading'!J122)/6</f>
        <v>0</v>
      </c>
      <c r="K122" s="346">
        <f>('6.1 Base Year 1 Staff Loading'!K122+'6.2 Base Year 2 Staff Loading'!K122+'6.3 Base Year 3 Staff Loading'!K122+'6.4 Base Year 4 Staff Loading'!K122+'6.5 Base Year 5 Staff Loading'!K122+'6.6 Base Year 6 Staff Loading'!K122)/6</f>
        <v>0</v>
      </c>
      <c r="L122" s="346">
        <f>('6.1 Base Year 1 Staff Loading'!L122+'6.2 Base Year 2 Staff Loading'!L122+'6.3 Base Year 3 Staff Loading'!L122+'6.4 Base Year 4 Staff Loading'!L122+'6.5 Base Year 5 Staff Loading'!L122+'6.6 Base Year 6 Staff Loading'!L122)/6</f>
        <v>0</v>
      </c>
      <c r="M122" s="346">
        <f>('6.1 Base Year 1 Staff Loading'!M122+'6.2 Base Year 2 Staff Loading'!M122+'6.3 Base Year 3 Staff Loading'!M122+'6.4 Base Year 4 Staff Loading'!M122+'6.5 Base Year 5 Staff Loading'!M122+'6.6 Base Year 6 Staff Loading'!M122)/6</f>
        <v>0</v>
      </c>
      <c r="N122" s="346">
        <f>('6.1 Base Year 1 Staff Loading'!N122+'6.2 Base Year 2 Staff Loading'!N122+'6.3 Base Year 3 Staff Loading'!N122+'6.4 Base Year 4 Staff Loading'!N122+'6.5 Base Year 5 Staff Loading'!N122+'6.6 Base Year 6 Staff Loading'!N122)/6</f>
        <v>0</v>
      </c>
      <c r="O122" s="346">
        <f>('6.1 Base Year 1 Staff Loading'!O122+'6.2 Base Year 2 Staff Loading'!O122+'6.3 Base Year 3 Staff Loading'!O122+'6.4 Base Year 4 Staff Loading'!O122+'6.5 Base Year 5 Staff Loading'!O122+'6.6 Base Year 6 Staff Loading'!O122)/6</f>
        <v>0</v>
      </c>
      <c r="P122" s="346">
        <f>('6.1 Base Year 1 Staff Loading'!P122+'6.2 Base Year 2 Staff Loading'!P122+'6.3 Base Year 3 Staff Loading'!P122+'6.4 Base Year 4 Staff Loading'!P122+'6.5 Base Year 5 Staff Loading'!P122+'6.6 Base Year 6 Staff Loading'!P122)/6</f>
        <v>0</v>
      </c>
      <c r="Q122" s="346">
        <f>('6.1 Base Year 1 Staff Loading'!Q122+'6.2 Base Year 2 Staff Loading'!Q122+'6.3 Base Year 3 Staff Loading'!Q122+'6.4 Base Year 4 Staff Loading'!Q122+'6.5 Base Year 5 Staff Loading'!Q122+'6.6 Base Year 6 Staff Loading'!Q122)/6</f>
        <v>0</v>
      </c>
      <c r="R122" s="346">
        <f t="shared" si="141"/>
        <v>0</v>
      </c>
      <c r="S122" s="395">
        <f t="shared" si="142"/>
        <v>0</v>
      </c>
      <c r="T122" s="107"/>
      <c r="U122" s="107"/>
      <c r="V122" s="107"/>
      <c r="W122" s="557">
        <f t="shared" si="143"/>
        <v>0</v>
      </c>
      <c r="X122" s="557">
        <f t="shared" si="144"/>
        <v>0</v>
      </c>
      <c r="Z122" s="557">
        <f t="shared" si="145"/>
        <v>0</v>
      </c>
      <c r="AA122" s="557">
        <f t="shared" si="146"/>
        <v>0</v>
      </c>
      <c r="AB122" s="558" t="e">
        <f t="shared" si="147"/>
        <v>#DIV/0!</v>
      </c>
    </row>
    <row r="123" spans="1:28" ht="14.25" x14ac:dyDescent="0.3">
      <c r="A123" s="339"/>
      <c r="B123" s="340"/>
      <c r="C123" s="152"/>
      <c r="D123" s="170"/>
      <c r="E123" s="508"/>
      <c r="F123" s="346">
        <f>('6.1 Base Year 1 Staff Loading'!F123+'6.2 Base Year 2 Staff Loading'!F123+'6.3 Base Year 3 Staff Loading'!F123+'6.4 Base Year 4 Staff Loading'!F123+'6.5 Base Year 5 Staff Loading'!F123+'6.6 Base Year 6 Staff Loading'!F123)/6</f>
        <v>0</v>
      </c>
      <c r="G123" s="346">
        <f>('6.1 Base Year 1 Staff Loading'!G123+'6.2 Base Year 2 Staff Loading'!G123+'6.3 Base Year 3 Staff Loading'!G123+'6.4 Base Year 4 Staff Loading'!G123+'6.5 Base Year 5 Staff Loading'!G123+'6.6 Base Year 6 Staff Loading'!G123)/6</f>
        <v>0</v>
      </c>
      <c r="H123" s="346">
        <f>('6.1 Base Year 1 Staff Loading'!H123+'6.2 Base Year 2 Staff Loading'!H123+'6.3 Base Year 3 Staff Loading'!H123+'6.4 Base Year 4 Staff Loading'!H123+'6.5 Base Year 5 Staff Loading'!H123+'6.6 Base Year 6 Staff Loading'!H123)/6</f>
        <v>0</v>
      </c>
      <c r="I123" s="346">
        <f>('6.1 Base Year 1 Staff Loading'!I123+'6.2 Base Year 2 Staff Loading'!I123+'6.3 Base Year 3 Staff Loading'!I123+'6.4 Base Year 4 Staff Loading'!I123+'6.5 Base Year 5 Staff Loading'!I123+'6.6 Base Year 6 Staff Loading'!I123)/6</f>
        <v>0</v>
      </c>
      <c r="J123" s="346">
        <f>('6.1 Base Year 1 Staff Loading'!J123+'6.2 Base Year 2 Staff Loading'!J123+'6.3 Base Year 3 Staff Loading'!J123+'6.4 Base Year 4 Staff Loading'!J123+'6.5 Base Year 5 Staff Loading'!J123+'6.6 Base Year 6 Staff Loading'!J123)/6</f>
        <v>0</v>
      </c>
      <c r="K123" s="346">
        <f>('6.1 Base Year 1 Staff Loading'!K123+'6.2 Base Year 2 Staff Loading'!K123+'6.3 Base Year 3 Staff Loading'!K123+'6.4 Base Year 4 Staff Loading'!K123+'6.5 Base Year 5 Staff Loading'!K123+'6.6 Base Year 6 Staff Loading'!K123)/6</f>
        <v>0</v>
      </c>
      <c r="L123" s="346">
        <f>('6.1 Base Year 1 Staff Loading'!L123+'6.2 Base Year 2 Staff Loading'!L123+'6.3 Base Year 3 Staff Loading'!L123+'6.4 Base Year 4 Staff Loading'!L123+'6.5 Base Year 5 Staff Loading'!L123+'6.6 Base Year 6 Staff Loading'!L123)/6</f>
        <v>0</v>
      </c>
      <c r="M123" s="346">
        <f>('6.1 Base Year 1 Staff Loading'!M123+'6.2 Base Year 2 Staff Loading'!M123+'6.3 Base Year 3 Staff Loading'!M123+'6.4 Base Year 4 Staff Loading'!M123+'6.5 Base Year 5 Staff Loading'!M123+'6.6 Base Year 6 Staff Loading'!M123)/6</f>
        <v>0</v>
      </c>
      <c r="N123" s="346">
        <f>('6.1 Base Year 1 Staff Loading'!N123+'6.2 Base Year 2 Staff Loading'!N123+'6.3 Base Year 3 Staff Loading'!N123+'6.4 Base Year 4 Staff Loading'!N123+'6.5 Base Year 5 Staff Loading'!N123+'6.6 Base Year 6 Staff Loading'!N123)/6</f>
        <v>0</v>
      </c>
      <c r="O123" s="346">
        <f>('6.1 Base Year 1 Staff Loading'!O123+'6.2 Base Year 2 Staff Loading'!O123+'6.3 Base Year 3 Staff Loading'!O123+'6.4 Base Year 4 Staff Loading'!O123+'6.5 Base Year 5 Staff Loading'!O123+'6.6 Base Year 6 Staff Loading'!O123)/6</f>
        <v>0</v>
      </c>
      <c r="P123" s="346">
        <f>('6.1 Base Year 1 Staff Loading'!P123+'6.2 Base Year 2 Staff Loading'!P123+'6.3 Base Year 3 Staff Loading'!P123+'6.4 Base Year 4 Staff Loading'!P123+'6.5 Base Year 5 Staff Loading'!P123+'6.6 Base Year 6 Staff Loading'!P123)/6</f>
        <v>0</v>
      </c>
      <c r="Q123" s="346">
        <f>('6.1 Base Year 1 Staff Loading'!Q123+'6.2 Base Year 2 Staff Loading'!Q123+'6.3 Base Year 3 Staff Loading'!Q123+'6.4 Base Year 4 Staff Loading'!Q123+'6.5 Base Year 5 Staff Loading'!Q123+'6.6 Base Year 6 Staff Loading'!Q123)/6</f>
        <v>0</v>
      </c>
      <c r="R123" s="346">
        <f t="shared" si="141"/>
        <v>0</v>
      </c>
      <c r="S123" s="395">
        <f t="shared" si="142"/>
        <v>0</v>
      </c>
      <c r="W123" s="557">
        <f t="shared" si="143"/>
        <v>0</v>
      </c>
      <c r="X123" s="557">
        <f t="shared" si="144"/>
        <v>0</v>
      </c>
      <c r="Z123" s="557">
        <f t="shared" si="145"/>
        <v>0</v>
      </c>
      <c r="AA123" s="557">
        <f t="shared" si="146"/>
        <v>0</v>
      </c>
      <c r="AB123" s="558" t="e">
        <f t="shared" si="147"/>
        <v>#DIV/0!</v>
      </c>
    </row>
    <row r="124" spans="1:28" ht="15" thickBot="1" x14ac:dyDescent="0.35">
      <c r="A124" s="240"/>
      <c r="B124" s="241" t="s">
        <v>153</v>
      </c>
      <c r="C124" s="242"/>
      <c r="D124" s="244"/>
      <c r="E124" s="509"/>
      <c r="F124" s="245">
        <f>SUM(F119:F123)</f>
        <v>0</v>
      </c>
      <c r="G124" s="245">
        <f t="shared" ref="G124:R124" si="148">SUM(G119:G123)</f>
        <v>0</v>
      </c>
      <c r="H124" s="245">
        <f t="shared" si="148"/>
        <v>0</v>
      </c>
      <c r="I124" s="245">
        <f t="shared" si="148"/>
        <v>0</v>
      </c>
      <c r="J124" s="245">
        <f t="shared" si="148"/>
        <v>0</v>
      </c>
      <c r="K124" s="245">
        <f t="shared" si="148"/>
        <v>0</v>
      </c>
      <c r="L124" s="245">
        <f t="shared" si="148"/>
        <v>0</v>
      </c>
      <c r="M124" s="245">
        <f t="shared" si="148"/>
        <v>0</v>
      </c>
      <c r="N124" s="245">
        <f t="shared" si="148"/>
        <v>0</v>
      </c>
      <c r="O124" s="245">
        <f t="shared" si="148"/>
        <v>0</v>
      </c>
      <c r="P124" s="245">
        <f t="shared" si="148"/>
        <v>0</v>
      </c>
      <c r="Q124" s="245">
        <f t="shared" si="148"/>
        <v>0</v>
      </c>
      <c r="R124" s="245">
        <f t="shared" si="14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159"/>
      <c r="D125" s="170"/>
      <c r="E125" s="508"/>
      <c r="F125" s="346">
        <f>('6.1 Base Year 1 Staff Loading'!F125+'6.2 Base Year 2 Staff Loading'!F125+'6.3 Base Year 3 Staff Loading'!F125+'6.4 Base Year 4 Staff Loading'!F125+'6.5 Base Year 5 Staff Loading'!F125+'6.6 Base Year 6 Staff Loading'!F125)/6</f>
        <v>0</v>
      </c>
      <c r="G125" s="346">
        <f>('6.1 Base Year 1 Staff Loading'!G125+'6.2 Base Year 2 Staff Loading'!G125+'6.3 Base Year 3 Staff Loading'!G125+'6.4 Base Year 4 Staff Loading'!G125+'6.5 Base Year 5 Staff Loading'!G125+'6.6 Base Year 6 Staff Loading'!G125)/6</f>
        <v>0</v>
      </c>
      <c r="H125" s="346">
        <f>('6.1 Base Year 1 Staff Loading'!H125+'6.2 Base Year 2 Staff Loading'!H125+'6.3 Base Year 3 Staff Loading'!H125+'6.4 Base Year 4 Staff Loading'!H125+'6.5 Base Year 5 Staff Loading'!H125+'6.6 Base Year 6 Staff Loading'!H125)/6</f>
        <v>0</v>
      </c>
      <c r="I125" s="346">
        <f>('6.1 Base Year 1 Staff Loading'!I125+'6.2 Base Year 2 Staff Loading'!I125+'6.3 Base Year 3 Staff Loading'!I125+'6.4 Base Year 4 Staff Loading'!I125+'6.5 Base Year 5 Staff Loading'!I125+'6.6 Base Year 6 Staff Loading'!I125)/6</f>
        <v>0</v>
      </c>
      <c r="J125" s="346">
        <f>('6.1 Base Year 1 Staff Loading'!J125+'6.2 Base Year 2 Staff Loading'!J125+'6.3 Base Year 3 Staff Loading'!J125+'6.4 Base Year 4 Staff Loading'!J125+'6.5 Base Year 5 Staff Loading'!J125+'6.6 Base Year 6 Staff Loading'!J125)/6</f>
        <v>0</v>
      </c>
      <c r="K125" s="346">
        <f>('6.1 Base Year 1 Staff Loading'!K125+'6.2 Base Year 2 Staff Loading'!K125+'6.3 Base Year 3 Staff Loading'!K125+'6.4 Base Year 4 Staff Loading'!K125+'6.5 Base Year 5 Staff Loading'!K125+'6.6 Base Year 6 Staff Loading'!K125)/6</f>
        <v>0</v>
      </c>
      <c r="L125" s="346">
        <f>('6.1 Base Year 1 Staff Loading'!L125+'6.2 Base Year 2 Staff Loading'!L125+'6.3 Base Year 3 Staff Loading'!L125+'6.4 Base Year 4 Staff Loading'!L125+'6.5 Base Year 5 Staff Loading'!L125+'6.6 Base Year 6 Staff Loading'!L125)/6</f>
        <v>0</v>
      </c>
      <c r="M125" s="346">
        <f>('6.1 Base Year 1 Staff Loading'!M125+'6.2 Base Year 2 Staff Loading'!M125+'6.3 Base Year 3 Staff Loading'!M125+'6.4 Base Year 4 Staff Loading'!M125+'6.5 Base Year 5 Staff Loading'!M125+'6.6 Base Year 6 Staff Loading'!M125)/6</f>
        <v>0</v>
      </c>
      <c r="N125" s="346">
        <f>('6.1 Base Year 1 Staff Loading'!N125+'6.2 Base Year 2 Staff Loading'!N125+'6.3 Base Year 3 Staff Loading'!N125+'6.4 Base Year 4 Staff Loading'!N125+'6.5 Base Year 5 Staff Loading'!N125+'6.6 Base Year 6 Staff Loading'!N125)/6</f>
        <v>0</v>
      </c>
      <c r="O125" s="346">
        <f>('6.1 Base Year 1 Staff Loading'!O125+'6.2 Base Year 2 Staff Loading'!O125+'6.3 Base Year 3 Staff Loading'!O125+'6.4 Base Year 4 Staff Loading'!O125+'6.5 Base Year 5 Staff Loading'!O125+'6.6 Base Year 6 Staff Loading'!O125)/6</f>
        <v>0</v>
      </c>
      <c r="P125" s="346">
        <f>('6.1 Base Year 1 Staff Loading'!P125+'6.2 Base Year 2 Staff Loading'!P125+'6.3 Base Year 3 Staff Loading'!P125+'6.4 Base Year 4 Staff Loading'!P125+'6.5 Base Year 5 Staff Loading'!P125+'6.6 Base Year 6 Staff Loading'!P125)/6</f>
        <v>0</v>
      </c>
      <c r="Q125" s="346">
        <f>('6.1 Base Year 1 Staff Loading'!Q125+'6.2 Base Year 2 Staff Loading'!Q125+'6.3 Base Year 3 Staff Loading'!Q125+'6.4 Base Year 4 Staff Loading'!Q125+'6.5 Base Year 5 Staff Loading'!Q125+'6.6 Base Year 6 Staff Loading'!Q125)/6</f>
        <v>0</v>
      </c>
      <c r="R125" s="346">
        <f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159"/>
      <c r="D126" s="170"/>
      <c r="E126" s="508"/>
      <c r="F126" s="346">
        <f>('6.1 Base Year 1 Staff Loading'!F126+'6.2 Base Year 2 Staff Loading'!F126+'6.3 Base Year 3 Staff Loading'!F126+'6.4 Base Year 4 Staff Loading'!F126+'6.5 Base Year 5 Staff Loading'!F126+'6.6 Base Year 6 Staff Loading'!F126)/6</f>
        <v>0</v>
      </c>
      <c r="G126" s="346">
        <f>('6.1 Base Year 1 Staff Loading'!G126+'6.2 Base Year 2 Staff Loading'!G126+'6.3 Base Year 3 Staff Loading'!G126+'6.4 Base Year 4 Staff Loading'!G126+'6.5 Base Year 5 Staff Loading'!G126+'6.6 Base Year 6 Staff Loading'!G126)/6</f>
        <v>0</v>
      </c>
      <c r="H126" s="346">
        <f>('6.1 Base Year 1 Staff Loading'!H126+'6.2 Base Year 2 Staff Loading'!H126+'6.3 Base Year 3 Staff Loading'!H126+'6.4 Base Year 4 Staff Loading'!H126+'6.5 Base Year 5 Staff Loading'!H126+'6.6 Base Year 6 Staff Loading'!H126)/6</f>
        <v>0</v>
      </c>
      <c r="I126" s="346">
        <f>('6.1 Base Year 1 Staff Loading'!I126+'6.2 Base Year 2 Staff Loading'!I126+'6.3 Base Year 3 Staff Loading'!I126+'6.4 Base Year 4 Staff Loading'!I126+'6.5 Base Year 5 Staff Loading'!I126+'6.6 Base Year 6 Staff Loading'!I126)/6</f>
        <v>0</v>
      </c>
      <c r="J126" s="346">
        <f>('6.1 Base Year 1 Staff Loading'!J126+'6.2 Base Year 2 Staff Loading'!J126+'6.3 Base Year 3 Staff Loading'!J126+'6.4 Base Year 4 Staff Loading'!J126+'6.5 Base Year 5 Staff Loading'!J126+'6.6 Base Year 6 Staff Loading'!J126)/6</f>
        <v>0</v>
      </c>
      <c r="K126" s="346">
        <f>('6.1 Base Year 1 Staff Loading'!K126+'6.2 Base Year 2 Staff Loading'!K126+'6.3 Base Year 3 Staff Loading'!K126+'6.4 Base Year 4 Staff Loading'!K126+'6.5 Base Year 5 Staff Loading'!K126+'6.6 Base Year 6 Staff Loading'!K126)/6</f>
        <v>0</v>
      </c>
      <c r="L126" s="346">
        <f>('6.1 Base Year 1 Staff Loading'!L126+'6.2 Base Year 2 Staff Loading'!L126+'6.3 Base Year 3 Staff Loading'!L126+'6.4 Base Year 4 Staff Loading'!L126+'6.5 Base Year 5 Staff Loading'!L126+'6.6 Base Year 6 Staff Loading'!L126)/6</f>
        <v>0</v>
      </c>
      <c r="M126" s="346">
        <f>('6.1 Base Year 1 Staff Loading'!M126+'6.2 Base Year 2 Staff Loading'!M126+'6.3 Base Year 3 Staff Loading'!M126+'6.4 Base Year 4 Staff Loading'!M126+'6.5 Base Year 5 Staff Loading'!M126+'6.6 Base Year 6 Staff Loading'!M126)/6</f>
        <v>0</v>
      </c>
      <c r="N126" s="346">
        <f>('6.1 Base Year 1 Staff Loading'!N126+'6.2 Base Year 2 Staff Loading'!N126+'6.3 Base Year 3 Staff Loading'!N126+'6.4 Base Year 4 Staff Loading'!N126+'6.5 Base Year 5 Staff Loading'!N126+'6.6 Base Year 6 Staff Loading'!N126)/6</f>
        <v>0</v>
      </c>
      <c r="O126" s="346">
        <f>('6.1 Base Year 1 Staff Loading'!O126+'6.2 Base Year 2 Staff Loading'!O126+'6.3 Base Year 3 Staff Loading'!O126+'6.4 Base Year 4 Staff Loading'!O126+'6.5 Base Year 5 Staff Loading'!O126+'6.6 Base Year 6 Staff Loading'!O126)/6</f>
        <v>0</v>
      </c>
      <c r="P126" s="346">
        <f>('6.1 Base Year 1 Staff Loading'!P126+'6.2 Base Year 2 Staff Loading'!P126+'6.3 Base Year 3 Staff Loading'!P126+'6.4 Base Year 4 Staff Loading'!P126+'6.5 Base Year 5 Staff Loading'!P126+'6.6 Base Year 6 Staff Loading'!P126)/6</f>
        <v>0</v>
      </c>
      <c r="Q126" s="346">
        <f>('6.1 Base Year 1 Staff Loading'!Q126+'6.2 Base Year 2 Staff Loading'!Q126+'6.3 Base Year 3 Staff Loading'!Q126+'6.4 Base Year 4 Staff Loading'!Q126+'6.5 Base Year 5 Staff Loading'!Q126+'6.6 Base Year 6 Staff Loading'!Q126)/6</f>
        <v>0</v>
      </c>
      <c r="R126" s="346">
        <f t="shared" ref="R126:R129" si="149">SUM(F126:Q126)</f>
        <v>0</v>
      </c>
      <c r="S126" s="395">
        <f t="shared" ref="S126:S129" si="150">D126*R126</f>
        <v>0</v>
      </c>
      <c r="T126" s="107"/>
      <c r="U126" s="107"/>
      <c r="V126" s="107"/>
      <c r="W126" s="557">
        <f t="shared" ref="W126:W129" si="151">X126/$U$7</f>
        <v>0</v>
      </c>
      <c r="X126" s="557">
        <f t="shared" ref="X126:X129" si="152">R126/12</f>
        <v>0</v>
      </c>
      <c r="Z126" s="557">
        <f t="shared" ref="Z126:Z129" si="153">IF($E126="Y",$R126,0)</f>
        <v>0</v>
      </c>
      <c r="AA126" s="557">
        <f t="shared" ref="AA126:AA129" si="154">IF($E126="N",$R126,0)</f>
        <v>0</v>
      </c>
      <c r="AB126" s="558" t="e">
        <f t="shared" ref="AB126:AB129" si="155">Z126/(AA126+Z126)</f>
        <v>#DIV/0!</v>
      </c>
    </row>
    <row r="127" spans="1:28" s="111" customFormat="1" ht="14.25" x14ac:dyDescent="0.3">
      <c r="A127" s="339"/>
      <c r="B127" s="340"/>
      <c r="C127" s="159"/>
      <c r="D127" s="170"/>
      <c r="E127" s="508"/>
      <c r="F127" s="346">
        <f>('6.1 Base Year 1 Staff Loading'!F127+'6.2 Base Year 2 Staff Loading'!F127+'6.3 Base Year 3 Staff Loading'!F127+'6.4 Base Year 4 Staff Loading'!F127+'6.5 Base Year 5 Staff Loading'!F127+'6.6 Base Year 6 Staff Loading'!F127)/6</f>
        <v>0</v>
      </c>
      <c r="G127" s="346">
        <f>('6.1 Base Year 1 Staff Loading'!G127+'6.2 Base Year 2 Staff Loading'!G127+'6.3 Base Year 3 Staff Loading'!G127+'6.4 Base Year 4 Staff Loading'!G127+'6.5 Base Year 5 Staff Loading'!G127+'6.6 Base Year 6 Staff Loading'!G127)/6</f>
        <v>0</v>
      </c>
      <c r="H127" s="346">
        <f>('6.1 Base Year 1 Staff Loading'!H127+'6.2 Base Year 2 Staff Loading'!H127+'6.3 Base Year 3 Staff Loading'!H127+'6.4 Base Year 4 Staff Loading'!H127+'6.5 Base Year 5 Staff Loading'!H127+'6.6 Base Year 6 Staff Loading'!H127)/6</f>
        <v>0</v>
      </c>
      <c r="I127" s="346">
        <f>('6.1 Base Year 1 Staff Loading'!I127+'6.2 Base Year 2 Staff Loading'!I127+'6.3 Base Year 3 Staff Loading'!I127+'6.4 Base Year 4 Staff Loading'!I127+'6.5 Base Year 5 Staff Loading'!I127+'6.6 Base Year 6 Staff Loading'!I127)/6</f>
        <v>0</v>
      </c>
      <c r="J127" s="346">
        <f>('6.1 Base Year 1 Staff Loading'!J127+'6.2 Base Year 2 Staff Loading'!J127+'6.3 Base Year 3 Staff Loading'!J127+'6.4 Base Year 4 Staff Loading'!J127+'6.5 Base Year 5 Staff Loading'!J127+'6.6 Base Year 6 Staff Loading'!J127)/6</f>
        <v>0</v>
      </c>
      <c r="K127" s="346">
        <f>('6.1 Base Year 1 Staff Loading'!K127+'6.2 Base Year 2 Staff Loading'!K127+'6.3 Base Year 3 Staff Loading'!K127+'6.4 Base Year 4 Staff Loading'!K127+'6.5 Base Year 5 Staff Loading'!K127+'6.6 Base Year 6 Staff Loading'!K127)/6</f>
        <v>0</v>
      </c>
      <c r="L127" s="346">
        <f>('6.1 Base Year 1 Staff Loading'!L127+'6.2 Base Year 2 Staff Loading'!L127+'6.3 Base Year 3 Staff Loading'!L127+'6.4 Base Year 4 Staff Loading'!L127+'6.5 Base Year 5 Staff Loading'!L127+'6.6 Base Year 6 Staff Loading'!L127)/6</f>
        <v>0</v>
      </c>
      <c r="M127" s="346">
        <f>('6.1 Base Year 1 Staff Loading'!M127+'6.2 Base Year 2 Staff Loading'!M127+'6.3 Base Year 3 Staff Loading'!M127+'6.4 Base Year 4 Staff Loading'!M127+'6.5 Base Year 5 Staff Loading'!M127+'6.6 Base Year 6 Staff Loading'!M127)/6</f>
        <v>0</v>
      </c>
      <c r="N127" s="346">
        <f>('6.1 Base Year 1 Staff Loading'!N127+'6.2 Base Year 2 Staff Loading'!N127+'6.3 Base Year 3 Staff Loading'!N127+'6.4 Base Year 4 Staff Loading'!N127+'6.5 Base Year 5 Staff Loading'!N127+'6.6 Base Year 6 Staff Loading'!N127)/6</f>
        <v>0</v>
      </c>
      <c r="O127" s="346">
        <f>('6.1 Base Year 1 Staff Loading'!O127+'6.2 Base Year 2 Staff Loading'!O127+'6.3 Base Year 3 Staff Loading'!O127+'6.4 Base Year 4 Staff Loading'!O127+'6.5 Base Year 5 Staff Loading'!O127+'6.6 Base Year 6 Staff Loading'!O127)/6</f>
        <v>0</v>
      </c>
      <c r="P127" s="346">
        <f>('6.1 Base Year 1 Staff Loading'!P127+'6.2 Base Year 2 Staff Loading'!P127+'6.3 Base Year 3 Staff Loading'!P127+'6.4 Base Year 4 Staff Loading'!P127+'6.5 Base Year 5 Staff Loading'!P127+'6.6 Base Year 6 Staff Loading'!P127)/6</f>
        <v>0</v>
      </c>
      <c r="Q127" s="346">
        <f>('6.1 Base Year 1 Staff Loading'!Q127+'6.2 Base Year 2 Staff Loading'!Q127+'6.3 Base Year 3 Staff Loading'!Q127+'6.4 Base Year 4 Staff Loading'!Q127+'6.5 Base Year 5 Staff Loading'!Q127+'6.6 Base Year 6 Staff Loading'!Q127)/6</f>
        <v>0</v>
      </c>
      <c r="R127" s="346">
        <f t="shared" si="149"/>
        <v>0</v>
      </c>
      <c r="S127" s="395">
        <f t="shared" si="150"/>
        <v>0</v>
      </c>
      <c r="T127" s="107"/>
      <c r="U127" s="107"/>
      <c r="V127" s="107"/>
      <c r="W127" s="557">
        <f t="shared" si="151"/>
        <v>0</v>
      </c>
      <c r="X127" s="557">
        <f t="shared" si="152"/>
        <v>0</v>
      </c>
      <c r="Z127" s="557">
        <f t="shared" si="153"/>
        <v>0</v>
      </c>
      <c r="AA127" s="557">
        <f t="shared" si="154"/>
        <v>0</v>
      </c>
      <c r="AB127" s="558" t="e">
        <f t="shared" si="155"/>
        <v>#DIV/0!</v>
      </c>
    </row>
    <row r="128" spans="1:28" s="111" customFormat="1" ht="14.25" x14ac:dyDescent="0.3">
      <c r="A128" s="339"/>
      <c r="B128" s="340"/>
      <c r="C128" s="159"/>
      <c r="D128" s="170"/>
      <c r="E128" s="508"/>
      <c r="F128" s="346">
        <f>('6.1 Base Year 1 Staff Loading'!F128+'6.2 Base Year 2 Staff Loading'!F128+'6.3 Base Year 3 Staff Loading'!F128+'6.4 Base Year 4 Staff Loading'!F128+'6.5 Base Year 5 Staff Loading'!F128+'6.6 Base Year 6 Staff Loading'!F128)/6</f>
        <v>0</v>
      </c>
      <c r="G128" s="346">
        <f>('6.1 Base Year 1 Staff Loading'!G128+'6.2 Base Year 2 Staff Loading'!G128+'6.3 Base Year 3 Staff Loading'!G128+'6.4 Base Year 4 Staff Loading'!G128+'6.5 Base Year 5 Staff Loading'!G128+'6.6 Base Year 6 Staff Loading'!G128)/6</f>
        <v>0</v>
      </c>
      <c r="H128" s="346">
        <f>('6.1 Base Year 1 Staff Loading'!H128+'6.2 Base Year 2 Staff Loading'!H128+'6.3 Base Year 3 Staff Loading'!H128+'6.4 Base Year 4 Staff Loading'!H128+'6.5 Base Year 5 Staff Loading'!H128+'6.6 Base Year 6 Staff Loading'!H128)/6</f>
        <v>0</v>
      </c>
      <c r="I128" s="346">
        <f>('6.1 Base Year 1 Staff Loading'!I128+'6.2 Base Year 2 Staff Loading'!I128+'6.3 Base Year 3 Staff Loading'!I128+'6.4 Base Year 4 Staff Loading'!I128+'6.5 Base Year 5 Staff Loading'!I128+'6.6 Base Year 6 Staff Loading'!I128)/6</f>
        <v>0</v>
      </c>
      <c r="J128" s="346">
        <f>('6.1 Base Year 1 Staff Loading'!J128+'6.2 Base Year 2 Staff Loading'!J128+'6.3 Base Year 3 Staff Loading'!J128+'6.4 Base Year 4 Staff Loading'!J128+'6.5 Base Year 5 Staff Loading'!J128+'6.6 Base Year 6 Staff Loading'!J128)/6</f>
        <v>0</v>
      </c>
      <c r="K128" s="346">
        <f>('6.1 Base Year 1 Staff Loading'!K128+'6.2 Base Year 2 Staff Loading'!K128+'6.3 Base Year 3 Staff Loading'!K128+'6.4 Base Year 4 Staff Loading'!K128+'6.5 Base Year 5 Staff Loading'!K128+'6.6 Base Year 6 Staff Loading'!K128)/6</f>
        <v>0</v>
      </c>
      <c r="L128" s="346">
        <f>('6.1 Base Year 1 Staff Loading'!L128+'6.2 Base Year 2 Staff Loading'!L128+'6.3 Base Year 3 Staff Loading'!L128+'6.4 Base Year 4 Staff Loading'!L128+'6.5 Base Year 5 Staff Loading'!L128+'6.6 Base Year 6 Staff Loading'!L128)/6</f>
        <v>0</v>
      </c>
      <c r="M128" s="346">
        <f>('6.1 Base Year 1 Staff Loading'!M128+'6.2 Base Year 2 Staff Loading'!M128+'6.3 Base Year 3 Staff Loading'!M128+'6.4 Base Year 4 Staff Loading'!M128+'6.5 Base Year 5 Staff Loading'!M128+'6.6 Base Year 6 Staff Loading'!M128)/6</f>
        <v>0</v>
      </c>
      <c r="N128" s="346">
        <f>('6.1 Base Year 1 Staff Loading'!N128+'6.2 Base Year 2 Staff Loading'!N128+'6.3 Base Year 3 Staff Loading'!N128+'6.4 Base Year 4 Staff Loading'!N128+'6.5 Base Year 5 Staff Loading'!N128+'6.6 Base Year 6 Staff Loading'!N128)/6</f>
        <v>0</v>
      </c>
      <c r="O128" s="346">
        <f>('6.1 Base Year 1 Staff Loading'!O128+'6.2 Base Year 2 Staff Loading'!O128+'6.3 Base Year 3 Staff Loading'!O128+'6.4 Base Year 4 Staff Loading'!O128+'6.5 Base Year 5 Staff Loading'!O128+'6.6 Base Year 6 Staff Loading'!O128)/6</f>
        <v>0</v>
      </c>
      <c r="P128" s="346">
        <f>('6.1 Base Year 1 Staff Loading'!P128+'6.2 Base Year 2 Staff Loading'!P128+'6.3 Base Year 3 Staff Loading'!P128+'6.4 Base Year 4 Staff Loading'!P128+'6.5 Base Year 5 Staff Loading'!P128+'6.6 Base Year 6 Staff Loading'!P128)/6</f>
        <v>0</v>
      </c>
      <c r="Q128" s="346">
        <f>('6.1 Base Year 1 Staff Loading'!Q128+'6.2 Base Year 2 Staff Loading'!Q128+'6.3 Base Year 3 Staff Loading'!Q128+'6.4 Base Year 4 Staff Loading'!Q128+'6.5 Base Year 5 Staff Loading'!Q128+'6.6 Base Year 6 Staff Loading'!Q128)/6</f>
        <v>0</v>
      </c>
      <c r="R128" s="346">
        <f t="shared" si="149"/>
        <v>0</v>
      </c>
      <c r="S128" s="395">
        <f t="shared" si="150"/>
        <v>0</v>
      </c>
      <c r="T128" s="107"/>
      <c r="U128" s="107"/>
      <c r="V128" s="107"/>
      <c r="W128" s="557">
        <f t="shared" si="151"/>
        <v>0</v>
      </c>
      <c r="X128" s="557">
        <f t="shared" si="152"/>
        <v>0</v>
      </c>
      <c r="Z128" s="557">
        <f t="shared" si="153"/>
        <v>0</v>
      </c>
      <c r="AA128" s="557">
        <f t="shared" si="154"/>
        <v>0</v>
      </c>
      <c r="AB128" s="558" t="e">
        <f t="shared" si="155"/>
        <v>#DIV/0!</v>
      </c>
    </row>
    <row r="129" spans="1:28" ht="14.25" customHeight="1" x14ac:dyDescent="0.3">
      <c r="A129" s="339"/>
      <c r="B129" s="340"/>
      <c r="C129" s="159"/>
      <c r="D129" s="170"/>
      <c r="E129" s="508"/>
      <c r="F129" s="346">
        <f>('6.1 Base Year 1 Staff Loading'!F129+'6.2 Base Year 2 Staff Loading'!F129+'6.3 Base Year 3 Staff Loading'!F129+'6.4 Base Year 4 Staff Loading'!F129+'6.5 Base Year 5 Staff Loading'!F129+'6.6 Base Year 6 Staff Loading'!F129)/6</f>
        <v>0</v>
      </c>
      <c r="G129" s="346">
        <f>('6.1 Base Year 1 Staff Loading'!G129+'6.2 Base Year 2 Staff Loading'!G129+'6.3 Base Year 3 Staff Loading'!G129+'6.4 Base Year 4 Staff Loading'!G129+'6.5 Base Year 5 Staff Loading'!G129+'6.6 Base Year 6 Staff Loading'!G129)/6</f>
        <v>0</v>
      </c>
      <c r="H129" s="346">
        <f>('6.1 Base Year 1 Staff Loading'!H129+'6.2 Base Year 2 Staff Loading'!H129+'6.3 Base Year 3 Staff Loading'!H129+'6.4 Base Year 4 Staff Loading'!H129+'6.5 Base Year 5 Staff Loading'!H129+'6.6 Base Year 6 Staff Loading'!H129)/6</f>
        <v>0</v>
      </c>
      <c r="I129" s="346">
        <f>('6.1 Base Year 1 Staff Loading'!I129+'6.2 Base Year 2 Staff Loading'!I129+'6.3 Base Year 3 Staff Loading'!I129+'6.4 Base Year 4 Staff Loading'!I129+'6.5 Base Year 5 Staff Loading'!I129+'6.6 Base Year 6 Staff Loading'!I129)/6</f>
        <v>0</v>
      </c>
      <c r="J129" s="346">
        <f>('6.1 Base Year 1 Staff Loading'!J129+'6.2 Base Year 2 Staff Loading'!J129+'6.3 Base Year 3 Staff Loading'!J129+'6.4 Base Year 4 Staff Loading'!J129+'6.5 Base Year 5 Staff Loading'!J129+'6.6 Base Year 6 Staff Loading'!J129)/6</f>
        <v>0</v>
      </c>
      <c r="K129" s="346">
        <f>('6.1 Base Year 1 Staff Loading'!K129+'6.2 Base Year 2 Staff Loading'!K129+'6.3 Base Year 3 Staff Loading'!K129+'6.4 Base Year 4 Staff Loading'!K129+'6.5 Base Year 5 Staff Loading'!K129+'6.6 Base Year 6 Staff Loading'!K129)/6</f>
        <v>0</v>
      </c>
      <c r="L129" s="346">
        <f>('6.1 Base Year 1 Staff Loading'!L129+'6.2 Base Year 2 Staff Loading'!L129+'6.3 Base Year 3 Staff Loading'!L129+'6.4 Base Year 4 Staff Loading'!L129+'6.5 Base Year 5 Staff Loading'!L129+'6.6 Base Year 6 Staff Loading'!L129)/6</f>
        <v>0</v>
      </c>
      <c r="M129" s="346">
        <f>('6.1 Base Year 1 Staff Loading'!M129+'6.2 Base Year 2 Staff Loading'!M129+'6.3 Base Year 3 Staff Loading'!M129+'6.4 Base Year 4 Staff Loading'!M129+'6.5 Base Year 5 Staff Loading'!M129+'6.6 Base Year 6 Staff Loading'!M129)/6</f>
        <v>0</v>
      </c>
      <c r="N129" s="346">
        <f>('6.1 Base Year 1 Staff Loading'!N129+'6.2 Base Year 2 Staff Loading'!N129+'6.3 Base Year 3 Staff Loading'!N129+'6.4 Base Year 4 Staff Loading'!N129+'6.5 Base Year 5 Staff Loading'!N129+'6.6 Base Year 6 Staff Loading'!N129)/6</f>
        <v>0</v>
      </c>
      <c r="O129" s="346">
        <f>('6.1 Base Year 1 Staff Loading'!O129+'6.2 Base Year 2 Staff Loading'!O129+'6.3 Base Year 3 Staff Loading'!O129+'6.4 Base Year 4 Staff Loading'!O129+'6.5 Base Year 5 Staff Loading'!O129+'6.6 Base Year 6 Staff Loading'!O129)/6</f>
        <v>0</v>
      </c>
      <c r="P129" s="346">
        <f>('6.1 Base Year 1 Staff Loading'!P129+'6.2 Base Year 2 Staff Loading'!P129+'6.3 Base Year 3 Staff Loading'!P129+'6.4 Base Year 4 Staff Loading'!P129+'6.5 Base Year 5 Staff Loading'!P129+'6.6 Base Year 6 Staff Loading'!P129)/6</f>
        <v>0</v>
      </c>
      <c r="Q129" s="346">
        <f>('6.1 Base Year 1 Staff Loading'!Q129+'6.2 Base Year 2 Staff Loading'!Q129+'6.3 Base Year 3 Staff Loading'!Q129+'6.4 Base Year 4 Staff Loading'!Q129+'6.5 Base Year 5 Staff Loading'!Q129+'6.6 Base Year 6 Staff Loading'!Q129)/6</f>
        <v>0</v>
      </c>
      <c r="R129" s="346">
        <f t="shared" si="149"/>
        <v>0</v>
      </c>
      <c r="S129" s="395">
        <f t="shared" si="150"/>
        <v>0</v>
      </c>
      <c r="W129" s="557">
        <f t="shared" si="151"/>
        <v>0</v>
      </c>
      <c r="X129" s="557">
        <f t="shared" si="152"/>
        <v>0</v>
      </c>
      <c r="Z129" s="557">
        <f t="shared" si="153"/>
        <v>0</v>
      </c>
      <c r="AA129" s="557">
        <f t="shared" si="154"/>
        <v>0</v>
      </c>
      <c r="AB129" s="558" t="e">
        <f t="shared" si="15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244"/>
      <c r="E130" s="509"/>
      <c r="F130" s="245">
        <f>SUM(F125:F129)</f>
        <v>0</v>
      </c>
      <c r="G130" s="245">
        <f t="shared" ref="G130:R130" si="156">SUM(G125:G129)</f>
        <v>0</v>
      </c>
      <c r="H130" s="245">
        <f t="shared" si="156"/>
        <v>0</v>
      </c>
      <c r="I130" s="245">
        <f t="shared" si="156"/>
        <v>0</v>
      </c>
      <c r="J130" s="245">
        <f t="shared" si="156"/>
        <v>0</v>
      </c>
      <c r="K130" s="245">
        <f t="shared" si="156"/>
        <v>0</v>
      </c>
      <c r="L130" s="245">
        <f t="shared" si="156"/>
        <v>0</v>
      </c>
      <c r="M130" s="245">
        <f t="shared" si="156"/>
        <v>0</v>
      </c>
      <c r="N130" s="245">
        <f t="shared" si="156"/>
        <v>0</v>
      </c>
      <c r="O130" s="245">
        <f t="shared" si="156"/>
        <v>0</v>
      </c>
      <c r="P130" s="245">
        <f t="shared" si="156"/>
        <v>0</v>
      </c>
      <c r="Q130" s="245">
        <f t="shared" si="156"/>
        <v>0</v>
      </c>
      <c r="R130" s="245">
        <f t="shared" si="15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17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266"/>
      <c r="E132" s="512"/>
      <c r="F132" s="266">
        <f t="shared" ref="F132:S132" si="157">SUM(F112,F118,F124,F130)</f>
        <v>0</v>
      </c>
      <c r="G132" s="266">
        <f t="shared" si="157"/>
        <v>0</v>
      </c>
      <c r="H132" s="266">
        <f t="shared" si="157"/>
        <v>0</v>
      </c>
      <c r="I132" s="266">
        <f t="shared" si="157"/>
        <v>0</v>
      </c>
      <c r="J132" s="266">
        <f t="shared" si="157"/>
        <v>0</v>
      </c>
      <c r="K132" s="266">
        <f t="shared" si="157"/>
        <v>0</v>
      </c>
      <c r="L132" s="266">
        <f t="shared" si="157"/>
        <v>0</v>
      </c>
      <c r="M132" s="266">
        <f t="shared" si="157"/>
        <v>0</v>
      </c>
      <c r="N132" s="266">
        <f t="shared" si="157"/>
        <v>0</v>
      </c>
      <c r="O132" s="266">
        <f t="shared" si="157"/>
        <v>0</v>
      </c>
      <c r="P132" s="266">
        <f t="shared" si="157"/>
        <v>0</v>
      </c>
      <c r="Q132" s="266">
        <f t="shared" si="157"/>
        <v>0</v>
      </c>
      <c r="R132" s="266">
        <f t="shared" si="157"/>
        <v>0</v>
      </c>
      <c r="S132" s="398">
        <f t="shared" si="15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154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251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152"/>
      <c r="D135" s="170"/>
      <c r="E135" s="508"/>
      <c r="F135" s="346">
        <f>('6.1 Base Year 1 Staff Loading'!F135+'6.2 Base Year 2 Staff Loading'!F135+'6.3 Base Year 3 Staff Loading'!F135+'6.4 Base Year 4 Staff Loading'!F135+'6.5 Base Year 5 Staff Loading'!F135+'6.6 Base Year 6 Staff Loading'!F135)/6</f>
        <v>0</v>
      </c>
      <c r="G135" s="346">
        <f>('6.1 Base Year 1 Staff Loading'!G135+'6.2 Base Year 2 Staff Loading'!G135+'6.3 Base Year 3 Staff Loading'!G135+'6.4 Base Year 4 Staff Loading'!G135+'6.5 Base Year 5 Staff Loading'!G135+'6.6 Base Year 6 Staff Loading'!G135)/6</f>
        <v>0</v>
      </c>
      <c r="H135" s="346">
        <f>('6.1 Base Year 1 Staff Loading'!H135+'6.2 Base Year 2 Staff Loading'!H135+'6.3 Base Year 3 Staff Loading'!H135+'6.4 Base Year 4 Staff Loading'!H135+'6.5 Base Year 5 Staff Loading'!H135+'6.6 Base Year 6 Staff Loading'!H135)/6</f>
        <v>0</v>
      </c>
      <c r="I135" s="346">
        <f>('6.1 Base Year 1 Staff Loading'!I135+'6.2 Base Year 2 Staff Loading'!I135+'6.3 Base Year 3 Staff Loading'!I135+'6.4 Base Year 4 Staff Loading'!I135+'6.5 Base Year 5 Staff Loading'!I135+'6.6 Base Year 6 Staff Loading'!I135)/6</f>
        <v>0</v>
      </c>
      <c r="J135" s="346">
        <f>('6.1 Base Year 1 Staff Loading'!J135+'6.2 Base Year 2 Staff Loading'!J135+'6.3 Base Year 3 Staff Loading'!J135+'6.4 Base Year 4 Staff Loading'!J135+'6.5 Base Year 5 Staff Loading'!J135+'6.6 Base Year 6 Staff Loading'!J135)/6</f>
        <v>0</v>
      </c>
      <c r="K135" s="346">
        <f>('6.1 Base Year 1 Staff Loading'!K135+'6.2 Base Year 2 Staff Loading'!K135+'6.3 Base Year 3 Staff Loading'!K135+'6.4 Base Year 4 Staff Loading'!K135+'6.5 Base Year 5 Staff Loading'!K135+'6.6 Base Year 6 Staff Loading'!K135)/6</f>
        <v>0</v>
      </c>
      <c r="L135" s="346">
        <f>('6.1 Base Year 1 Staff Loading'!L135+'6.2 Base Year 2 Staff Loading'!L135+'6.3 Base Year 3 Staff Loading'!L135+'6.4 Base Year 4 Staff Loading'!L135+'6.5 Base Year 5 Staff Loading'!L135+'6.6 Base Year 6 Staff Loading'!L135)/6</f>
        <v>0</v>
      </c>
      <c r="M135" s="346">
        <f>('6.1 Base Year 1 Staff Loading'!M135+'6.2 Base Year 2 Staff Loading'!M135+'6.3 Base Year 3 Staff Loading'!M135+'6.4 Base Year 4 Staff Loading'!M135+'6.5 Base Year 5 Staff Loading'!M135+'6.6 Base Year 6 Staff Loading'!M135)/6</f>
        <v>0</v>
      </c>
      <c r="N135" s="346">
        <f>('6.1 Base Year 1 Staff Loading'!N135+'6.2 Base Year 2 Staff Loading'!N135+'6.3 Base Year 3 Staff Loading'!N135+'6.4 Base Year 4 Staff Loading'!N135+'6.5 Base Year 5 Staff Loading'!N135+'6.6 Base Year 6 Staff Loading'!N135)/6</f>
        <v>0</v>
      </c>
      <c r="O135" s="346">
        <f>('6.1 Base Year 1 Staff Loading'!O135+'6.2 Base Year 2 Staff Loading'!O135+'6.3 Base Year 3 Staff Loading'!O135+'6.4 Base Year 4 Staff Loading'!O135+'6.5 Base Year 5 Staff Loading'!O135+'6.6 Base Year 6 Staff Loading'!O135)/6</f>
        <v>0</v>
      </c>
      <c r="P135" s="346">
        <f>('6.1 Base Year 1 Staff Loading'!P135+'6.2 Base Year 2 Staff Loading'!P135+'6.3 Base Year 3 Staff Loading'!P135+'6.4 Base Year 4 Staff Loading'!P135+'6.5 Base Year 5 Staff Loading'!P135+'6.6 Base Year 6 Staff Loading'!P135)/6</f>
        <v>0</v>
      </c>
      <c r="Q135" s="346">
        <f>('6.1 Base Year 1 Staff Loading'!Q135+'6.2 Base Year 2 Staff Loading'!Q135+'6.3 Base Year 3 Staff Loading'!Q135+'6.4 Base Year 4 Staff Loading'!Q135+'6.5 Base Year 5 Staff Loading'!Q135+'6.6 Base Year 6 Staff Loading'!Q135)/6</f>
        <v>0</v>
      </c>
      <c r="R135" s="346">
        <f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152"/>
      <c r="D136" s="170"/>
      <c r="E136" s="508"/>
      <c r="F136" s="346">
        <f>('6.1 Base Year 1 Staff Loading'!F136+'6.2 Base Year 2 Staff Loading'!F136+'6.3 Base Year 3 Staff Loading'!F136+'6.4 Base Year 4 Staff Loading'!F136+'6.5 Base Year 5 Staff Loading'!F136+'6.6 Base Year 6 Staff Loading'!F136)/6</f>
        <v>0</v>
      </c>
      <c r="G136" s="346">
        <f>('6.1 Base Year 1 Staff Loading'!G136+'6.2 Base Year 2 Staff Loading'!G136+'6.3 Base Year 3 Staff Loading'!G136+'6.4 Base Year 4 Staff Loading'!G136+'6.5 Base Year 5 Staff Loading'!G136+'6.6 Base Year 6 Staff Loading'!G136)/6</f>
        <v>0</v>
      </c>
      <c r="H136" s="346">
        <f>('6.1 Base Year 1 Staff Loading'!H136+'6.2 Base Year 2 Staff Loading'!H136+'6.3 Base Year 3 Staff Loading'!H136+'6.4 Base Year 4 Staff Loading'!H136+'6.5 Base Year 5 Staff Loading'!H136+'6.6 Base Year 6 Staff Loading'!H136)/6</f>
        <v>0</v>
      </c>
      <c r="I136" s="346">
        <f>('6.1 Base Year 1 Staff Loading'!I136+'6.2 Base Year 2 Staff Loading'!I136+'6.3 Base Year 3 Staff Loading'!I136+'6.4 Base Year 4 Staff Loading'!I136+'6.5 Base Year 5 Staff Loading'!I136+'6.6 Base Year 6 Staff Loading'!I136)/6</f>
        <v>0</v>
      </c>
      <c r="J136" s="346">
        <f>('6.1 Base Year 1 Staff Loading'!J136+'6.2 Base Year 2 Staff Loading'!J136+'6.3 Base Year 3 Staff Loading'!J136+'6.4 Base Year 4 Staff Loading'!J136+'6.5 Base Year 5 Staff Loading'!J136+'6.6 Base Year 6 Staff Loading'!J136)/6</f>
        <v>0</v>
      </c>
      <c r="K136" s="346">
        <f>('6.1 Base Year 1 Staff Loading'!K136+'6.2 Base Year 2 Staff Loading'!K136+'6.3 Base Year 3 Staff Loading'!K136+'6.4 Base Year 4 Staff Loading'!K136+'6.5 Base Year 5 Staff Loading'!K136+'6.6 Base Year 6 Staff Loading'!K136)/6</f>
        <v>0</v>
      </c>
      <c r="L136" s="346">
        <f>('6.1 Base Year 1 Staff Loading'!L136+'6.2 Base Year 2 Staff Loading'!L136+'6.3 Base Year 3 Staff Loading'!L136+'6.4 Base Year 4 Staff Loading'!L136+'6.5 Base Year 5 Staff Loading'!L136+'6.6 Base Year 6 Staff Loading'!L136)/6</f>
        <v>0</v>
      </c>
      <c r="M136" s="346">
        <f>('6.1 Base Year 1 Staff Loading'!M136+'6.2 Base Year 2 Staff Loading'!M136+'6.3 Base Year 3 Staff Loading'!M136+'6.4 Base Year 4 Staff Loading'!M136+'6.5 Base Year 5 Staff Loading'!M136+'6.6 Base Year 6 Staff Loading'!M136)/6</f>
        <v>0</v>
      </c>
      <c r="N136" s="346">
        <f>('6.1 Base Year 1 Staff Loading'!N136+'6.2 Base Year 2 Staff Loading'!N136+'6.3 Base Year 3 Staff Loading'!N136+'6.4 Base Year 4 Staff Loading'!N136+'6.5 Base Year 5 Staff Loading'!N136+'6.6 Base Year 6 Staff Loading'!N136)/6</f>
        <v>0</v>
      </c>
      <c r="O136" s="346">
        <f>('6.1 Base Year 1 Staff Loading'!O136+'6.2 Base Year 2 Staff Loading'!O136+'6.3 Base Year 3 Staff Loading'!O136+'6.4 Base Year 4 Staff Loading'!O136+'6.5 Base Year 5 Staff Loading'!O136+'6.6 Base Year 6 Staff Loading'!O136)/6</f>
        <v>0</v>
      </c>
      <c r="P136" s="346">
        <f>('6.1 Base Year 1 Staff Loading'!P136+'6.2 Base Year 2 Staff Loading'!P136+'6.3 Base Year 3 Staff Loading'!P136+'6.4 Base Year 4 Staff Loading'!P136+'6.5 Base Year 5 Staff Loading'!P136+'6.6 Base Year 6 Staff Loading'!P136)/6</f>
        <v>0</v>
      </c>
      <c r="Q136" s="346">
        <f>('6.1 Base Year 1 Staff Loading'!Q136+'6.2 Base Year 2 Staff Loading'!Q136+'6.3 Base Year 3 Staff Loading'!Q136+'6.4 Base Year 4 Staff Loading'!Q136+'6.5 Base Year 5 Staff Loading'!Q136+'6.6 Base Year 6 Staff Loading'!Q136)/6</f>
        <v>0</v>
      </c>
      <c r="R136" s="346">
        <f t="shared" ref="R136:R139" si="158">SUM(F136:Q136)</f>
        <v>0</v>
      </c>
      <c r="S136" s="395">
        <f t="shared" ref="S136:S139" si="159">D136*R136</f>
        <v>0</v>
      </c>
      <c r="T136" s="107"/>
      <c r="U136" s="107"/>
      <c r="V136" s="107"/>
      <c r="W136" s="557">
        <f t="shared" ref="W136:W139" si="160">X136/$U$7</f>
        <v>0</v>
      </c>
      <c r="X136" s="557">
        <f t="shared" ref="X136:X139" si="161">R136/12</f>
        <v>0</v>
      </c>
      <c r="Z136" s="557">
        <f t="shared" ref="Z136:Z139" si="162">IF($E136="Y",$R136,0)</f>
        <v>0</v>
      </c>
      <c r="AA136" s="557">
        <f t="shared" ref="AA136:AA139" si="163">IF($E136="N",$R136,0)</f>
        <v>0</v>
      </c>
      <c r="AB136" s="558" t="e">
        <f t="shared" ref="AB136:AB139" si="164">Z136/(AA136+Z136)</f>
        <v>#DIV/0!</v>
      </c>
    </row>
    <row r="137" spans="1:28" ht="14.25" x14ac:dyDescent="0.3">
      <c r="A137" s="339"/>
      <c r="B137" s="340"/>
      <c r="C137" s="152"/>
      <c r="D137" s="170"/>
      <c r="E137" s="508"/>
      <c r="F137" s="346">
        <f>('6.1 Base Year 1 Staff Loading'!F137+'6.2 Base Year 2 Staff Loading'!F137+'6.3 Base Year 3 Staff Loading'!F137+'6.4 Base Year 4 Staff Loading'!F137+'6.5 Base Year 5 Staff Loading'!F137+'6.6 Base Year 6 Staff Loading'!F137)/6</f>
        <v>0</v>
      </c>
      <c r="G137" s="346">
        <f>('6.1 Base Year 1 Staff Loading'!G137+'6.2 Base Year 2 Staff Loading'!G137+'6.3 Base Year 3 Staff Loading'!G137+'6.4 Base Year 4 Staff Loading'!G137+'6.5 Base Year 5 Staff Loading'!G137+'6.6 Base Year 6 Staff Loading'!G137)/6</f>
        <v>0</v>
      </c>
      <c r="H137" s="346">
        <f>('6.1 Base Year 1 Staff Loading'!H137+'6.2 Base Year 2 Staff Loading'!H137+'6.3 Base Year 3 Staff Loading'!H137+'6.4 Base Year 4 Staff Loading'!H137+'6.5 Base Year 5 Staff Loading'!H137+'6.6 Base Year 6 Staff Loading'!H137)/6</f>
        <v>0</v>
      </c>
      <c r="I137" s="346">
        <f>('6.1 Base Year 1 Staff Loading'!I137+'6.2 Base Year 2 Staff Loading'!I137+'6.3 Base Year 3 Staff Loading'!I137+'6.4 Base Year 4 Staff Loading'!I137+'6.5 Base Year 5 Staff Loading'!I137+'6.6 Base Year 6 Staff Loading'!I137)/6</f>
        <v>0</v>
      </c>
      <c r="J137" s="346">
        <f>('6.1 Base Year 1 Staff Loading'!J137+'6.2 Base Year 2 Staff Loading'!J137+'6.3 Base Year 3 Staff Loading'!J137+'6.4 Base Year 4 Staff Loading'!J137+'6.5 Base Year 5 Staff Loading'!J137+'6.6 Base Year 6 Staff Loading'!J137)/6</f>
        <v>0</v>
      </c>
      <c r="K137" s="346">
        <f>('6.1 Base Year 1 Staff Loading'!K137+'6.2 Base Year 2 Staff Loading'!K137+'6.3 Base Year 3 Staff Loading'!K137+'6.4 Base Year 4 Staff Loading'!K137+'6.5 Base Year 5 Staff Loading'!K137+'6.6 Base Year 6 Staff Loading'!K137)/6</f>
        <v>0</v>
      </c>
      <c r="L137" s="346">
        <f>('6.1 Base Year 1 Staff Loading'!L137+'6.2 Base Year 2 Staff Loading'!L137+'6.3 Base Year 3 Staff Loading'!L137+'6.4 Base Year 4 Staff Loading'!L137+'6.5 Base Year 5 Staff Loading'!L137+'6.6 Base Year 6 Staff Loading'!L137)/6</f>
        <v>0</v>
      </c>
      <c r="M137" s="346">
        <f>('6.1 Base Year 1 Staff Loading'!M137+'6.2 Base Year 2 Staff Loading'!M137+'6.3 Base Year 3 Staff Loading'!M137+'6.4 Base Year 4 Staff Loading'!M137+'6.5 Base Year 5 Staff Loading'!M137+'6.6 Base Year 6 Staff Loading'!M137)/6</f>
        <v>0</v>
      </c>
      <c r="N137" s="346">
        <f>('6.1 Base Year 1 Staff Loading'!N137+'6.2 Base Year 2 Staff Loading'!N137+'6.3 Base Year 3 Staff Loading'!N137+'6.4 Base Year 4 Staff Loading'!N137+'6.5 Base Year 5 Staff Loading'!N137+'6.6 Base Year 6 Staff Loading'!N137)/6</f>
        <v>0</v>
      </c>
      <c r="O137" s="346">
        <f>('6.1 Base Year 1 Staff Loading'!O137+'6.2 Base Year 2 Staff Loading'!O137+'6.3 Base Year 3 Staff Loading'!O137+'6.4 Base Year 4 Staff Loading'!O137+'6.5 Base Year 5 Staff Loading'!O137+'6.6 Base Year 6 Staff Loading'!O137)/6</f>
        <v>0</v>
      </c>
      <c r="P137" s="346">
        <f>('6.1 Base Year 1 Staff Loading'!P137+'6.2 Base Year 2 Staff Loading'!P137+'6.3 Base Year 3 Staff Loading'!P137+'6.4 Base Year 4 Staff Loading'!P137+'6.5 Base Year 5 Staff Loading'!P137+'6.6 Base Year 6 Staff Loading'!P137)/6</f>
        <v>0</v>
      </c>
      <c r="Q137" s="346">
        <f>('6.1 Base Year 1 Staff Loading'!Q137+'6.2 Base Year 2 Staff Loading'!Q137+'6.3 Base Year 3 Staff Loading'!Q137+'6.4 Base Year 4 Staff Loading'!Q137+'6.5 Base Year 5 Staff Loading'!Q137+'6.6 Base Year 6 Staff Loading'!Q137)/6</f>
        <v>0</v>
      </c>
      <c r="R137" s="346">
        <f t="shared" si="158"/>
        <v>0</v>
      </c>
      <c r="S137" s="395">
        <f t="shared" si="159"/>
        <v>0</v>
      </c>
      <c r="W137" s="557">
        <f t="shared" si="160"/>
        <v>0</v>
      </c>
      <c r="X137" s="557">
        <f t="shared" si="161"/>
        <v>0</v>
      </c>
      <c r="Z137" s="557">
        <f t="shared" si="162"/>
        <v>0</v>
      </c>
      <c r="AA137" s="557">
        <f t="shared" si="163"/>
        <v>0</v>
      </c>
      <c r="AB137" s="558" t="e">
        <f t="shared" si="164"/>
        <v>#DIV/0!</v>
      </c>
    </row>
    <row r="138" spans="1:28" ht="14.25" x14ac:dyDescent="0.3">
      <c r="A138" s="339"/>
      <c r="B138" s="340"/>
      <c r="C138" s="152"/>
      <c r="D138" s="170"/>
      <c r="E138" s="508"/>
      <c r="F138" s="346">
        <f>('6.1 Base Year 1 Staff Loading'!F138+'6.2 Base Year 2 Staff Loading'!F138+'6.3 Base Year 3 Staff Loading'!F138+'6.4 Base Year 4 Staff Loading'!F138+'6.5 Base Year 5 Staff Loading'!F138+'6.6 Base Year 6 Staff Loading'!F138)/6</f>
        <v>0</v>
      </c>
      <c r="G138" s="346">
        <f>('6.1 Base Year 1 Staff Loading'!G138+'6.2 Base Year 2 Staff Loading'!G138+'6.3 Base Year 3 Staff Loading'!G138+'6.4 Base Year 4 Staff Loading'!G138+'6.5 Base Year 5 Staff Loading'!G138+'6.6 Base Year 6 Staff Loading'!G138)/6</f>
        <v>0</v>
      </c>
      <c r="H138" s="346">
        <f>('6.1 Base Year 1 Staff Loading'!H138+'6.2 Base Year 2 Staff Loading'!H138+'6.3 Base Year 3 Staff Loading'!H138+'6.4 Base Year 4 Staff Loading'!H138+'6.5 Base Year 5 Staff Loading'!H138+'6.6 Base Year 6 Staff Loading'!H138)/6</f>
        <v>0</v>
      </c>
      <c r="I138" s="346">
        <f>('6.1 Base Year 1 Staff Loading'!I138+'6.2 Base Year 2 Staff Loading'!I138+'6.3 Base Year 3 Staff Loading'!I138+'6.4 Base Year 4 Staff Loading'!I138+'6.5 Base Year 5 Staff Loading'!I138+'6.6 Base Year 6 Staff Loading'!I138)/6</f>
        <v>0</v>
      </c>
      <c r="J138" s="346">
        <f>('6.1 Base Year 1 Staff Loading'!J138+'6.2 Base Year 2 Staff Loading'!J138+'6.3 Base Year 3 Staff Loading'!J138+'6.4 Base Year 4 Staff Loading'!J138+'6.5 Base Year 5 Staff Loading'!J138+'6.6 Base Year 6 Staff Loading'!J138)/6</f>
        <v>0</v>
      </c>
      <c r="K138" s="346">
        <f>('6.1 Base Year 1 Staff Loading'!K138+'6.2 Base Year 2 Staff Loading'!K138+'6.3 Base Year 3 Staff Loading'!K138+'6.4 Base Year 4 Staff Loading'!K138+'6.5 Base Year 5 Staff Loading'!K138+'6.6 Base Year 6 Staff Loading'!K138)/6</f>
        <v>0</v>
      </c>
      <c r="L138" s="346">
        <f>('6.1 Base Year 1 Staff Loading'!L138+'6.2 Base Year 2 Staff Loading'!L138+'6.3 Base Year 3 Staff Loading'!L138+'6.4 Base Year 4 Staff Loading'!L138+'6.5 Base Year 5 Staff Loading'!L138+'6.6 Base Year 6 Staff Loading'!L138)/6</f>
        <v>0</v>
      </c>
      <c r="M138" s="346">
        <f>('6.1 Base Year 1 Staff Loading'!M138+'6.2 Base Year 2 Staff Loading'!M138+'6.3 Base Year 3 Staff Loading'!M138+'6.4 Base Year 4 Staff Loading'!M138+'6.5 Base Year 5 Staff Loading'!M138+'6.6 Base Year 6 Staff Loading'!M138)/6</f>
        <v>0</v>
      </c>
      <c r="N138" s="346">
        <f>('6.1 Base Year 1 Staff Loading'!N138+'6.2 Base Year 2 Staff Loading'!N138+'6.3 Base Year 3 Staff Loading'!N138+'6.4 Base Year 4 Staff Loading'!N138+'6.5 Base Year 5 Staff Loading'!N138+'6.6 Base Year 6 Staff Loading'!N138)/6</f>
        <v>0</v>
      </c>
      <c r="O138" s="346">
        <f>('6.1 Base Year 1 Staff Loading'!O138+'6.2 Base Year 2 Staff Loading'!O138+'6.3 Base Year 3 Staff Loading'!O138+'6.4 Base Year 4 Staff Loading'!O138+'6.5 Base Year 5 Staff Loading'!O138+'6.6 Base Year 6 Staff Loading'!O138)/6</f>
        <v>0</v>
      </c>
      <c r="P138" s="346">
        <f>('6.1 Base Year 1 Staff Loading'!P138+'6.2 Base Year 2 Staff Loading'!P138+'6.3 Base Year 3 Staff Loading'!P138+'6.4 Base Year 4 Staff Loading'!P138+'6.5 Base Year 5 Staff Loading'!P138+'6.6 Base Year 6 Staff Loading'!P138)/6</f>
        <v>0</v>
      </c>
      <c r="Q138" s="346">
        <f>('6.1 Base Year 1 Staff Loading'!Q138+'6.2 Base Year 2 Staff Loading'!Q138+'6.3 Base Year 3 Staff Loading'!Q138+'6.4 Base Year 4 Staff Loading'!Q138+'6.5 Base Year 5 Staff Loading'!Q138+'6.6 Base Year 6 Staff Loading'!Q138)/6</f>
        <v>0</v>
      </c>
      <c r="R138" s="346">
        <f t="shared" si="158"/>
        <v>0</v>
      </c>
      <c r="S138" s="395">
        <f t="shared" si="159"/>
        <v>0</v>
      </c>
      <c r="W138" s="557">
        <f t="shared" si="160"/>
        <v>0</v>
      </c>
      <c r="X138" s="557">
        <f t="shared" si="161"/>
        <v>0</v>
      </c>
      <c r="Z138" s="557">
        <f t="shared" si="162"/>
        <v>0</v>
      </c>
      <c r="AA138" s="557">
        <f t="shared" si="163"/>
        <v>0</v>
      </c>
      <c r="AB138" s="558" t="e">
        <f t="shared" si="164"/>
        <v>#DIV/0!</v>
      </c>
    </row>
    <row r="139" spans="1:28" ht="14.25" x14ac:dyDescent="0.3">
      <c r="A139" s="339"/>
      <c r="B139" s="340"/>
      <c r="C139" s="152"/>
      <c r="D139" s="170"/>
      <c r="E139" s="508"/>
      <c r="F139" s="346">
        <f>('6.1 Base Year 1 Staff Loading'!F139+'6.2 Base Year 2 Staff Loading'!F139+'6.3 Base Year 3 Staff Loading'!F139+'6.4 Base Year 4 Staff Loading'!F139+'6.5 Base Year 5 Staff Loading'!F139+'6.6 Base Year 6 Staff Loading'!F139)/6</f>
        <v>0</v>
      </c>
      <c r="G139" s="346">
        <f>('6.1 Base Year 1 Staff Loading'!G139+'6.2 Base Year 2 Staff Loading'!G139+'6.3 Base Year 3 Staff Loading'!G139+'6.4 Base Year 4 Staff Loading'!G139+'6.5 Base Year 5 Staff Loading'!G139+'6.6 Base Year 6 Staff Loading'!G139)/6</f>
        <v>0</v>
      </c>
      <c r="H139" s="346">
        <f>('6.1 Base Year 1 Staff Loading'!H139+'6.2 Base Year 2 Staff Loading'!H139+'6.3 Base Year 3 Staff Loading'!H139+'6.4 Base Year 4 Staff Loading'!H139+'6.5 Base Year 5 Staff Loading'!H139+'6.6 Base Year 6 Staff Loading'!H139)/6</f>
        <v>0</v>
      </c>
      <c r="I139" s="346">
        <f>('6.1 Base Year 1 Staff Loading'!I139+'6.2 Base Year 2 Staff Loading'!I139+'6.3 Base Year 3 Staff Loading'!I139+'6.4 Base Year 4 Staff Loading'!I139+'6.5 Base Year 5 Staff Loading'!I139+'6.6 Base Year 6 Staff Loading'!I139)/6</f>
        <v>0</v>
      </c>
      <c r="J139" s="346">
        <f>('6.1 Base Year 1 Staff Loading'!J139+'6.2 Base Year 2 Staff Loading'!J139+'6.3 Base Year 3 Staff Loading'!J139+'6.4 Base Year 4 Staff Loading'!J139+'6.5 Base Year 5 Staff Loading'!J139+'6.6 Base Year 6 Staff Loading'!J139)/6</f>
        <v>0</v>
      </c>
      <c r="K139" s="346">
        <f>('6.1 Base Year 1 Staff Loading'!K139+'6.2 Base Year 2 Staff Loading'!K139+'6.3 Base Year 3 Staff Loading'!K139+'6.4 Base Year 4 Staff Loading'!K139+'6.5 Base Year 5 Staff Loading'!K139+'6.6 Base Year 6 Staff Loading'!K139)/6</f>
        <v>0</v>
      </c>
      <c r="L139" s="346">
        <f>('6.1 Base Year 1 Staff Loading'!L139+'6.2 Base Year 2 Staff Loading'!L139+'6.3 Base Year 3 Staff Loading'!L139+'6.4 Base Year 4 Staff Loading'!L139+'6.5 Base Year 5 Staff Loading'!L139+'6.6 Base Year 6 Staff Loading'!L139)/6</f>
        <v>0</v>
      </c>
      <c r="M139" s="346">
        <f>('6.1 Base Year 1 Staff Loading'!M139+'6.2 Base Year 2 Staff Loading'!M139+'6.3 Base Year 3 Staff Loading'!M139+'6.4 Base Year 4 Staff Loading'!M139+'6.5 Base Year 5 Staff Loading'!M139+'6.6 Base Year 6 Staff Loading'!M139)/6</f>
        <v>0</v>
      </c>
      <c r="N139" s="346">
        <f>('6.1 Base Year 1 Staff Loading'!N139+'6.2 Base Year 2 Staff Loading'!N139+'6.3 Base Year 3 Staff Loading'!N139+'6.4 Base Year 4 Staff Loading'!N139+'6.5 Base Year 5 Staff Loading'!N139+'6.6 Base Year 6 Staff Loading'!N139)/6</f>
        <v>0</v>
      </c>
      <c r="O139" s="346">
        <f>('6.1 Base Year 1 Staff Loading'!O139+'6.2 Base Year 2 Staff Loading'!O139+'6.3 Base Year 3 Staff Loading'!O139+'6.4 Base Year 4 Staff Loading'!O139+'6.5 Base Year 5 Staff Loading'!O139+'6.6 Base Year 6 Staff Loading'!O139)/6</f>
        <v>0</v>
      </c>
      <c r="P139" s="346">
        <f>('6.1 Base Year 1 Staff Loading'!P139+'6.2 Base Year 2 Staff Loading'!P139+'6.3 Base Year 3 Staff Loading'!P139+'6.4 Base Year 4 Staff Loading'!P139+'6.5 Base Year 5 Staff Loading'!P139+'6.6 Base Year 6 Staff Loading'!P139)/6</f>
        <v>0</v>
      </c>
      <c r="Q139" s="346">
        <f>('6.1 Base Year 1 Staff Loading'!Q139+'6.2 Base Year 2 Staff Loading'!Q139+'6.3 Base Year 3 Staff Loading'!Q139+'6.4 Base Year 4 Staff Loading'!Q139+'6.5 Base Year 5 Staff Loading'!Q139+'6.6 Base Year 6 Staff Loading'!Q139)/6</f>
        <v>0</v>
      </c>
      <c r="R139" s="346">
        <f t="shared" si="158"/>
        <v>0</v>
      </c>
      <c r="S139" s="395">
        <f t="shared" si="159"/>
        <v>0</v>
      </c>
      <c r="W139" s="557">
        <f t="shared" si="160"/>
        <v>0</v>
      </c>
      <c r="X139" s="557">
        <f t="shared" si="161"/>
        <v>0</v>
      </c>
      <c r="Z139" s="557">
        <f t="shared" si="162"/>
        <v>0</v>
      </c>
      <c r="AA139" s="557">
        <f t="shared" si="163"/>
        <v>0</v>
      </c>
      <c r="AB139" s="558" t="e">
        <f t="shared" si="164"/>
        <v>#DIV/0!</v>
      </c>
    </row>
    <row r="140" spans="1:28" ht="15" thickBot="1" x14ac:dyDescent="0.35">
      <c r="A140" s="240"/>
      <c r="B140" s="241" t="s">
        <v>158</v>
      </c>
      <c r="C140" s="242"/>
      <c r="D140" s="244"/>
      <c r="E140" s="509"/>
      <c r="F140" s="245">
        <f>SUM(F135:F139)</f>
        <v>0</v>
      </c>
      <c r="G140" s="245">
        <f t="shared" ref="G140:R140" si="165">SUM(G135:G139)</f>
        <v>0</v>
      </c>
      <c r="H140" s="245">
        <f t="shared" si="165"/>
        <v>0</v>
      </c>
      <c r="I140" s="245">
        <f t="shared" si="165"/>
        <v>0</v>
      </c>
      <c r="J140" s="245">
        <f t="shared" si="165"/>
        <v>0</v>
      </c>
      <c r="K140" s="245">
        <f t="shared" si="165"/>
        <v>0</v>
      </c>
      <c r="L140" s="245">
        <f t="shared" si="165"/>
        <v>0</v>
      </c>
      <c r="M140" s="245">
        <f t="shared" si="165"/>
        <v>0</v>
      </c>
      <c r="N140" s="245">
        <f t="shared" si="165"/>
        <v>0</v>
      </c>
      <c r="O140" s="245">
        <f t="shared" si="165"/>
        <v>0</v>
      </c>
      <c r="P140" s="245">
        <f t="shared" si="165"/>
        <v>0</v>
      </c>
      <c r="Q140" s="245">
        <f t="shared" si="165"/>
        <v>0</v>
      </c>
      <c r="R140" s="245">
        <f t="shared" si="16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152"/>
      <c r="D141" s="170"/>
      <c r="E141" s="508"/>
      <c r="F141" s="346">
        <f>('6.1 Base Year 1 Staff Loading'!F141+'6.2 Base Year 2 Staff Loading'!F141+'6.3 Base Year 3 Staff Loading'!F141+'6.4 Base Year 4 Staff Loading'!F141+'6.5 Base Year 5 Staff Loading'!F141+'6.6 Base Year 6 Staff Loading'!F141)/6</f>
        <v>0</v>
      </c>
      <c r="G141" s="346">
        <f>('6.1 Base Year 1 Staff Loading'!G141+'6.2 Base Year 2 Staff Loading'!G141+'6.3 Base Year 3 Staff Loading'!G141+'6.4 Base Year 4 Staff Loading'!G141+'6.5 Base Year 5 Staff Loading'!G141+'6.6 Base Year 6 Staff Loading'!G141)/6</f>
        <v>0</v>
      </c>
      <c r="H141" s="346">
        <f>('6.1 Base Year 1 Staff Loading'!H141+'6.2 Base Year 2 Staff Loading'!H141+'6.3 Base Year 3 Staff Loading'!H141+'6.4 Base Year 4 Staff Loading'!H141+'6.5 Base Year 5 Staff Loading'!H141+'6.6 Base Year 6 Staff Loading'!H141)/6</f>
        <v>0</v>
      </c>
      <c r="I141" s="346">
        <f>('6.1 Base Year 1 Staff Loading'!I141+'6.2 Base Year 2 Staff Loading'!I141+'6.3 Base Year 3 Staff Loading'!I141+'6.4 Base Year 4 Staff Loading'!I141+'6.5 Base Year 5 Staff Loading'!I141+'6.6 Base Year 6 Staff Loading'!I141)/6</f>
        <v>0</v>
      </c>
      <c r="J141" s="346">
        <f>('6.1 Base Year 1 Staff Loading'!J141+'6.2 Base Year 2 Staff Loading'!J141+'6.3 Base Year 3 Staff Loading'!J141+'6.4 Base Year 4 Staff Loading'!J141+'6.5 Base Year 5 Staff Loading'!J141+'6.6 Base Year 6 Staff Loading'!J141)/6</f>
        <v>0</v>
      </c>
      <c r="K141" s="346">
        <f>('6.1 Base Year 1 Staff Loading'!K141+'6.2 Base Year 2 Staff Loading'!K141+'6.3 Base Year 3 Staff Loading'!K141+'6.4 Base Year 4 Staff Loading'!K141+'6.5 Base Year 5 Staff Loading'!K141+'6.6 Base Year 6 Staff Loading'!K141)/6</f>
        <v>0</v>
      </c>
      <c r="L141" s="346">
        <f>('6.1 Base Year 1 Staff Loading'!L141+'6.2 Base Year 2 Staff Loading'!L141+'6.3 Base Year 3 Staff Loading'!L141+'6.4 Base Year 4 Staff Loading'!L141+'6.5 Base Year 5 Staff Loading'!L141+'6.6 Base Year 6 Staff Loading'!L141)/6</f>
        <v>0</v>
      </c>
      <c r="M141" s="346">
        <f>('6.1 Base Year 1 Staff Loading'!M141+'6.2 Base Year 2 Staff Loading'!M141+'6.3 Base Year 3 Staff Loading'!M141+'6.4 Base Year 4 Staff Loading'!M141+'6.5 Base Year 5 Staff Loading'!M141+'6.6 Base Year 6 Staff Loading'!M141)/6</f>
        <v>0</v>
      </c>
      <c r="N141" s="346">
        <f>('6.1 Base Year 1 Staff Loading'!N141+'6.2 Base Year 2 Staff Loading'!N141+'6.3 Base Year 3 Staff Loading'!N141+'6.4 Base Year 4 Staff Loading'!N141+'6.5 Base Year 5 Staff Loading'!N141+'6.6 Base Year 6 Staff Loading'!N141)/6</f>
        <v>0</v>
      </c>
      <c r="O141" s="346">
        <f>('6.1 Base Year 1 Staff Loading'!O141+'6.2 Base Year 2 Staff Loading'!O141+'6.3 Base Year 3 Staff Loading'!O141+'6.4 Base Year 4 Staff Loading'!O141+'6.5 Base Year 5 Staff Loading'!O141+'6.6 Base Year 6 Staff Loading'!O141)/6</f>
        <v>0</v>
      </c>
      <c r="P141" s="346">
        <f>('6.1 Base Year 1 Staff Loading'!P141+'6.2 Base Year 2 Staff Loading'!P141+'6.3 Base Year 3 Staff Loading'!P141+'6.4 Base Year 4 Staff Loading'!P141+'6.5 Base Year 5 Staff Loading'!P141+'6.6 Base Year 6 Staff Loading'!P141)/6</f>
        <v>0</v>
      </c>
      <c r="Q141" s="346">
        <f>('6.1 Base Year 1 Staff Loading'!Q141+'6.2 Base Year 2 Staff Loading'!Q141+'6.3 Base Year 3 Staff Loading'!Q141+'6.4 Base Year 4 Staff Loading'!Q141+'6.5 Base Year 5 Staff Loading'!Q141+'6.6 Base Year 6 Staff Loading'!Q141)/6</f>
        <v>0</v>
      </c>
      <c r="R141" s="346">
        <f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152"/>
      <c r="D142" s="170"/>
      <c r="E142" s="508"/>
      <c r="F142" s="346">
        <f>('6.1 Base Year 1 Staff Loading'!F142+'6.2 Base Year 2 Staff Loading'!F142+'6.3 Base Year 3 Staff Loading'!F142+'6.4 Base Year 4 Staff Loading'!F142+'6.5 Base Year 5 Staff Loading'!F142+'6.6 Base Year 6 Staff Loading'!F142)/6</f>
        <v>0</v>
      </c>
      <c r="G142" s="346">
        <f>('6.1 Base Year 1 Staff Loading'!G142+'6.2 Base Year 2 Staff Loading'!G142+'6.3 Base Year 3 Staff Loading'!G142+'6.4 Base Year 4 Staff Loading'!G142+'6.5 Base Year 5 Staff Loading'!G142+'6.6 Base Year 6 Staff Loading'!G142)/6</f>
        <v>0</v>
      </c>
      <c r="H142" s="346">
        <f>('6.1 Base Year 1 Staff Loading'!H142+'6.2 Base Year 2 Staff Loading'!H142+'6.3 Base Year 3 Staff Loading'!H142+'6.4 Base Year 4 Staff Loading'!H142+'6.5 Base Year 5 Staff Loading'!H142+'6.6 Base Year 6 Staff Loading'!H142)/6</f>
        <v>0</v>
      </c>
      <c r="I142" s="346">
        <f>('6.1 Base Year 1 Staff Loading'!I142+'6.2 Base Year 2 Staff Loading'!I142+'6.3 Base Year 3 Staff Loading'!I142+'6.4 Base Year 4 Staff Loading'!I142+'6.5 Base Year 5 Staff Loading'!I142+'6.6 Base Year 6 Staff Loading'!I142)/6</f>
        <v>0</v>
      </c>
      <c r="J142" s="346">
        <f>('6.1 Base Year 1 Staff Loading'!J142+'6.2 Base Year 2 Staff Loading'!J142+'6.3 Base Year 3 Staff Loading'!J142+'6.4 Base Year 4 Staff Loading'!J142+'6.5 Base Year 5 Staff Loading'!J142+'6.6 Base Year 6 Staff Loading'!J142)/6</f>
        <v>0</v>
      </c>
      <c r="K142" s="346">
        <f>('6.1 Base Year 1 Staff Loading'!K142+'6.2 Base Year 2 Staff Loading'!K142+'6.3 Base Year 3 Staff Loading'!K142+'6.4 Base Year 4 Staff Loading'!K142+'6.5 Base Year 5 Staff Loading'!K142+'6.6 Base Year 6 Staff Loading'!K142)/6</f>
        <v>0</v>
      </c>
      <c r="L142" s="346">
        <f>('6.1 Base Year 1 Staff Loading'!L142+'6.2 Base Year 2 Staff Loading'!L142+'6.3 Base Year 3 Staff Loading'!L142+'6.4 Base Year 4 Staff Loading'!L142+'6.5 Base Year 5 Staff Loading'!L142+'6.6 Base Year 6 Staff Loading'!L142)/6</f>
        <v>0</v>
      </c>
      <c r="M142" s="346">
        <f>('6.1 Base Year 1 Staff Loading'!M142+'6.2 Base Year 2 Staff Loading'!M142+'6.3 Base Year 3 Staff Loading'!M142+'6.4 Base Year 4 Staff Loading'!M142+'6.5 Base Year 5 Staff Loading'!M142+'6.6 Base Year 6 Staff Loading'!M142)/6</f>
        <v>0</v>
      </c>
      <c r="N142" s="346">
        <f>('6.1 Base Year 1 Staff Loading'!N142+'6.2 Base Year 2 Staff Loading'!N142+'6.3 Base Year 3 Staff Loading'!N142+'6.4 Base Year 4 Staff Loading'!N142+'6.5 Base Year 5 Staff Loading'!N142+'6.6 Base Year 6 Staff Loading'!N142)/6</f>
        <v>0</v>
      </c>
      <c r="O142" s="346">
        <f>('6.1 Base Year 1 Staff Loading'!O142+'6.2 Base Year 2 Staff Loading'!O142+'6.3 Base Year 3 Staff Loading'!O142+'6.4 Base Year 4 Staff Loading'!O142+'6.5 Base Year 5 Staff Loading'!O142+'6.6 Base Year 6 Staff Loading'!O142)/6</f>
        <v>0</v>
      </c>
      <c r="P142" s="346">
        <f>('6.1 Base Year 1 Staff Loading'!P142+'6.2 Base Year 2 Staff Loading'!P142+'6.3 Base Year 3 Staff Loading'!P142+'6.4 Base Year 4 Staff Loading'!P142+'6.5 Base Year 5 Staff Loading'!P142+'6.6 Base Year 6 Staff Loading'!P142)/6</f>
        <v>0</v>
      </c>
      <c r="Q142" s="346">
        <f>('6.1 Base Year 1 Staff Loading'!Q142+'6.2 Base Year 2 Staff Loading'!Q142+'6.3 Base Year 3 Staff Loading'!Q142+'6.4 Base Year 4 Staff Loading'!Q142+'6.5 Base Year 5 Staff Loading'!Q142+'6.6 Base Year 6 Staff Loading'!Q142)/6</f>
        <v>0</v>
      </c>
      <c r="R142" s="346">
        <f t="shared" ref="R142:R145" si="166">SUM(F142:Q142)</f>
        <v>0</v>
      </c>
      <c r="S142" s="395">
        <f t="shared" ref="S142:S145" si="167">D142*R142</f>
        <v>0</v>
      </c>
      <c r="T142" s="107"/>
      <c r="U142" s="107"/>
      <c r="V142" s="107"/>
      <c r="W142" s="557">
        <f t="shared" ref="W142:W145" si="168">X142/$U$7</f>
        <v>0</v>
      </c>
      <c r="X142" s="557">
        <f t="shared" ref="X142:X145" si="169">R142/12</f>
        <v>0</v>
      </c>
      <c r="Z142" s="557">
        <f t="shared" ref="Z142:Z145" si="170">IF($E142="Y",$R142,0)</f>
        <v>0</v>
      </c>
      <c r="AA142" s="557">
        <f t="shared" ref="AA142:AA145" si="171">IF($E142="N",$R142,0)</f>
        <v>0</v>
      </c>
      <c r="AB142" s="558" t="e">
        <f t="shared" ref="AB142:AB145" si="172">Z142/(AA142+Z142)</f>
        <v>#DIV/0!</v>
      </c>
    </row>
    <row r="143" spans="1:28" ht="14.25" x14ac:dyDescent="0.3">
      <c r="A143" s="339"/>
      <c r="B143" s="340"/>
      <c r="C143" s="152"/>
      <c r="D143" s="170"/>
      <c r="E143" s="508"/>
      <c r="F143" s="346">
        <f>('6.1 Base Year 1 Staff Loading'!F143+'6.2 Base Year 2 Staff Loading'!F143+'6.3 Base Year 3 Staff Loading'!F143+'6.4 Base Year 4 Staff Loading'!F143+'6.5 Base Year 5 Staff Loading'!F143+'6.6 Base Year 6 Staff Loading'!F143)/6</f>
        <v>0</v>
      </c>
      <c r="G143" s="346">
        <f>('6.1 Base Year 1 Staff Loading'!G143+'6.2 Base Year 2 Staff Loading'!G143+'6.3 Base Year 3 Staff Loading'!G143+'6.4 Base Year 4 Staff Loading'!G143+'6.5 Base Year 5 Staff Loading'!G143+'6.6 Base Year 6 Staff Loading'!G143)/6</f>
        <v>0</v>
      </c>
      <c r="H143" s="346">
        <f>('6.1 Base Year 1 Staff Loading'!H143+'6.2 Base Year 2 Staff Loading'!H143+'6.3 Base Year 3 Staff Loading'!H143+'6.4 Base Year 4 Staff Loading'!H143+'6.5 Base Year 5 Staff Loading'!H143+'6.6 Base Year 6 Staff Loading'!H143)/6</f>
        <v>0</v>
      </c>
      <c r="I143" s="346">
        <f>('6.1 Base Year 1 Staff Loading'!I143+'6.2 Base Year 2 Staff Loading'!I143+'6.3 Base Year 3 Staff Loading'!I143+'6.4 Base Year 4 Staff Loading'!I143+'6.5 Base Year 5 Staff Loading'!I143+'6.6 Base Year 6 Staff Loading'!I143)/6</f>
        <v>0</v>
      </c>
      <c r="J143" s="346">
        <f>('6.1 Base Year 1 Staff Loading'!J143+'6.2 Base Year 2 Staff Loading'!J143+'6.3 Base Year 3 Staff Loading'!J143+'6.4 Base Year 4 Staff Loading'!J143+'6.5 Base Year 5 Staff Loading'!J143+'6.6 Base Year 6 Staff Loading'!J143)/6</f>
        <v>0</v>
      </c>
      <c r="K143" s="346">
        <f>('6.1 Base Year 1 Staff Loading'!K143+'6.2 Base Year 2 Staff Loading'!K143+'6.3 Base Year 3 Staff Loading'!K143+'6.4 Base Year 4 Staff Loading'!K143+'6.5 Base Year 5 Staff Loading'!K143+'6.6 Base Year 6 Staff Loading'!K143)/6</f>
        <v>0</v>
      </c>
      <c r="L143" s="346">
        <f>('6.1 Base Year 1 Staff Loading'!L143+'6.2 Base Year 2 Staff Loading'!L143+'6.3 Base Year 3 Staff Loading'!L143+'6.4 Base Year 4 Staff Loading'!L143+'6.5 Base Year 5 Staff Loading'!L143+'6.6 Base Year 6 Staff Loading'!L143)/6</f>
        <v>0</v>
      </c>
      <c r="M143" s="346">
        <f>('6.1 Base Year 1 Staff Loading'!M143+'6.2 Base Year 2 Staff Loading'!M143+'6.3 Base Year 3 Staff Loading'!M143+'6.4 Base Year 4 Staff Loading'!M143+'6.5 Base Year 5 Staff Loading'!M143+'6.6 Base Year 6 Staff Loading'!M143)/6</f>
        <v>0</v>
      </c>
      <c r="N143" s="346">
        <f>('6.1 Base Year 1 Staff Loading'!N143+'6.2 Base Year 2 Staff Loading'!N143+'6.3 Base Year 3 Staff Loading'!N143+'6.4 Base Year 4 Staff Loading'!N143+'6.5 Base Year 5 Staff Loading'!N143+'6.6 Base Year 6 Staff Loading'!N143)/6</f>
        <v>0</v>
      </c>
      <c r="O143" s="346">
        <f>('6.1 Base Year 1 Staff Loading'!O143+'6.2 Base Year 2 Staff Loading'!O143+'6.3 Base Year 3 Staff Loading'!O143+'6.4 Base Year 4 Staff Loading'!O143+'6.5 Base Year 5 Staff Loading'!O143+'6.6 Base Year 6 Staff Loading'!O143)/6</f>
        <v>0</v>
      </c>
      <c r="P143" s="346">
        <f>('6.1 Base Year 1 Staff Loading'!P143+'6.2 Base Year 2 Staff Loading'!P143+'6.3 Base Year 3 Staff Loading'!P143+'6.4 Base Year 4 Staff Loading'!P143+'6.5 Base Year 5 Staff Loading'!P143+'6.6 Base Year 6 Staff Loading'!P143)/6</f>
        <v>0</v>
      </c>
      <c r="Q143" s="346">
        <f>('6.1 Base Year 1 Staff Loading'!Q143+'6.2 Base Year 2 Staff Loading'!Q143+'6.3 Base Year 3 Staff Loading'!Q143+'6.4 Base Year 4 Staff Loading'!Q143+'6.5 Base Year 5 Staff Loading'!Q143+'6.6 Base Year 6 Staff Loading'!Q143)/6</f>
        <v>0</v>
      </c>
      <c r="R143" s="346">
        <f t="shared" si="166"/>
        <v>0</v>
      </c>
      <c r="S143" s="395">
        <f t="shared" si="167"/>
        <v>0</v>
      </c>
      <c r="W143" s="557">
        <f t="shared" si="168"/>
        <v>0</v>
      </c>
      <c r="X143" s="557">
        <f t="shared" si="169"/>
        <v>0</v>
      </c>
      <c r="Z143" s="557">
        <f t="shared" si="170"/>
        <v>0</v>
      </c>
      <c r="AA143" s="557">
        <f t="shared" si="171"/>
        <v>0</v>
      </c>
      <c r="AB143" s="558" t="e">
        <f t="shared" si="172"/>
        <v>#DIV/0!</v>
      </c>
    </row>
    <row r="144" spans="1:28" s="111" customFormat="1" ht="14.25" x14ac:dyDescent="0.3">
      <c r="A144" s="339"/>
      <c r="B144" s="340"/>
      <c r="C144" s="152"/>
      <c r="D144" s="170"/>
      <c r="E144" s="508"/>
      <c r="F144" s="346">
        <f>('6.1 Base Year 1 Staff Loading'!F144+'6.2 Base Year 2 Staff Loading'!F144+'6.3 Base Year 3 Staff Loading'!F144+'6.4 Base Year 4 Staff Loading'!F144+'6.5 Base Year 5 Staff Loading'!F144+'6.6 Base Year 6 Staff Loading'!F144)/6</f>
        <v>0</v>
      </c>
      <c r="G144" s="346">
        <f>('6.1 Base Year 1 Staff Loading'!G144+'6.2 Base Year 2 Staff Loading'!G144+'6.3 Base Year 3 Staff Loading'!G144+'6.4 Base Year 4 Staff Loading'!G144+'6.5 Base Year 5 Staff Loading'!G144+'6.6 Base Year 6 Staff Loading'!G144)/6</f>
        <v>0</v>
      </c>
      <c r="H144" s="346">
        <f>('6.1 Base Year 1 Staff Loading'!H144+'6.2 Base Year 2 Staff Loading'!H144+'6.3 Base Year 3 Staff Loading'!H144+'6.4 Base Year 4 Staff Loading'!H144+'6.5 Base Year 5 Staff Loading'!H144+'6.6 Base Year 6 Staff Loading'!H144)/6</f>
        <v>0</v>
      </c>
      <c r="I144" s="346">
        <f>('6.1 Base Year 1 Staff Loading'!I144+'6.2 Base Year 2 Staff Loading'!I144+'6.3 Base Year 3 Staff Loading'!I144+'6.4 Base Year 4 Staff Loading'!I144+'6.5 Base Year 5 Staff Loading'!I144+'6.6 Base Year 6 Staff Loading'!I144)/6</f>
        <v>0</v>
      </c>
      <c r="J144" s="346">
        <f>('6.1 Base Year 1 Staff Loading'!J144+'6.2 Base Year 2 Staff Loading'!J144+'6.3 Base Year 3 Staff Loading'!J144+'6.4 Base Year 4 Staff Loading'!J144+'6.5 Base Year 5 Staff Loading'!J144+'6.6 Base Year 6 Staff Loading'!J144)/6</f>
        <v>0</v>
      </c>
      <c r="K144" s="346">
        <f>('6.1 Base Year 1 Staff Loading'!K144+'6.2 Base Year 2 Staff Loading'!K144+'6.3 Base Year 3 Staff Loading'!K144+'6.4 Base Year 4 Staff Loading'!K144+'6.5 Base Year 5 Staff Loading'!K144+'6.6 Base Year 6 Staff Loading'!K144)/6</f>
        <v>0</v>
      </c>
      <c r="L144" s="346">
        <f>('6.1 Base Year 1 Staff Loading'!L144+'6.2 Base Year 2 Staff Loading'!L144+'6.3 Base Year 3 Staff Loading'!L144+'6.4 Base Year 4 Staff Loading'!L144+'6.5 Base Year 5 Staff Loading'!L144+'6.6 Base Year 6 Staff Loading'!L144)/6</f>
        <v>0</v>
      </c>
      <c r="M144" s="346">
        <f>('6.1 Base Year 1 Staff Loading'!M144+'6.2 Base Year 2 Staff Loading'!M144+'6.3 Base Year 3 Staff Loading'!M144+'6.4 Base Year 4 Staff Loading'!M144+'6.5 Base Year 5 Staff Loading'!M144+'6.6 Base Year 6 Staff Loading'!M144)/6</f>
        <v>0</v>
      </c>
      <c r="N144" s="346">
        <f>('6.1 Base Year 1 Staff Loading'!N144+'6.2 Base Year 2 Staff Loading'!N144+'6.3 Base Year 3 Staff Loading'!N144+'6.4 Base Year 4 Staff Loading'!N144+'6.5 Base Year 5 Staff Loading'!N144+'6.6 Base Year 6 Staff Loading'!N144)/6</f>
        <v>0</v>
      </c>
      <c r="O144" s="346">
        <f>('6.1 Base Year 1 Staff Loading'!O144+'6.2 Base Year 2 Staff Loading'!O144+'6.3 Base Year 3 Staff Loading'!O144+'6.4 Base Year 4 Staff Loading'!O144+'6.5 Base Year 5 Staff Loading'!O144+'6.6 Base Year 6 Staff Loading'!O144)/6</f>
        <v>0</v>
      </c>
      <c r="P144" s="346">
        <f>('6.1 Base Year 1 Staff Loading'!P144+'6.2 Base Year 2 Staff Loading'!P144+'6.3 Base Year 3 Staff Loading'!P144+'6.4 Base Year 4 Staff Loading'!P144+'6.5 Base Year 5 Staff Loading'!P144+'6.6 Base Year 6 Staff Loading'!P144)/6</f>
        <v>0</v>
      </c>
      <c r="Q144" s="346">
        <f>('6.1 Base Year 1 Staff Loading'!Q144+'6.2 Base Year 2 Staff Loading'!Q144+'6.3 Base Year 3 Staff Loading'!Q144+'6.4 Base Year 4 Staff Loading'!Q144+'6.5 Base Year 5 Staff Loading'!Q144+'6.6 Base Year 6 Staff Loading'!Q144)/6</f>
        <v>0</v>
      </c>
      <c r="R144" s="346">
        <f t="shared" si="166"/>
        <v>0</v>
      </c>
      <c r="S144" s="395">
        <f t="shared" si="167"/>
        <v>0</v>
      </c>
      <c r="T144" s="107"/>
      <c r="U144" s="107"/>
      <c r="V144" s="107"/>
      <c r="W144" s="557">
        <f t="shared" si="168"/>
        <v>0</v>
      </c>
      <c r="X144" s="557">
        <f t="shared" si="169"/>
        <v>0</v>
      </c>
      <c r="Z144" s="557">
        <f t="shared" si="170"/>
        <v>0</v>
      </c>
      <c r="AA144" s="557">
        <f t="shared" si="171"/>
        <v>0</v>
      </c>
      <c r="AB144" s="558" t="e">
        <f t="shared" si="172"/>
        <v>#DIV/0!</v>
      </c>
    </row>
    <row r="145" spans="1:28" ht="14.25" x14ac:dyDescent="0.3">
      <c r="A145" s="339"/>
      <c r="B145" s="340"/>
      <c r="C145" s="152"/>
      <c r="D145" s="170"/>
      <c r="E145" s="508"/>
      <c r="F145" s="346">
        <f>('6.1 Base Year 1 Staff Loading'!F145+'6.2 Base Year 2 Staff Loading'!F145+'6.3 Base Year 3 Staff Loading'!F145+'6.4 Base Year 4 Staff Loading'!F145+'6.5 Base Year 5 Staff Loading'!F145+'6.6 Base Year 6 Staff Loading'!F145)/6</f>
        <v>0</v>
      </c>
      <c r="G145" s="346">
        <f>('6.1 Base Year 1 Staff Loading'!G145+'6.2 Base Year 2 Staff Loading'!G145+'6.3 Base Year 3 Staff Loading'!G145+'6.4 Base Year 4 Staff Loading'!G145+'6.5 Base Year 5 Staff Loading'!G145+'6.6 Base Year 6 Staff Loading'!G145)/6</f>
        <v>0</v>
      </c>
      <c r="H145" s="346">
        <f>('6.1 Base Year 1 Staff Loading'!H145+'6.2 Base Year 2 Staff Loading'!H145+'6.3 Base Year 3 Staff Loading'!H145+'6.4 Base Year 4 Staff Loading'!H145+'6.5 Base Year 5 Staff Loading'!H145+'6.6 Base Year 6 Staff Loading'!H145)/6</f>
        <v>0</v>
      </c>
      <c r="I145" s="346">
        <f>('6.1 Base Year 1 Staff Loading'!I145+'6.2 Base Year 2 Staff Loading'!I145+'6.3 Base Year 3 Staff Loading'!I145+'6.4 Base Year 4 Staff Loading'!I145+'6.5 Base Year 5 Staff Loading'!I145+'6.6 Base Year 6 Staff Loading'!I145)/6</f>
        <v>0</v>
      </c>
      <c r="J145" s="346">
        <f>('6.1 Base Year 1 Staff Loading'!J145+'6.2 Base Year 2 Staff Loading'!J145+'6.3 Base Year 3 Staff Loading'!J145+'6.4 Base Year 4 Staff Loading'!J145+'6.5 Base Year 5 Staff Loading'!J145+'6.6 Base Year 6 Staff Loading'!J145)/6</f>
        <v>0</v>
      </c>
      <c r="K145" s="346">
        <f>('6.1 Base Year 1 Staff Loading'!K145+'6.2 Base Year 2 Staff Loading'!K145+'6.3 Base Year 3 Staff Loading'!K145+'6.4 Base Year 4 Staff Loading'!K145+'6.5 Base Year 5 Staff Loading'!K145+'6.6 Base Year 6 Staff Loading'!K145)/6</f>
        <v>0</v>
      </c>
      <c r="L145" s="346">
        <f>('6.1 Base Year 1 Staff Loading'!L145+'6.2 Base Year 2 Staff Loading'!L145+'6.3 Base Year 3 Staff Loading'!L145+'6.4 Base Year 4 Staff Loading'!L145+'6.5 Base Year 5 Staff Loading'!L145+'6.6 Base Year 6 Staff Loading'!L145)/6</f>
        <v>0</v>
      </c>
      <c r="M145" s="346">
        <f>('6.1 Base Year 1 Staff Loading'!M145+'6.2 Base Year 2 Staff Loading'!M145+'6.3 Base Year 3 Staff Loading'!M145+'6.4 Base Year 4 Staff Loading'!M145+'6.5 Base Year 5 Staff Loading'!M145+'6.6 Base Year 6 Staff Loading'!M145)/6</f>
        <v>0</v>
      </c>
      <c r="N145" s="346">
        <f>('6.1 Base Year 1 Staff Loading'!N145+'6.2 Base Year 2 Staff Loading'!N145+'6.3 Base Year 3 Staff Loading'!N145+'6.4 Base Year 4 Staff Loading'!N145+'6.5 Base Year 5 Staff Loading'!N145+'6.6 Base Year 6 Staff Loading'!N145)/6</f>
        <v>0</v>
      </c>
      <c r="O145" s="346">
        <f>('6.1 Base Year 1 Staff Loading'!O145+'6.2 Base Year 2 Staff Loading'!O145+'6.3 Base Year 3 Staff Loading'!O145+'6.4 Base Year 4 Staff Loading'!O145+'6.5 Base Year 5 Staff Loading'!O145+'6.6 Base Year 6 Staff Loading'!O145)/6</f>
        <v>0</v>
      </c>
      <c r="P145" s="346">
        <f>('6.1 Base Year 1 Staff Loading'!P145+'6.2 Base Year 2 Staff Loading'!P145+'6.3 Base Year 3 Staff Loading'!P145+'6.4 Base Year 4 Staff Loading'!P145+'6.5 Base Year 5 Staff Loading'!P145+'6.6 Base Year 6 Staff Loading'!P145)/6</f>
        <v>0</v>
      </c>
      <c r="Q145" s="346">
        <f>('6.1 Base Year 1 Staff Loading'!Q145+'6.2 Base Year 2 Staff Loading'!Q145+'6.3 Base Year 3 Staff Loading'!Q145+'6.4 Base Year 4 Staff Loading'!Q145+'6.5 Base Year 5 Staff Loading'!Q145+'6.6 Base Year 6 Staff Loading'!Q145)/6</f>
        <v>0</v>
      </c>
      <c r="R145" s="346">
        <f t="shared" si="166"/>
        <v>0</v>
      </c>
      <c r="S145" s="395">
        <f t="shared" si="167"/>
        <v>0</v>
      </c>
      <c r="W145" s="557">
        <f t="shared" si="168"/>
        <v>0</v>
      </c>
      <c r="X145" s="557">
        <f t="shared" si="169"/>
        <v>0</v>
      </c>
      <c r="Z145" s="557">
        <f t="shared" si="170"/>
        <v>0</v>
      </c>
      <c r="AA145" s="557">
        <f t="shared" si="171"/>
        <v>0</v>
      </c>
      <c r="AB145" s="558" t="e">
        <f t="shared" si="172"/>
        <v>#DIV/0!</v>
      </c>
    </row>
    <row r="146" spans="1:28" ht="15" thickBot="1" x14ac:dyDescent="0.35">
      <c r="A146" s="240"/>
      <c r="B146" s="241" t="s">
        <v>160</v>
      </c>
      <c r="C146" s="242"/>
      <c r="D146" s="244"/>
      <c r="E146" s="509"/>
      <c r="F146" s="245">
        <f>SUM(F141:F145)</f>
        <v>0</v>
      </c>
      <c r="G146" s="245">
        <f t="shared" ref="G146:R146" si="173">SUM(G141:G145)</f>
        <v>0</v>
      </c>
      <c r="H146" s="245">
        <f t="shared" si="173"/>
        <v>0</v>
      </c>
      <c r="I146" s="245">
        <f t="shared" si="173"/>
        <v>0</v>
      </c>
      <c r="J146" s="245">
        <f t="shared" si="173"/>
        <v>0</v>
      </c>
      <c r="K146" s="245">
        <f t="shared" si="173"/>
        <v>0</v>
      </c>
      <c r="L146" s="245">
        <f t="shared" si="173"/>
        <v>0</v>
      </c>
      <c r="M146" s="245">
        <f t="shared" si="173"/>
        <v>0</v>
      </c>
      <c r="N146" s="245">
        <f t="shared" si="173"/>
        <v>0</v>
      </c>
      <c r="O146" s="245">
        <f t="shared" si="173"/>
        <v>0</v>
      </c>
      <c r="P146" s="245">
        <f t="shared" si="173"/>
        <v>0</v>
      </c>
      <c r="Q146" s="245">
        <f t="shared" si="173"/>
        <v>0</v>
      </c>
      <c r="R146" s="245">
        <f t="shared" si="17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159"/>
      <c r="D147" s="170"/>
      <c r="E147" s="508"/>
      <c r="F147" s="346">
        <f>('6.1 Base Year 1 Staff Loading'!F147+'6.2 Base Year 2 Staff Loading'!F147+'6.3 Base Year 3 Staff Loading'!F147+'6.4 Base Year 4 Staff Loading'!F147+'6.5 Base Year 5 Staff Loading'!F147+'6.6 Base Year 6 Staff Loading'!F147)/6</f>
        <v>0</v>
      </c>
      <c r="G147" s="346">
        <f>('6.1 Base Year 1 Staff Loading'!G147+'6.2 Base Year 2 Staff Loading'!G147+'6.3 Base Year 3 Staff Loading'!G147+'6.4 Base Year 4 Staff Loading'!G147+'6.5 Base Year 5 Staff Loading'!G147+'6.6 Base Year 6 Staff Loading'!G147)/6</f>
        <v>0</v>
      </c>
      <c r="H147" s="346">
        <f>('6.1 Base Year 1 Staff Loading'!H147+'6.2 Base Year 2 Staff Loading'!H147+'6.3 Base Year 3 Staff Loading'!H147+'6.4 Base Year 4 Staff Loading'!H147+'6.5 Base Year 5 Staff Loading'!H147+'6.6 Base Year 6 Staff Loading'!H147)/6</f>
        <v>0</v>
      </c>
      <c r="I147" s="346">
        <f>('6.1 Base Year 1 Staff Loading'!I147+'6.2 Base Year 2 Staff Loading'!I147+'6.3 Base Year 3 Staff Loading'!I147+'6.4 Base Year 4 Staff Loading'!I147+'6.5 Base Year 5 Staff Loading'!I147+'6.6 Base Year 6 Staff Loading'!I147)/6</f>
        <v>0</v>
      </c>
      <c r="J147" s="346">
        <f>('6.1 Base Year 1 Staff Loading'!J147+'6.2 Base Year 2 Staff Loading'!J147+'6.3 Base Year 3 Staff Loading'!J147+'6.4 Base Year 4 Staff Loading'!J147+'6.5 Base Year 5 Staff Loading'!J147+'6.6 Base Year 6 Staff Loading'!J147)/6</f>
        <v>0</v>
      </c>
      <c r="K147" s="346">
        <f>('6.1 Base Year 1 Staff Loading'!K147+'6.2 Base Year 2 Staff Loading'!K147+'6.3 Base Year 3 Staff Loading'!K147+'6.4 Base Year 4 Staff Loading'!K147+'6.5 Base Year 5 Staff Loading'!K147+'6.6 Base Year 6 Staff Loading'!K147)/6</f>
        <v>0</v>
      </c>
      <c r="L147" s="346">
        <f>('6.1 Base Year 1 Staff Loading'!L147+'6.2 Base Year 2 Staff Loading'!L147+'6.3 Base Year 3 Staff Loading'!L147+'6.4 Base Year 4 Staff Loading'!L147+'6.5 Base Year 5 Staff Loading'!L147+'6.6 Base Year 6 Staff Loading'!L147)/6</f>
        <v>0</v>
      </c>
      <c r="M147" s="346">
        <f>('6.1 Base Year 1 Staff Loading'!M147+'6.2 Base Year 2 Staff Loading'!M147+'6.3 Base Year 3 Staff Loading'!M147+'6.4 Base Year 4 Staff Loading'!M147+'6.5 Base Year 5 Staff Loading'!M147+'6.6 Base Year 6 Staff Loading'!M147)/6</f>
        <v>0</v>
      </c>
      <c r="N147" s="346">
        <f>('6.1 Base Year 1 Staff Loading'!N147+'6.2 Base Year 2 Staff Loading'!N147+'6.3 Base Year 3 Staff Loading'!N147+'6.4 Base Year 4 Staff Loading'!N147+'6.5 Base Year 5 Staff Loading'!N147+'6.6 Base Year 6 Staff Loading'!N147)/6</f>
        <v>0</v>
      </c>
      <c r="O147" s="346">
        <f>('6.1 Base Year 1 Staff Loading'!O147+'6.2 Base Year 2 Staff Loading'!O147+'6.3 Base Year 3 Staff Loading'!O147+'6.4 Base Year 4 Staff Loading'!O147+'6.5 Base Year 5 Staff Loading'!O147+'6.6 Base Year 6 Staff Loading'!O147)/6</f>
        <v>0</v>
      </c>
      <c r="P147" s="346">
        <f>('6.1 Base Year 1 Staff Loading'!P147+'6.2 Base Year 2 Staff Loading'!P147+'6.3 Base Year 3 Staff Loading'!P147+'6.4 Base Year 4 Staff Loading'!P147+'6.5 Base Year 5 Staff Loading'!P147+'6.6 Base Year 6 Staff Loading'!P147)/6</f>
        <v>0</v>
      </c>
      <c r="Q147" s="346">
        <f>('6.1 Base Year 1 Staff Loading'!Q147+'6.2 Base Year 2 Staff Loading'!Q147+'6.3 Base Year 3 Staff Loading'!Q147+'6.4 Base Year 4 Staff Loading'!Q147+'6.5 Base Year 5 Staff Loading'!Q147+'6.6 Base Year 6 Staff Loading'!Q147)/6</f>
        <v>0</v>
      </c>
      <c r="R147" s="346">
        <f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159"/>
      <c r="D148" s="170"/>
      <c r="E148" s="508"/>
      <c r="F148" s="346">
        <f>('6.1 Base Year 1 Staff Loading'!F148+'6.2 Base Year 2 Staff Loading'!F148+'6.3 Base Year 3 Staff Loading'!F148+'6.4 Base Year 4 Staff Loading'!F148+'6.5 Base Year 5 Staff Loading'!F148+'6.6 Base Year 6 Staff Loading'!F148)/6</f>
        <v>0</v>
      </c>
      <c r="G148" s="346">
        <f>('6.1 Base Year 1 Staff Loading'!G148+'6.2 Base Year 2 Staff Loading'!G148+'6.3 Base Year 3 Staff Loading'!G148+'6.4 Base Year 4 Staff Loading'!G148+'6.5 Base Year 5 Staff Loading'!G148+'6.6 Base Year 6 Staff Loading'!G148)/6</f>
        <v>0</v>
      </c>
      <c r="H148" s="346">
        <f>('6.1 Base Year 1 Staff Loading'!H148+'6.2 Base Year 2 Staff Loading'!H148+'6.3 Base Year 3 Staff Loading'!H148+'6.4 Base Year 4 Staff Loading'!H148+'6.5 Base Year 5 Staff Loading'!H148+'6.6 Base Year 6 Staff Loading'!H148)/6</f>
        <v>0</v>
      </c>
      <c r="I148" s="346">
        <f>('6.1 Base Year 1 Staff Loading'!I148+'6.2 Base Year 2 Staff Loading'!I148+'6.3 Base Year 3 Staff Loading'!I148+'6.4 Base Year 4 Staff Loading'!I148+'6.5 Base Year 5 Staff Loading'!I148+'6.6 Base Year 6 Staff Loading'!I148)/6</f>
        <v>0</v>
      </c>
      <c r="J148" s="346">
        <f>('6.1 Base Year 1 Staff Loading'!J148+'6.2 Base Year 2 Staff Loading'!J148+'6.3 Base Year 3 Staff Loading'!J148+'6.4 Base Year 4 Staff Loading'!J148+'6.5 Base Year 5 Staff Loading'!J148+'6.6 Base Year 6 Staff Loading'!J148)/6</f>
        <v>0</v>
      </c>
      <c r="K148" s="346">
        <f>('6.1 Base Year 1 Staff Loading'!K148+'6.2 Base Year 2 Staff Loading'!K148+'6.3 Base Year 3 Staff Loading'!K148+'6.4 Base Year 4 Staff Loading'!K148+'6.5 Base Year 5 Staff Loading'!K148+'6.6 Base Year 6 Staff Loading'!K148)/6</f>
        <v>0</v>
      </c>
      <c r="L148" s="346">
        <f>('6.1 Base Year 1 Staff Loading'!L148+'6.2 Base Year 2 Staff Loading'!L148+'6.3 Base Year 3 Staff Loading'!L148+'6.4 Base Year 4 Staff Loading'!L148+'6.5 Base Year 5 Staff Loading'!L148+'6.6 Base Year 6 Staff Loading'!L148)/6</f>
        <v>0</v>
      </c>
      <c r="M148" s="346">
        <f>('6.1 Base Year 1 Staff Loading'!M148+'6.2 Base Year 2 Staff Loading'!M148+'6.3 Base Year 3 Staff Loading'!M148+'6.4 Base Year 4 Staff Loading'!M148+'6.5 Base Year 5 Staff Loading'!M148+'6.6 Base Year 6 Staff Loading'!M148)/6</f>
        <v>0</v>
      </c>
      <c r="N148" s="346">
        <f>('6.1 Base Year 1 Staff Loading'!N148+'6.2 Base Year 2 Staff Loading'!N148+'6.3 Base Year 3 Staff Loading'!N148+'6.4 Base Year 4 Staff Loading'!N148+'6.5 Base Year 5 Staff Loading'!N148+'6.6 Base Year 6 Staff Loading'!N148)/6</f>
        <v>0</v>
      </c>
      <c r="O148" s="346">
        <f>('6.1 Base Year 1 Staff Loading'!O148+'6.2 Base Year 2 Staff Loading'!O148+'6.3 Base Year 3 Staff Loading'!O148+'6.4 Base Year 4 Staff Loading'!O148+'6.5 Base Year 5 Staff Loading'!O148+'6.6 Base Year 6 Staff Loading'!O148)/6</f>
        <v>0</v>
      </c>
      <c r="P148" s="346">
        <f>('6.1 Base Year 1 Staff Loading'!P148+'6.2 Base Year 2 Staff Loading'!P148+'6.3 Base Year 3 Staff Loading'!P148+'6.4 Base Year 4 Staff Loading'!P148+'6.5 Base Year 5 Staff Loading'!P148+'6.6 Base Year 6 Staff Loading'!P148)/6</f>
        <v>0</v>
      </c>
      <c r="Q148" s="346">
        <f>('6.1 Base Year 1 Staff Loading'!Q148+'6.2 Base Year 2 Staff Loading'!Q148+'6.3 Base Year 3 Staff Loading'!Q148+'6.4 Base Year 4 Staff Loading'!Q148+'6.5 Base Year 5 Staff Loading'!Q148+'6.6 Base Year 6 Staff Loading'!Q148)/6</f>
        <v>0</v>
      </c>
      <c r="R148" s="346">
        <f t="shared" ref="R148:R151" si="174">SUM(F148:Q148)</f>
        <v>0</v>
      </c>
      <c r="S148" s="395">
        <f t="shared" ref="S148:S151" si="175">D148*R148</f>
        <v>0</v>
      </c>
      <c r="T148" s="107"/>
      <c r="U148" s="107"/>
      <c r="V148" s="107"/>
      <c r="W148" s="557">
        <f t="shared" ref="W148:W151" si="176">X148/$U$7</f>
        <v>0</v>
      </c>
      <c r="X148" s="557">
        <f t="shared" ref="X148:X151" si="177">R148/12</f>
        <v>0</v>
      </c>
      <c r="Z148" s="557">
        <f t="shared" ref="Z148:Z151" si="178">IF($E148="Y",$R148,0)</f>
        <v>0</v>
      </c>
      <c r="AA148" s="557">
        <f t="shared" ref="AA148:AA151" si="179">IF($E148="N",$R148,0)</f>
        <v>0</v>
      </c>
      <c r="AB148" s="558" t="e">
        <f t="shared" ref="AB148:AB151" si="180">Z148/(AA148+Z148)</f>
        <v>#DIV/0!</v>
      </c>
    </row>
    <row r="149" spans="1:28" s="111" customFormat="1" ht="14.25" x14ac:dyDescent="0.3">
      <c r="A149" s="339"/>
      <c r="B149" s="340"/>
      <c r="C149" s="159"/>
      <c r="D149" s="170"/>
      <c r="E149" s="508"/>
      <c r="F149" s="346">
        <f>('6.1 Base Year 1 Staff Loading'!F149+'6.2 Base Year 2 Staff Loading'!F149+'6.3 Base Year 3 Staff Loading'!F149+'6.4 Base Year 4 Staff Loading'!F149+'6.5 Base Year 5 Staff Loading'!F149+'6.6 Base Year 6 Staff Loading'!F149)/6</f>
        <v>0</v>
      </c>
      <c r="G149" s="346">
        <f>('6.1 Base Year 1 Staff Loading'!G149+'6.2 Base Year 2 Staff Loading'!G149+'6.3 Base Year 3 Staff Loading'!G149+'6.4 Base Year 4 Staff Loading'!G149+'6.5 Base Year 5 Staff Loading'!G149+'6.6 Base Year 6 Staff Loading'!G149)/6</f>
        <v>0</v>
      </c>
      <c r="H149" s="346">
        <f>('6.1 Base Year 1 Staff Loading'!H149+'6.2 Base Year 2 Staff Loading'!H149+'6.3 Base Year 3 Staff Loading'!H149+'6.4 Base Year 4 Staff Loading'!H149+'6.5 Base Year 5 Staff Loading'!H149+'6.6 Base Year 6 Staff Loading'!H149)/6</f>
        <v>0</v>
      </c>
      <c r="I149" s="346">
        <f>('6.1 Base Year 1 Staff Loading'!I149+'6.2 Base Year 2 Staff Loading'!I149+'6.3 Base Year 3 Staff Loading'!I149+'6.4 Base Year 4 Staff Loading'!I149+'6.5 Base Year 5 Staff Loading'!I149+'6.6 Base Year 6 Staff Loading'!I149)/6</f>
        <v>0</v>
      </c>
      <c r="J149" s="346">
        <f>('6.1 Base Year 1 Staff Loading'!J149+'6.2 Base Year 2 Staff Loading'!J149+'6.3 Base Year 3 Staff Loading'!J149+'6.4 Base Year 4 Staff Loading'!J149+'6.5 Base Year 5 Staff Loading'!J149+'6.6 Base Year 6 Staff Loading'!J149)/6</f>
        <v>0</v>
      </c>
      <c r="K149" s="346">
        <f>('6.1 Base Year 1 Staff Loading'!K149+'6.2 Base Year 2 Staff Loading'!K149+'6.3 Base Year 3 Staff Loading'!K149+'6.4 Base Year 4 Staff Loading'!K149+'6.5 Base Year 5 Staff Loading'!K149+'6.6 Base Year 6 Staff Loading'!K149)/6</f>
        <v>0</v>
      </c>
      <c r="L149" s="346">
        <f>('6.1 Base Year 1 Staff Loading'!L149+'6.2 Base Year 2 Staff Loading'!L149+'6.3 Base Year 3 Staff Loading'!L149+'6.4 Base Year 4 Staff Loading'!L149+'6.5 Base Year 5 Staff Loading'!L149+'6.6 Base Year 6 Staff Loading'!L149)/6</f>
        <v>0</v>
      </c>
      <c r="M149" s="346">
        <f>('6.1 Base Year 1 Staff Loading'!M149+'6.2 Base Year 2 Staff Loading'!M149+'6.3 Base Year 3 Staff Loading'!M149+'6.4 Base Year 4 Staff Loading'!M149+'6.5 Base Year 5 Staff Loading'!M149+'6.6 Base Year 6 Staff Loading'!M149)/6</f>
        <v>0</v>
      </c>
      <c r="N149" s="346">
        <f>('6.1 Base Year 1 Staff Loading'!N149+'6.2 Base Year 2 Staff Loading'!N149+'6.3 Base Year 3 Staff Loading'!N149+'6.4 Base Year 4 Staff Loading'!N149+'6.5 Base Year 5 Staff Loading'!N149+'6.6 Base Year 6 Staff Loading'!N149)/6</f>
        <v>0</v>
      </c>
      <c r="O149" s="346">
        <f>('6.1 Base Year 1 Staff Loading'!O149+'6.2 Base Year 2 Staff Loading'!O149+'6.3 Base Year 3 Staff Loading'!O149+'6.4 Base Year 4 Staff Loading'!O149+'6.5 Base Year 5 Staff Loading'!O149+'6.6 Base Year 6 Staff Loading'!O149)/6</f>
        <v>0</v>
      </c>
      <c r="P149" s="346">
        <f>('6.1 Base Year 1 Staff Loading'!P149+'6.2 Base Year 2 Staff Loading'!P149+'6.3 Base Year 3 Staff Loading'!P149+'6.4 Base Year 4 Staff Loading'!P149+'6.5 Base Year 5 Staff Loading'!P149+'6.6 Base Year 6 Staff Loading'!P149)/6</f>
        <v>0</v>
      </c>
      <c r="Q149" s="346">
        <f>('6.1 Base Year 1 Staff Loading'!Q149+'6.2 Base Year 2 Staff Loading'!Q149+'6.3 Base Year 3 Staff Loading'!Q149+'6.4 Base Year 4 Staff Loading'!Q149+'6.5 Base Year 5 Staff Loading'!Q149+'6.6 Base Year 6 Staff Loading'!Q149)/6</f>
        <v>0</v>
      </c>
      <c r="R149" s="346">
        <f t="shared" si="174"/>
        <v>0</v>
      </c>
      <c r="S149" s="395">
        <f t="shared" si="175"/>
        <v>0</v>
      </c>
      <c r="T149" s="107"/>
      <c r="U149" s="107"/>
      <c r="V149" s="107"/>
      <c r="W149" s="557">
        <f t="shared" si="176"/>
        <v>0</v>
      </c>
      <c r="X149" s="557">
        <f t="shared" si="177"/>
        <v>0</v>
      </c>
      <c r="Z149" s="557">
        <f t="shared" si="178"/>
        <v>0</v>
      </c>
      <c r="AA149" s="557">
        <f t="shared" si="179"/>
        <v>0</v>
      </c>
      <c r="AB149" s="558" t="e">
        <f t="shared" si="180"/>
        <v>#DIV/0!</v>
      </c>
    </row>
    <row r="150" spans="1:28" s="111" customFormat="1" ht="14.25" x14ac:dyDescent="0.3">
      <c r="A150" s="339"/>
      <c r="B150" s="340"/>
      <c r="C150" s="159"/>
      <c r="D150" s="170"/>
      <c r="E150" s="508"/>
      <c r="F150" s="346">
        <f>('6.1 Base Year 1 Staff Loading'!F150+'6.2 Base Year 2 Staff Loading'!F150+'6.3 Base Year 3 Staff Loading'!F150+'6.4 Base Year 4 Staff Loading'!F150+'6.5 Base Year 5 Staff Loading'!F150+'6.6 Base Year 6 Staff Loading'!F150)/6</f>
        <v>0</v>
      </c>
      <c r="G150" s="346">
        <f>('6.1 Base Year 1 Staff Loading'!G150+'6.2 Base Year 2 Staff Loading'!G150+'6.3 Base Year 3 Staff Loading'!G150+'6.4 Base Year 4 Staff Loading'!G150+'6.5 Base Year 5 Staff Loading'!G150+'6.6 Base Year 6 Staff Loading'!G150)/6</f>
        <v>0</v>
      </c>
      <c r="H150" s="346">
        <f>('6.1 Base Year 1 Staff Loading'!H150+'6.2 Base Year 2 Staff Loading'!H150+'6.3 Base Year 3 Staff Loading'!H150+'6.4 Base Year 4 Staff Loading'!H150+'6.5 Base Year 5 Staff Loading'!H150+'6.6 Base Year 6 Staff Loading'!H150)/6</f>
        <v>0</v>
      </c>
      <c r="I150" s="346">
        <f>('6.1 Base Year 1 Staff Loading'!I150+'6.2 Base Year 2 Staff Loading'!I150+'6.3 Base Year 3 Staff Loading'!I150+'6.4 Base Year 4 Staff Loading'!I150+'6.5 Base Year 5 Staff Loading'!I150+'6.6 Base Year 6 Staff Loading'!I150)/6</f>
        <v>0</v>
      </c>
      <c r="J150" s="346">
        <f>('6.1 Base Year 1 Staff Loading'!J150+'6.2 Base Year 2 Staff Loading'!J150+'6.3 Base Year 3 Staff Loading'!J150+'6.4 Base Year 4 Staff Loading'!J150+'6.5 Base Year 5 Staff Loading'!J150+'6.6 Base Year 6 Staff Loading'!J150)/6</f>
        <v>0</v>
      </c>
      <c r="K150" s="346">
        <f>('6.1 Base Year 1 Staff Loading'!K150+'6.2 Base Year 2 Staff Loading'!K150+'6.3 Base Year 3 Staff Loading'!K150+'6.4 Base Year 4 Staff Loading'!K150+'6.5 Base Year 5 Staff Loading'!K150+'6.6 Base Year 6 Staff Loading'!K150)/6</f>
        <v>0</v>
      </c>
      <c r="L150" s="346">
        <f>('6.1 Base Year 1 Staff Loading'!L150+'6.2 Base Year 2 Staff Loading'!L150+'6.3 Base Year 3 Staff Loading'!L150+'6.4 Base Year 4 Staff Loading'!L150+'6.5 Base Year 5 Staff Loading'!L150+'6.6 Base Year 6 Staff Loading'!L150)/6</f>
        <v>0</v>
      </c>
      <c r="M150" s="346">
        <f>('6.1 Base Year 1 Staff Loading'!M150+'6.2 Base Year 2 Staff Loading'!M150+'6.3 Base Year 3 Staff Loading'!M150+'6.4 Base Year 4 Staff Loading'!M150+'6.5 Base Year 5 Staff Loading'!M150+'6.6 Base Year 6 Staff Loading'!M150)/6</f>
        <v>0</v>
      </c>
      <c r="N150" s="346">
        <f>('6.1 Base Year 1 Staff Loading'!N150+'6.2 Base Year 2 Staff Loading'!N150+'6.3 Base Year 3 Staff Loading'!N150+'6.4 Base Year 4 Staff Loading'!N150+'6.5 Base Year 5 Staff Loading'!N150+'6.6 Base Year 6 Staff Loading'!N150)/6</f>
        <v>0</v>
      </c>
      <c r="O150" s="346">
        <f>('6.1 Base Year 1 Staff Loading'!O150+'6.2 Base Year 2 Staff Loading'!O150+'6.3 Base Year 3 Staff Loading'!O150+'6.4 Base Year 4 Staff Loading'!O150+'6.5 Base Year 5 Staff Loading'!O150+'6.6 Base Year 6 Staff Loading'!O150)/6</f>
        <v>0</v>
      </c>
      <c r="P150" s="346">
        <f>('6.1 Base Year 1 Staff Loading'!P150+'6.2 Base Year 2 Staff Loading'!P150+'6.3 Base Year 3 Staff Loading'!P150+'6.4 Base Year 4 Staff Loading'!P150+'6.5 Base Year 5 Staff Loading'!P150+'6.6 Base Year 6 Staff Loading'!P150)/6</f>
        <v>0</v>
      </c>
      <c r="Q150" s="346">
        <f>('6.1 Base Year 1 Staff Loading'!Q150+'6.2 Base Year 2 Staff Loading'!Q150+'6.3 Base Year 3 Staff Loading'!Q150+'6.4 Base Year 4 Staff Loading'!Q150+'6.5 Base Year 5 Staff Loading'!Q150+'6.6 Base Year 6 Staff Loading'!Q150)/6</f>
        <v>0</v>
      </c>
      <c r="R150" s="346">
        <f t="shared" si="174"/>
        <v>0</v>
      </c>
      <c r="S150" s="395">
        <f t="shared" si="175"/>
        <v>0</v>
      </c>
      <c r="T150" s="107"/>
      <c r="U150" s="107"/>
      <c r="V150" s="107"/>
      <c r="W150" s="557">
        <f t="shared" si="176"/>
        <v>0</v>
      </c>
      <c r="X150" s="557">
        <f t="shared" si="177"/>
        <v>0</v>
      </c>
      <c r="Z150" s="557">
        <f t="shared" si="178"/>
        <v>0</v>
      </c>
      <c r="AA150" s="557">
        <f t="shared" si="179"/>
        <v>0</v>
      </c>
      <c r="AB150" s="558" t="e">
        <f t="shared" si="180"/>
        <v>#DIV/0!</v>
      </c>
    </row>
    <row r="151" spans="1:28" ht="14.25" customHeight="1" x14ac:dyDescent="0.3">
      <c r="A151" s="339"/>
      <c r="B151" s="340"/>
      <c r="C151" s="159"/>
      <c r="D151" s="170"/>
      <c r="E151" s="508"/>
      <c r="F151" s="346">
        <f>('6.1 Base Year 1 Staff Loading'!F151+'6.2 Base Year 2 Staff Loading'!F151+'6.3 Base Year 3 Staff Loading'!F151+'6.4 Base Year 4 Staff Loading'!F151+'6.5 Base Year 5 Staff Loading'!F151+'6.6 Base Year 6 Staff Loading'!F151)/6</f>
        <v>0</v>
      </c>
      <c r="G151" s="346">
        <f>('6.1 Base Year 1 Staff Loading'!G151+'6.2 Base Year 2 Staff Loading'!G151+'6.3 Base Year 3 Staff Loading'!G151+'6.4 Base Year 4 Staff Loading'!G151+'6.5 Base Year 5 Staff Loading'!G151+'6.6 Base Year 6 Staff Loading'!G151)/6</f>
        <v>0</v>
      </c>
      <c r="H151" s="346">
        <f>('6.1 Base Year 1 Staff Loading'!H151+'6.2 Base Year 2 Staff Loading'!H151+'6.3 Base Year 3 Staff Loading'!H151+'6.4 Base Year 4 Staff Loading'!H151+'6.5 Base Year 5 Staff Loading'!H151+'6.6 Base Year 6 Staff Loading'!H151)/6</f>
        <v>0</v>
      </c>
      <c r="I151" s="346">
        <f>('6.1 Base Year 1 Staff Loading'!I151+'6.2 Base Year 2 Staff Loading'!I151+'6.3 Base Year 3 Staff Loading'!I151+'6.4 Base Year 4 Staff Loading'!I151+'6.5 Base Year 5 Staff Loading'!I151+'6.6 Base Year 6 Staff Loading'!I151)/6</f>
        <v>0</v>
      </c>
      <c r="J151" s="346">
        <f>('6.1 Base Year 1 Staff Loading'!J151+'6.2 Base Year 2 Staff Loading'!J151+'6.3 Base Year 3 Staff Loading'!J151+'6.4 Base Year 4 Staff Loading'!J151+'6.5 Base Year 5 Staff Loading'!J151+'6.6 Base Year 6 Staff Loading'!J151)/6</f>
        <v>0</v>
      </c>
      <c r="K151" s="346">
        <f>('6.1 Base Year 1 Staff Loading'!K151+'6.2 Base Year 2 Staff Loading'!K151+'6.3 Base Year 3 Staff Loading'!K151+'6.4 Base Year 4 Staff Loading'!K151+'6.5 Base Year 5 Staff Loading'!K151+'6.6 Base Year 6 Staff Loading'!K151)/6</f>
        <v>0</v>
      </c>
      <c r="L151" s="346">
        <f>('6.1 Base Year 1 Staff Loading'!L151+'6.2 Base Year 2 Staff Loading'!L151+'6.3 Base Year 3 Staff Loading'!L151+'6.4 Base Year 4 Staff Loading'!L151+'6.5 Base Year 5 Staff Loading'!L151+'6.6 Base Year 6 Staff Loading'!L151)/6</f>
        <v>0</v>
      </c>
      <c r="M151" s="346">
        <f>('6.1 Base Year 1 Staff Loading'!M151+'6.2 Base Year 2 Staff Loading'!M151+'6.3 Base Year 3 Staff Loading'!M151+'6.4 Base Year 4 Staff Loading'!M151+'6.5 Base Year 5 Staff Loading'!M151+'6.6 Base Year 6 Staff Loading'!M151)/6</f>
        <v>0</v>
      </c>
      <c r="N151" s="346">
        <f>('6.1 Base Year 1 Staff Loading'!N151+'6.2 Base Year 2 Staff Loading'!N151+'6.3 Base Year 3 Staff Loading'!N151+'6.4 Base Year 4 Staff Loading'!N151+'6.5 Base Year 5 Staff Loading'!N151+'6.6 Base Year 6 Staff Loading'!N151)/6</f>
        <v>0</v>
      </c>
      <c r="O151" s="346">
        <f>('6.1 Base Year 1 Staff Loading'!O151+'6.2 Base Year 2 Staff Loading'!O151+'6.3 Base Year 3 Staff Loading'!O151+'6.4 Base Year 4 Staff Loading'!O151+'6.5 Base Year 5 Staff Loading'!O151+'6.6 Base Year 6 Staff Loading'!O151)/6</f>
        <v>0</v>
      </c>
      <c r="P151" s="346">
        <f>('6.1 Base Year 1 Staff Loading'!P151+'6.2 Base Year 2 Staff Loading'!P151+'6.3 Base Year 3 Staff Loading'!P151+'6.4 Base Year 4 Staff Loading'!P151+'6.5 Base Year 5 Staff Loading'!P151+'6.6 Base Year 6 Staff Loading'!P151)/6</f>
        <v>0</v>
      </c>
      <c r="Q151" s="346">
        <f>('6.1 Base Year 1 Staff Loading'!Q151+'6.2 Base Year 2 Staff Loading'!Q151+'6.3 Base Year 3 Staff Loading'!Q151+'6.4 Base Year 4 Staff Loading'!Q151+'6.5 Base Year 5 Staff Loading'!Q151+'6.6 Base Year 6 Staff Loading'!Q151)/6</f>
        <v>0</v>
      </c>
      <c r="R151" s="346">
        <f t="shared" si="174"/>
        <v>0</v>
      </c>
      <c r="S151" s="395">
        <f t="shared" si="175"/>
        <v>0</v>
      </c>
      <c r="W151" s="557">
        <f t="shared" si="176"/>
        <v>0</v>
      </c>
      <c r="X151" s="557">
        <f t="shared" si="177"/>
        <v>0</v>
      </c>
      <c r="Z151" s="557">
        <f t="shared" si="178"/>
        <v>0</v>
      </c>
      <c r="AA151" s="557">
        <f t="shared" si="179"/>
        <v>0</v>
      </c>
      <c r="AB151" s="558" t="e">
        <f t="shared" si="18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244"/>
      <c r="E152" s="509"/>
      <c r="F152" s="245">
        <f>SUM(F147:F151)</f>
        <v>0</v>
      </c>
      <c r="G152" s="245">
        <f t="shared" ref="G152:R152" si="181">SUM(G147:G151)</f>
        <v>0</v>
      </c>
      <c r="H152" s="245">
        <f t="shared" si="181"/>
        <v>0</v>
      </c>
      <c r="I152" s="245">
        <f t="shared" si="181"/>
        <v>0</v>
      </c>
      <c r="J152" s="245">
        <f t="shared" si="181"/>
        <v>0</v>
      </c>
      <c r="K152" s="245">
        <f t="shared" si="181"/>
        <v>0</v>
      </c>
      <c r="L152" s="245">
        <f t="shared" si="181"/>
        <v>0</v>
      </c>
      <c r="M152" s="245">
        <f t="shared" si="181"/>
        <v>0</v>
      </c>
      <c r="N152" s="245">
        <f t="shared" si="181"/>
        <v>0</v>
      </c>
      <c r="O152" s="245">
        <f t="shared" si="181"/>
        <v>0</v>
      </c>
      <c r="P152" s="245">
        <f t="shared" si="181"/>
        <v>0</v>
      </c>
      <c r="Q152" s="245">
        <f t="shared" si="181"/>
        <v>0</v>
      </c>
      <c r="R152" s="245">
        <f t="shared" si="18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17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713" t="s">
        <v>163</v>
      </c>
      <c r="C154" s="714"/>
      <c r="D154" s="266"/>
      <c r="E154" s="512"/>
      <c r="F154" s="266">
        <f t="shared" ref="F154:S154" si="182">SUM(F140,F146,F152)</f>
        <v>0</v>
      </c>
      <c r="G154" s="266">
        <f t="shared" si="182"/>
        <v>0</v>
      </c>
      <c r="H154" s="266">
        <f t="shared" si="182"/>
        <v>0</v>
      </c>
      <c r="I154" s="266">
        <f t="shared" si="182"/>
        <v>0</v>
      </c>
      <c r="J154" s="266">
        <f t="shared" si="182"/>
        <v>0</v>
      </c>
      <c r="K154" s="266">
        <f t="shared" si="182"/>
        <v>0</v>
      </c>
      <c r="L154" s="266">
        <f t="shared" si="182"/>
        <v>0</v>
      </c>
      <c r="M154" s="266">
        <f t="shared" si="182"/>
        <v>0</v>
      </c>
      <c r="N154" s="266">
        <f t="shared" si="182"/>
        <v>0</v>
      </c>
      <c r="O154" s="266">
        <f t="shared" si="182"/>
        <v>0</v>
      </c>
      <c r="P154" s="266">
        <f t="shared" si="182"/>
        <v>0</v>
      </c>
      <c r="Q154" s="266">
        <f t="shared" si="182"/>
        <v>0</v>
      </c>
      <c r="R154" s="266">
        <f t="shared" si="182"/>
        <v>0</v>
      </c>
      <c r="S154" s="398">
        <f t="shared" si="18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154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251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152"/>
      <c r="D157" s="170"/>
      <c r="E157" s="508"/>
      <c r="F157" s="346">
        <f>('6.1 Base Year 1 Staff Loading'!F157+'6.2 Base Year 2 Staff Loading'!F157+'6.3 Base Year 3 Staff Loading'!F157+'6.4 Base Year 4 Staff Loading'!F157+'6.5 Base Year 5 Staff Loading'!F157+'6.6 Base Year 6 Staff Loading'!F157)/6</f>
        <v>0</v>
      </c>
      <c r="G157" s="346">
        <f>('6.1 Base Year 1 Staff Loading'!G157+'6.2 Base Year 2 Staff Loading'!G157+'6.3 Base Year 3 Staff Loading'!G157+'6.4 Base Year 4 Staff Loading'!G157+'6.5 Base Year 5 Staff Loading'!G157+'6.6 Base Year 6 Staff Loading'!G157)/6</f>
        <v>0</v>
      </c>
      <c r="H157" s="346">
        <f>('6.1 Base Year 1 Staff Loading'!H157+'6.2 Base Year 2 Staff Loading'!H157+'6.3 Base Year 3 Staff Loading'!H157+'6.4 Base Year 4 Staff Loading'!H157+'6.5 Base Year 5 Staff Loading'!H157+'6.6 Base Year 6 Staff Loading'!H157)/6</f>
        <v>0</v>
      </c>
      <c r="I157" s="346">
        <f>('6.1 Base Year 1 Staff Loading'!I157+'6.2 Base Year 2 Staff Loading'!I157+'6.3 Base Year 3 Staff Loading'!I157+'6.4 Base Year 4 Staff Loading'!I157+'6.5 Base Year 5 Staff Loading'!I157+'6.6 Base Year 6 Staff Loading'!I157)/6</f>
        <v>0</v>
      </c>
      <c r="J157" s="346">
        <f>('6.1 Base Year 1 Staff Loading'!J157+'6.2 Base Year 2 Staff Loading'!J157+'6.3 Base Year 3 Staff Loading'!J157+'6.4 Base Year 4 Staff Loading'!J157+'6.5 Base Year 5 Staff Loading'!J157+'6.6 Base Year 6 Staff Loading'!J157)/6</f>
        <v>0</v>
      </c>
      <c r="K157" s="346">
        <f>('6.1 Base Year 1 Staff Loading'!K157+'6.2 Base Year 2 Staff Loading'!K157+'6.3 Base Year 3 Staff Loading'!K157+'6.4 Base Year 4 Staff Loading'!K157+'6.5 Base Year 5 Staff Loading'!K157+'6.6 Base Year 6 Staff Loading'!K157)/6</f>
        <v>0</v>
      </c>
      <c r="L157" s="346">
        <f>('6.1 Base Year 1 Staff Loading'!L157+'6.2 Base Year 2 Staff Loading'!L157+'6.3 Base Year 3 Staff Loading'!L157+'6.4 Base Year 4 Staff Loading'!L157+'6.5 Base Year 5 Staff Loading'!L157+'6.6 Base Year 6 Staff Loading'!L157)/6</f>
        <v>0</v>
      </c>
      <c r="M157" s="346">
        <f>('6.1 Base Year 1 Staff Loading'!M157+'6.2 Base Year 2 Staff Loading'!M157+'6.3 Base Year 3 Staff Loading'!M157+'6.4 Base Year 4 Staff Loading'!M157+'6.5 Base Year 5 Staff Loading'!M157+'6.6 Base Year 6 Staff Loading'!M157)/6</f>
        <v>0</v>
      </c>
      <c r="N157" s="346">
        <f>('6.1 Base Year 1 Staff Loading'!N157+'6.2 Base Year 2 Staff Loading'!N157+'6.3 Base Year 3 Staff Loading'!N157+'6.4 Base Year 4 Staff Loading'!N157+'6.5 Base Year 5 Staff Loading'!N157+'6.6 Base Year 6 Staff Loading'!N157)/6</f>
        <v>0</v>
      </c>
      <c r="O157" s="346">
        <f>('6.1 Base Year 1 Staff Loading'!O157+'6.2 Base Year 2 Staff Loading'!O157+'6.3 Base Year 3 Staff Loading'!O157+'6.4 Base Year 4 Staff Loading'!O157+'6.5 Base Year 5 Staff Loading'!O157+'6.6 Base Year 6 Staff Loading'!O157)/6</f>
        <v>0</v>
      </c>
      <c r="P157" s="346">
        <f>('6.1 Base Year 1 Staff Loading'!P157+'6.2 Base Year 2 Staff Loading'!P157+'6.3 Base Year 3 Staff Loading'!P157+'6.4 Base Year 4 Staff Loading'!P157+'6.5 Base Year 5 Staff Loading'!P157+'6.6 Base Year 6 Staff Loading'!P157)/6</f>
        <v>0</v>
      </c>
      <c r="Q157" s="346">
        <f>('6.1 Base Year 1 Staff Loading'!Q157+'6.2 Base Year 2 Staff Loading'!Q157+'6.3 Base Year 3 Staff Loading'!Q157+'6.4 Base Year 4 Staff Loading'!Q157+'6.5 Base Year 5 Staff Loading'!Q157+'6.6 Base Year 6 Staff Loading'!Q157)/6</f>
        <v>0</v>
      </c>
      <c r="R157" s="346">
        <f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152"/>
      <c r="D158" s="170"/>
      <c r="E158" s="508"/>
      <c r="F158" s="346">
        <f>('6.1 Base Year 1 Staff Loading'!F158+'6.2 Base Year 2 Staff Loading'!F158+'6.3 Base Year 3 Staff Loading'!F158+'6.4 Base Year 4 Staff Loading'!F158+'6.5 Base Year 5 Staff Loading'!F158+'6.6 Base Year 6 Staff Loading'!F158)/6</f>
        <v>0</v>
      </c>
      <c r="G158" s="346">
        <f>('6.1 Base Year 1 Staff Loading'!G158+'6.2 Base Year 2 Staff Loading'!G158+'6.3 Base Year 3 Staff Loading'!G158+'6.4 Base Year 4 Staff Loading'!G158+'6.5 Base Year 5 Staff Loading'!G158+'6.6 Base Year 6 Staff Loading'!G158)/6</f>
        <v>0</v>
      </c>
      <c r="H158" s="346">
        <f>('6.1 Base Year 1 Staff Loading'!H158+'6.2 Base Year 2 Staff Loading'!H158+'6.3 Base Year 3 Staff Loading'!H158+'6.4 Base Year 4 Staff Loading'!H158+'6.5 Base Year 5 Staff Loading'!H158+'6.6 Base Year 6 Staff Loading'!H158)/6</f>
        <v>0</v>
      </c>
      <c r="I158" s="346">
        <f>('6.1 Base Year 1 Staff Loading'!I158+'6.2 Base Year 2 Staff Loading'!I158+'6.3 Base Year 3 Staff Loading'!I158+'6.4 Base Year 4 Staff Loading'!I158+'6.5 Base Year 5 Staff Loading'!I158+'6.6 Base Year 6 Staff Loading'!I158)/6</f>
        <v>0</v>
      </c>
      <c r="J158" s="346">
        <f>('6.1 Base Year 1 Staff Loading'!J158+'6.2 Base Year 2 Staff Loading'!J158+'6.3 Base Year 3 Staff Loading'!J158+'6.4 Base Year 4 Staff Loading'!J158+'6.5 Base Year 5 Staff Loading'!J158+'6.6 Base Year 6 Staff Loading'!J158)/6</f>
        <v>0</v>
      </c>
      <c r="K158" s="346">
        <f>('6.1 Base Year 1 Staff Loading'!K158+'6.2 Base Year 2 Staff Loading'!K158+'6.3 Base Year 3 Staff Loading'!K158+'6.4 Base Year 4 Staff Loading'!K158+'6.5 Base Year 5 Staff Loading'!K158+'6.6 Base Year 6 Staff Loading'!K158)/6</f>
        <v>0</v>
      </c>
      <c r="L158" s="346">
        <f>('6.1 Base Year 1 Staff Loading'!L158+'6.2 Base Year 2 Staff Loading'!L158+'6.3 Base Year 3 Staff Loading'!L158+'6.4 Base Year 4 Staff Loading'!L158+'6.5 Base Year 5 Staff Loading'!L158+'6.6 Base Year 6 Staff Loading'!L158)/6</f>
        <v>0</v>
      </c>
      <c r="M158" s="346">
        <f>('6.1 Base Year 1 Staff Loading'!M158+'6.2 Base Year 2 Staff Loading'!M158+'6.3 Base Year 3 Staff Loading'!M158+'6.4 Base Year 4 Staff Loading'!M158+'6.5 Base Year 5 Staff Loading'!M158+'6.6 Base Year 6 Staff Loading'!M158)/6</f>
        <v>0</v>
      </c>
      <c r="N158" s="346">
        <f>('6.1 Base Year 1 Staff Loading'!N158+'6.2 Base Year 2 Staff Loading'!N158+'6.3 Base Year 3 Staff Loading'!N158+'6.4 Base Year 4 Staff Loading'!N158+'6.5 Base Year 5 Staff Loading'!N158+'6.6 Base Year 6 Staff Loading'!N158)/6</f>
        <v>0</v>
      </c>
      <c r="O158" s="346">
        <f>('6.1 Base Year 1 Staff Loading'!O158+'6.2 Base Year 2 Staff Loading'!O158+'6.3 Base Year 3 Staff Loading'!O158+'6.4 Base Year 4 Staff Loading'!O158+'6.5 Base Year 5 Staff Loading'!O158+'6.6 Base Year 6 Staff Loading'!O158)/6</f>
        <v>0</v>
      </c>
      <c r="P158" s="346">
        <f>('6.1 Base Year 1 Staff Loading'!P158+'6.2 Base Year 2 Staff Loading'!P158+'6.3 Base Year 3 Staff Loading'!P158+'6.4 Base Year 4 Staff Loading'!P158+'6.5 Base Year 5 Staff Loading'!P158+'6.6 Base Year 6 Staff Loading'!P158)/6</f>
        <v>0</v>
      </c>
      <c r="Q158" s="346">
        <f>('6.1 Base Year 1 Staff Loading'!Q158+'6.2 Base Year 2 Staff Loading'!Q158+'6.3 Base Year 3 Staff Loading'!Q158+'6.4 Base Year 4 Staff Loading'!Q158+'6.5 Base Year 5 Staff Loading'!Q158+'6.6 Base Year 6 Staff Loading'!Q158)/6</f>
        <v>0</v>
      </c>
      <c r="R158" s="346">
        <f t="shared" ref="R158:R161" si="183">SUM(F158:Q158)</f>
        <v>0</v>
      </c>
      <c r="S158" s="395">
        <f t="shared" ref="S158:S161" si="184">D158*R158</f>
        <v>0</v>
      </c>
      <c r="T158" s="108"/>
      <c r="U158" s="108"/>
      <c r="V158" s="108"/>
      <c r="W158" s="557">
        <f t="shared" ref="W158:W161" si="185">X158/$U$7</f>
        <v>0</v>
      </c>
      <c r="X158" s="557">
        <f t="shared" ref="X158:X161" si="186">R158/12</f>
        <v>0</v>
      </c>
      <c r="Z158" s="557">
        <f t="shared" ref="Z158:Z161" si="187">IF($E158="Y",$R158,0)</f>
        <v>0</v>
      </c>
      <c r="AA158" s="557">
        <f t="shared" ref="AA158:AA161" si="188">IF($E158="N",$R158,0)</f>
        <v>0</v>
      </c>
      <c r="AB158" s="558" t="e">
        <f t="shared" ref="AB158:AB161" si="189">Z158/(AA158+Z158)</f>
        <v>#DIV/0!</v>
      </c>
    </row>
    <row r="159" spans="1:28" s="111" customFormat="1" ht="14.25" x14ac:dyDescent="0.3">
      <c r="A159" s="339"/>
      <c r="B159" s="340"/>
      <c r="C159" s="152"/>
      <c r="D159" s="170"/>
      <c r="E159" s="508"/>
      <c r="F159" s="346">
        <f>('6.1 Base Year 1 Staff Loading'!F159+'6.2 Base Year 2 Staff Loading'!F159+'6.3 Base Year 3 Staff Loading'!F159+'6.4 Base Year 4 Staff Loading'!F159+'6.5 Base Year 5 Staff Loading'!F159+'6.6 Base Year 6 Staff Loading'!F159)/6</f>
        <v>0</v>
      </c>
      <c r="G159" s="346">
        <f>('6.1 Base Year 1 Staff Loading'!G159+'6.2 Base Year 2 Staff Loading'!G159+'6.3 Base Year 3 Staff Loading'!G159+'6.4 Base Year 4 Staff Loading'!G159+'6.5 Base Year 5 Staff Loading'!G159+'6.6 Base Year 6 Staff Loading'!G159)/6</f>
        <v>0</v>
      </c>
      <c r="H159" s="346">
        <f>('6.1 Base Year 1 Staff Loading'!H159+'6.2 Base Year 2 Staff Loading'!H159+'6.3 Base Year 3 Staff Loading'!H159+'6.4 Base Year 4 Staff Loading'!H159+'6.5 Base Year 5 Staff Loading'!H159+'6.6 Base Year 6 Staff Loading'!H159)/6</f>
        <v>0</v>
      </c>
      <c r="I159" s="346">
        <f>('6.1 Base Year 1 Staff Loading'!I159+'6.2 Base Year 2 Staff Loading'!I159+'6.3 Base Year 3 Staff Loading'!I159+'6.4 Base Year 4 Staff Loading'!I159+'6.5 Base Year 5 Staff Loading'!I159+'6.6 Base Year 6 Staff Loading'!I159)/6</f>
        <v>0</v>
      </c>
      <c r="J159" s="346">
        <f>('6.1 Base Year 1 Staff Loading'!J159+'6.2 Base Year 2 Staff Loading'!J159+'6.3 Base Year 3 Staff Loading'!J159+'6.4 Base Year 4 Staff Loading'!J159+'6.5 Base Year 5 Staff Loading'!J159+'6.6 Base Year 6 Staff Loading'!J159)/6</f>
        <v>0</v>
      </c>
      <c r="K159" s="346">
        <f>('6.1 Base Year 1 Staff Loading'!K159+'6.2 Base Year 2 Staff Loading'!K159+'6.3 Base Year 3 Staff Loading'!K159+'6.4 Base Year 4 Staff Loading'!K159+'6.5 Base Year 5 Staff Loading'!K159+'6.6 Base Year 6 Staff Loading'!K159)/6</f>
        <v>0</v>
      </c>
      <c r="L159" s="346">
        <f>('6.1 Base Year 1 Staff Loading'!L159+'6.2 Base Year 2 Staff Loading'!L159+'6.3 Base Year 3 Staff Loading'!L159+'6.4 Base Year 4 Staff Loading'!L159+'6.5 Base Year 5 Staff Loading'!L159+'6.6 Base Year 6 Staff Loading'!L159)/6</f>
        <v>0</v>
      </c>
      <c r="M159" s="346">
        <f>('6.1 Base Year 1 Staff Loading'!M159+'6.2 Base Year 2 Staff Loading'!M159+'6.3 Base Year 3 Staff Loading'!M159+'6.4 Base Year 4 Staff Loading'!M159+'6.5 Base Year 5 Staff Loading'!M159+'6.6 Base Year 6 Staff Loading'!M159)/6</f>
        <v>0</v>
      </c>
      <c r="N159" s="346">
        <f>('6.1 Base Year 1 Staff Loading'!N159+'6.2 Base Year 2 Staff Loading'!N159+'6.3 Base Year 3 Staff Loading'!N159+'6.4 Base Year 4 Staff Loading'!N159+'6.5 Base Year 5 Staff Loading'!N159+'6.6 Base Year 6 Staff Loading'!N159)/6</f>
        <v>0</v>
      </c>
      <c r="O159" s="346">
        <f>('6.1 Base Year 1 Staff Loading'!O159+'6.2 Base Year 2 Staff Loading'!O159+'6.3 Base Year 3 Staff Loading'!O159+'6.4 Base Year 4 Staff Loading'!O159+'6.5 Base Year 5 Staff Loading'!O159+'6.6 Base Year 6 Staff Loading'!O159)/6</f>
        <v>0</v>
      </c>
      <c r="P159" s="346">
        <f>('6.1 Base Year 1 Staff Loading'!P159+'6.2 Base Year 2 Staff Loading'!P159+'6.3 Base Year 3 Staff Loading'!P159+'6.4 Base Year 4 Staff Loading'!P159+'6.5 Base Year 5 Staff Loading'!P159+'6.6 Base Year 6 Staff Loading'!P159)/6</f>
        <v>0</v>
      </c>
      <c r="Q159" s="346">
        <f>('6.1 Base Year 1 Staff Loading'!Q159+'6.2 Base Year 2 Staff Loading'!Q159+'6.3 Base Year 3 Staff Loading'!Q159+'6.4 Base Year 4 Staff Loading'!Q159+'6.5 Base Year 5 Staff Loading'!Q159+'6.6 Base Year 6 Staff Loading'!Q159)/6</f>
        <v>0</v>
      </c>
      <c r="R159" s="346">
        <f t="shared" si="183"/>
        <v>0</v>
      </c>
      <c r="S159" s="395">
        <f t="shared" si="184"/>
        <v>0</v>
      </c>
      <c r="T159" s="108"/>
      <c r="U159" s="108"/>
      <c r="V159" s="108"/>
      <c r="W159" s="557">
        <f t="shared" si="185"/>
        <v>0</v>
      </c>
      <c r="X159" s="557">
        <f t="shared" si="186"/>
        <v>0</v>
      </c>
      <c r="Z159" s="557">
        <f t="shared" si="187"/>
        <v>0</v>
      </c>
      <c r="AA159" s="557">
        <f t="shared" si="188"/>
        <v>0</v>
      </c>
      <c r="AB159" s="558" t="e">
        <f t="shared" si="189"/>
        <v>#DIV/0!</v>
      </c>
    </row>
    <row r="160" spans="1:28" ht="14.25" x14ac:dyDescent="0.3">
      <c r="A160" s="339"/>
      <c r="B160" s="340"/>
      <c r="C160" s="152"/>
      <c r="D160" s="170"/>
      <c r="E160" s="508"/>
      <c r="F160" s="346">
        <f>('6.1 Base Year 1 Staff Loading'!F160+'6.2 Base Year 2 Staff Loading'!F160+'6.3 Base Year 3 Staff Loading'!F160+'6.4 Base Year 4 Staff Loading'!F160+'6.5 Base Year 5 Staff Loading'!F160+'6.6 Base Year 6 Staff Loading'!F160)/6</f>
        <v>0</v>
      </c>
      <c r="G160" s="346">
        <f>('6.1 Base Year 1 Staff Loading'!G160+'6.2 Base Year 2 Staff Loading'!G160+'6.3 Base Year 3 Staff Loading'!G160+'6.4 Base Year 4 Staff Loading'!G160+'6.5 Base Year 5 Staff Loading'!G160+'6.6 Base Year 6 Staff Loading'!G160)/6</f>
        <v>0</v>
      </c>
      <c r="H160" s="346">
        <f>('6.1 Base Year 1 Staff Loading'!H160+'6.2 Base Year 2 Staff Loading'!H160+'6.3 Base Year 3 Staff Loading'!H160+'6.4 Base Year 4 Staff Loading'!H160+'6.5 Base Year 5 Staff Loading'!H160+'6.6 Base Year 6 Staff Loading'!H160)/6</f>
        <v>0</v>
      </c>
      <c r="I160" s="346">
        <f>('6.1 Base Year 1 Staff Loading'!I160+'6.2 Base Year 2 Staff Loading'!I160+'6.3 Base Year 3 Staff Loading'!I160+'6.4 Base Year 4 Staff Loading'!I160+'6.5 Base Year 5 Staff Loading'!I160+'6.6 Base Year 6 Staff Loading'!I160)/6</f>
        <v>0</v>
      </c>
      <c r="J160" s="346">
        <f>('6.1 Base Year 1 Staff Loading'!J160+'6.2 Base Year 2 Staff Loading'!J160+'6.3 Base Year 3 Staff Loading'!J160+'6.4 Base Year 4 Staff Loading'!J160+'6.5 Base Year 5 Staff Loading'!J160+'6.6 Base Year 6 Staff Loading'!J160)/6</f>
        <v>0</v>
      </c>
      <c r="K160" s="346">
        <f>('6.1 Base Year 1 Staff Loading'!K160+'6.2 Base Year 2 Staff Loading'!K160+'6.3 Base Year 3 Staff Loading'!K160+'6.4 Base Year 4 Staff Loading'!K160+'6.5 Base Year 5 Staff Loading'!K160+'6.6 Base Year 6 Staff Loading'!K160)/6</f>
        <v>0</v>
      </c>
      <c r="L160" s="346">
        <f>('6.1 Base Year 1 Staff Loading'!L160+'6.2 Base Year 2 Staff Loading'!L160+'6.3 Base Year 3 Staff Loading'!L160+'6.4 Base Year 4 Staff Loading'!L160+'6.5 Base Year 5 Staff Loading'!L160+'6.6 Base Year 6 Staff Loading'!L160)/6</f>
        <v>0</v>
      </c>
      <c r="M160" s="346">
        <f>('6.1 Base Year 1 Staff Loading'!M160+'6.2 Base Year 2 Staff Loading'!M160+'6.3 Base Year 3 Staff Loading'!M160+'6.4 Base Year 4 Staff Loading'!M160+'6.5 Base Year 5 Staff Loading'!M160+'6.6 Base Year 6 Staff Loading'!M160)/6</f>
        <v>0</v>
      </c>
      <c r="N160" s="346">
        <f>('6.1 Base Year 1 Staff Loading'!N160+'6.2 Base Year 2 Staff Loading'!N160+'6.3 Base Year 3 Staff Loading'!N160+'6.4 Base Year 4 Staff Loading'!N160+'6.5 Base Year 5 Staff Loading'!N160+'6.6 Base Year 6 Staff Loading'!N160)/6</f>
        <v>0</v>
      </c>
      <c r="O160" s="346">
        <f>('6.1 Base Year 1 Staff Loading'!O160+'6.2 Base Year 2 Staff Loading'!O160+'6.3 Base Year 3 Staff Loading'!O160+'6.4 Base Year 4 Staff Loading'!O160+'6.5 Base Year 5 Staff Loading'!O160+'6.6 Base Year 6 Staff Loading'!O160)/6</f>
        <v>0</v>
      </c>
      <c r="P160" s="346">
        <f>('6.1 Base Year 1 Staff Loading'!P160+'6.2 Base Year 2 Staff Loading'!P160+'6.3 Base Year 3 Staff Loading'!P160+'6.4 Base Year 4 Staff Loading'!P160+'6.5 Base Year 5 Staff Loading'!P160+'6.6 Base Year 6 Staff Loading'!P160)/6</f>
        <v>0</v>
      </c>
      <c r="Q160" s="346">
        <f>('6.1 Base Year 1 Staff Loading'!Q160+'6.2 Base Year 2 Staff Loading'!Q160+'6.3 Base Year 3 Staff Loading'!Q160+'6.4 Base Year 4 Staff Loading'!Q160+'6.5 Base Year 5 Staff Loading'!Q160+'6.6 Base Year 6 Staff Loading'!Q160)/6</f>
        <v>0</v>
      </c>
      <c r="R160" s="346">
        <f t="shared" si="183"/>
        <v>0</v>
      </c>
      <c r="S160" s="395">
        <f t="shared" si="184"/>
        <v>0</v>
      </c>
      <c r="T160" s="108"/>
      <c r="U160" s="108"/>
      <c r="V160" s="108"/>
      <c r="W160" s="557">
        <f t="shared" si="185"/>
        <v>0</v>
      </c>
      <c r="X160" s="557">
        <f t="shared" si="186"/>
        <v>0</v>
      </c>
      <c r="Z160" s="557">
        <f t="shared" si="187"/>
        <v>0</v>
      </c>
      <c r="AA160" s="557">
        <f t="shared" si="188"/>
        <v>0</v>
      </c>
      <c r="AB160" s="558" t="e">
        <f t="shared" si="189"/>
        <v>#DIV/0!</v>
      </c>
    </row>
    <row r="161" spans="1:28" ht="14.25" x14ac:dyDescent="0.3">
      <c r="A161" s="339"/>
      <c r="B161" s="340"/>
      <c r="C161" s="152"/>
      <c r="D161" s="170"/>
      <c r="E161" s="508"/>
      <c r="F161" s="346">
        <f>('6.1 Base Year 1 Staff Loading'!F161+'6.2 Base Year 2 Staff Loading'!F161+'6.3 Base Year 3 Staff Loading'!F161+'6.4 Base Year 4 Staff Loading'!F161+'6.5 Base Year 5 Staff Loading'!F161+'6.6 Base Year 6 Staff Loading'!F161)/6</f>
        <v>0</v>
      </c>
      <c r="G161" s="346">
        <f>('6.1 Base Year 1 Staff Loading'!G161+'6.2 Base Year 2 Staff Loading'!G161+'6.3 Base Year 3 Staff Loading'!G161+'6.4 Base Year 4 Staff Loading'!G161+'6.5 Base Year 5 Staff Loading'!G161+'6.6 Base Year 6 Staff Loading'!G161)/6</f>
        <v>0</v>
      </c>
      <c r="H161" s="346">
        <f>('6.1 Base Year 1 Staff Loading'!H161+'6.2 Base Year 2 Staff Loading'!H161+'6.3 Base Year 3 Staff Loading'!H161+'6.4 Base Year 4 Staff Loading'!H161+'6.5 Base Year 5 Staff Loading'!H161+'6.6 Base Year 6 Staff Loading'!H161)/6</f>
        <v>0</v>
      </c>
      <c r="I161" s="346">
        <f>('6.1 Base Year 1 Staff Loading'!I161+'6.2 Base Year 2 Staff Loading'!I161+'6.3 Base Year 3 Staff Loading'!I161+'6.4 Base Year 4 Staff Loading'!I161+'6.5 Base Year 5 Staff Loading'!I161+'6.6 Base Year 6 Staff Loading'!I161)/6</f>
        <v>0</v>
      </c>
      <c r="J161" s="346">
        <f>('6.1 Base Year 1 Staff Loading'!J161+'6.2 Base Year 2 Staff Loading'!J161+'6.3 Base Year 3 Staff Loading'!J161+'6.4 Base Year 4 Staff Loading'!J161+'6.5 Base Year 5 Staff Loading'!J161+'6.6 Base Year 6 Staff Loading'!J161)/6</f>
        <v>0</v>
      </c>
      <c r="K161" s="346">
        <f>('6.1 Base Year 1 Staff Loading'!K161+'6.2 Base Year 2 Staff Loading'!K161+'6.3 Base Year 3 Staff Loading'!K161+'6.4 Base Year 4 Staff Loading'!K161+'6.5 Base Year 5 Staff Loading'!K161+'6.6 Base Year 6 Staff Loading'!K161)/6</f>
        <v>0</v>
      </c>
      <c r="L161" s="346">
        <f>('6.1 Base Year 1 Staff Loading'!L161+'6.2 Base Year 2 Staff Loading'!L161+'6.3 Base Year 3 Staff Loading'!L161+'6.4 Base Year 4 Staff Loading'!L161+'6.5 Base Year 5 Staff Loading'!L161+'6.6 Base Year 6 Staff Loading'!L161)/6</f>
        <v>0</v>
      </c>
      <c r="M161" s="346">
        <f>('6.1 Base Year 1 Staff Loading'!M161+'6.2 Base Year 2 Staff Loading'!M161+'6.3 Base Year 3 Staff Loading'!M161+'6.4 Base Year 4 Staff Loading'!M161+'6.5 Base Year 5 Staff Loading'!M161+'6.6 Base Year 6 Staff Loading'!M161)/6</f>
        <v>0</v>
      </c>
      <c r="N161" s="346">
        <f>('6.1 Base Year 1 Staff Loading'!N161+'6.2 Base Year 2 Staff Loading'!N161+'6.3 Base Year 3 Staff Loading'!N161+'6.4 Base Year 4 Staff Loading'!N161+'6.5 Base Year 5 Staff Loading'!N161+'6.6 Base Year 6 Staff Loading'!N161)/6</f>
        <v>0</v>
      </c>
      <c r="O161" s="346">
        <f>('6.1 Base Year 1 Staff Loading'!O161+'6.2 Base Year 2 Staff Loading'!O161+'6.3 Base Year 3 Staff Loading'!O161+'6.4 Base Year 4 Staff Loading'!O161+'6.5 Base Year 5 Staff Loading'!O161+'6.6 Base Year 6 Staff Loading'!O161)/6</f>
        <v>0</v>
      </c>
      <c r="P161" s="346">
        <f>('6.1 Base Year 1 Staff Loading'!P161+'6.2 Base Year 2 Staff Loading'!P161+'6.3 Base Year 3 Staff Loading'!P161+'6.4 Base Year 4 Staff Loading'!P161+'6.5 Base Year 5 Staff Loading'!P161+'6.6 Base Year 6 Staff Loading'!P161)/6</f>
        <v>0</v>
      </c>
      <c r="Q161" s="346">
        <f>('6.1 Base Year 1 Staff Loading'!Q161+'6.2 Base Year 2 Staff Loading'!Q161+'6.3 Base Year 3 Staff Loading'!Q161+'6.4 Base Year 4 Staff Loading'!Q161+'6.5 Base Year 5 Staff Loading'!Q161+'6.6 Base Year 6 Staff Loading'!Q161)/6</f>
        <v>0</v>
      </c>
      <c r="R161" s="346">
        <f t="shared" si="183"/>
        <v>0</v>
      </c>
      <c r="S161" s="395">
        <f t="shared" si="184"/>
        <v>0</v>
      </c>
      <c r="T161" s="108"/>
      <c r="U161" s="108"/>
      <c r="V161" s="108"/>
      <c r="W161" s="557">
        <f t="shared" si="185"/>
        <v>0</v>
      </c>
      <c r="X161" s="557">
        <f t="shared" si="186"/>
        <v>0</v>
      </c>
      <c r="Z161" s="557">
        <f t="shared" si="187"/>
        <v>0</v>
      </c>
      <c r="AA161" s="557">
        <f t="shared" si="188"/>
        <v>0</v>
      </c>
      <c r="AB161" s="558" t="e">
        <f t="shared" si="189"/>
        <v>#DIV/0!</v>
      </c>
    </row>
    <row r="162" spans="1:28" ht="15" thickBot="1" x14ac:dyDescent="0.35">
      <c r="A162" s="240"/>
      <c r="B162" s="241" t="s">
        <v>166</v>
      </c>
      <c r="C162" s="242"/>
      <c r="D162" s="244"/>
      <c r="E162" s="509"/>
      <c r="F162" s="245">
        <f>SUM(F157:F161)</f>
        <v>0</v>
      </c>
      <c r="G162" s="245">
        <f t="shared" ref="G162:R162" si="190">SUM(G157:G161)</f>
        <v>0</v>
      </c>
      <c r="H162" s="245">
        <f t="shared" si="190"/>
        <v>0</v>
      </c>
      <c r="I162" s="245">
        <f t="shared" si="190"/>
        <v>0</v>
      </c>
      <c r="J162" s="245">
        <f t="shared" si="190"/>
        <v>0</v>
      </c>
      <c r="K162" s="245">
        <f t="shared" si="190"/>
        <v>0</v>
      </c>
      <c r="L162" s="245">
        <f t="shared" si="190"/>
        <v>0</v>
      </c>
      <c r="M162" s="245">
        <f t="shared" si="190"/>
        <v>0</v>
      </c>
      <c r="N162" s="245">
        <f t="shared" si="190"/>
        <v>0</v>
      </c>
      <c r="O162" s="245">
        <f t="shared" si="190"/>
        <v>0</v>
      </c>
      <c r="P162" s="245">
        <f t="shared" si="190"/>
        <v>0</v>
      </c>
      <c r="Q162" s="245">
        <f t="shared" si="190"/>
        <v>0</v>
      </c>
      <c r="R162" s="245">
        <f t="shared" si="19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152"/>
      <c r="D163" s="170"/>
      <c r="E163" s="508"/>
      <c r="F163" s="346">
        <f>('6.1 Base Year 1 Staff Loading'!F163+'6.2 Base Year 2 Staff Loading'!F163+'6.3 Base Year 3 Staff Loading'!F163+'6.4 Base Year 4 Staff Loading'!F163+'6.5 Base Year 5 Staff Loading'!F163+'6.6 Base Year 6 Staff Loading'!F163)/6</f>
        <v>0</v>
      </c>
      <c r="G163" s="346">
        <f>('6.1 Base Year 1 Staff Loading'!G163+'6.2 Base Year 2 Staff Loading'!G163+'6.3 Base Year 3 Staff Loading'!G163+'6.4 Base Year 4 Staff Loading'!G163+'6.5 Base Year 5 Staff Loading'!G163+'6.6 Base Year 6 Staff Loading'!G163)/6</f>
        <v>0</v>
      </c>
      <c r="H163" s="346">
        <f>('6.1 Base Year 1 Staff Loading'!H163+'6.2 Base Year 2 Staff Loading'!H163+'6.3 Base Year 3 Staff Loading'!H163+'6.4 Base Year 4 Staff Loading'!H163+'6.5 Base Year 5 Staff Loading'!H163+'6.6 Base Year 6 Staff Loading'!H163)/6</f>
        <v>0</v>
      </c>
      <c r="I163" s="346">
        <f>('6.1 Base Year 1 Staff Loading'!I163+'6.2 Base Year 2 Staff Loading'!I163+'6.3 Base Year 3 Staff Loading'!I163+'6.4 Base Year 4 Staff Loading'!I163+'6.5 Base Year 5 Staff Loading'!I163+'6.6 Base Year 6 Staff Loading'!I163)/6</f>
        <v>0</v>
      </c>
      <c r="J163" s="346">
        <f>('6.1 Base Year 1 Staff Loading'!J163+'6.2 Base Year 2 Staff Loading'!J163+'6.3 Base Year 3 Staff Loading'!J163+'6.4 Base Year 4 Staff Loading'!J163+'6.5 Base Year 5 Staff Loading'!J163+'6.6 Base Year 6 Staff Loading'!J163)/6</f>
        <v>0</v>
      </c>
      <c r="K163" s="346">
        <f>('6.1 Base Year 1 Staff Loading'!K163+'6.2 Base Year 2 Staff Loading'!K163+'6.3 Base Year 3 Staff Loading'!K163+'6.4 Base Year 4 Staff Loading'!K163+'6.5 Base Year 5 Staff Loading'!K163+'6.6 Base Year 6 Staff Loading'!K163)/6</f>
        <v>0</v>
      </c>
      <c r="L163" s="346">
        <f>('6.1 Base Year 1 Staff Loading'!L163+'6.2 Base Year 2 Staff Loading'!L163+'6.3 Base Year 3 Staff Loading'!L163+'6.4 Base Year 4 Staff Loading'!L163+'6.5 Base Year 5 Staff Loading'!L163+'6.6 Base Year 6 Staff Loading'!L163)/6</f>
        <v>0</v>
      </c>
      <c r="M163" s="346">
        <f>('6.1 Base Year 1 Staff Loading'!M163+'6.2 Base Year 2 Staff Loading'!M163+'6.3 Base Year 3 Staff Loading'!M163+'6.4 Base Year 4 Staff Loading'!M163+'6.5 Base Year 5 Staff Loading'!M163+'6.6 Base Year 6 Staff Loading'!M163)/6</f>
        <v>0</v>
      </c>
      <c r="N163" s="346">
        <f>('6.1 Base Year 1 Staff Loading'!N163+'6.2 Base Year 2 Staff Loading'!N163+'6.3 Base Year 3 Staff Loading'!N163+'6.4 Base Year 4 Staff Loading'!N163+'6.5 Base Year 5 Staff Loading'!N163+'6.6 Base Year 6 Staff Loading'!N163)/6</f>
        <v>0</v>
      </c>
      <c r="O163" s="346">
        <f>('6.1 Base Year 1 Staff Loading'!O163+'6.2 Base Year 2 Staff Loading'!O163+'6.3 Base Year 3 Staff Loading'!O163+'6.4 Base Year 4 Staff Loading'!O163+'6.5 Base Year 5 Staff Loading'!O163+'6.6 Base Year 6 Staff Loading'!O163)/6</f>
        <v>0</v>
      </c>
      <c r="P163" s="346">
        <f>('6.1 Base Year 1 Staff Loading'!P163+'6.2 Base Year 2 Staff Loading'!P163+'6.3 Base Year 3 Staff Loading'!P163+'6.4 Base Year 4 Staff Loading'!P163+'6.5 Base Year 5 Staff Loading'!P163+'6.6 Base Year 6 Staff Loading'!P163)/6</f>
        <v>0</v>
      </c>
      <c r="Q163" s="346">
        <f>('6.1 Base Year 1 Staff Loading'!Q163+'6.2 Base Year 2 Staff Loading'!Q163+'6.3 Base Year 3 Staff Loading'!Q163+'6.4 Base Year 4 Staff Loading'!Q163+'6.5 Base Year 5 Staff Loading'!Q163+'6.6 Base Year 6 Staff Loading'!Q163)/6</f>
        <v>0</v>
      </c>
      <c r="R163" s="346">
        <f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152"/>
      <c r="D164" s="170"/>
      <c r="E164" s="508"/>
      <c r="F164" s="346">
        <f>('6.1 Base Year 1 Staff Loading'!F164+'6.2 Base Year 2 Staff Loading'!F164+'6.3 Base Year 3 Staff Loading'!F164+'6.4 Base Year 4 Staff Loading'!F164+'6.5 Base Year 5 Staff Loading'!F164+'6.6 Base Year 6 Staff Loading'!F164)/6</f>
        <v>0</v>
      </c>
      <c r="G164" s="346">
        <f>('6.1 Base Year 1 Staff Loading'!G164+'6.2 Base Year 2 Staff Loading'!G164+'6.3 Base Year 3 Staff Loading'!G164+'6.4 Base Year 4 Staff Loading'!G164+'6.5 Base Year 5 Staff Loading'!G164+'6.6 Base Year 6 Staff Loading'!G164)/6</f>
        <v>0</v>
      </c>
      <c r="H164" s="346">
        <f>('6.1 Base Year 1 Staff Loading'!H164+'6.2 Base Year 2 Staff Loading'!H164+'6.3 Base Year 3 Staff Loading'!H164+'6.4 Base Year 4 Staff Loading'!H164+'6.5 Base Year 5 Staff Loading'!H164+'6.6 Base Year 6 Staff Loading'!H164)/6</f>
        <v>0</v>
      </c>
      <c r="I164" s="346">
        <f>('6.1 Base Year 1 Staff Loading'!I164+'6.2 Base Year 2 Staff Loading'!I164+'6.3 Base Year 3 Staff Loading'!I164+'6.4 Base Year 4 Staff Loading'!I164+'6.5 Base Year 5 Staff Loading'!I164+'6.6 Base Year 6 Staff Loading'!I164)/6</f>
        <v>0</v>
      </c>
      <c r="J164" s="346">
        <f>('6.1 Base Year 1 Staff Loading'!J164+'6.2 Base Year 2 Staff Loading'!J164+'6.3 Base Year 3 Staff Loading'!J164+'6.4 Base Year 4 Staff Loading'!J164+'6.5 Base Year 5 Staff Loading'!J164+'6.6 Base Year 6 Staff Loading'!J164)/6</f>
        <v>0</v>
      </c>
      <c r="K164" s="346">
        <f>('6.1 Base Year 1 Staff Loading'!K164+'6.2 Base Year 2 Staff Loading'!K164+'6.3 Base Year 3 Staff Loading'!K164+'6.4 Base Year 4 Staff Loading'!K164+'6.5 Base Year 5 Staff Loading'!K164+'6.6 Base Year 6 Staff Loading'!K164)/6</f>
        <v>0</v>
      </c>
      <c r="L164" s="346">
        <f>('6.1 Base Year 1 Staff Loading'!L164+'6.2 Base Year 2 Staff Loading'!L164+'6.3 Base Year 3 Staff Loading'!L164+'6.4 Base Year 4 Staff Loading'!L164+'6.5 Base Year 5 Staff Loading'!L164+'6.6 Base Year 6 Staff Loading'!L164)/6</f>
        <v>0</v>
      </c>
      <c r="M164" s="346">
        <f>('6.1 Base Year 1 Staff Loading'!M164+'6.2 Base Year 2 Staff Loading'!M164+'6.3 Base Year 3 Staff Loading'!M164+'6.4 Base Year 4 Staff Loading'!M164+'6.5 Base Year 5 Staff Loading'!M164+'6.6 Base Year 6 Staff Loading'!M164)/6</f>
        <v>0</v>
      </c>
      <c r="N164" s="346">
        <f>('6.1 Base Year 1 Staff Loading'!N164+'6.2 Base Year 2 Staff Loading'!N164+'6.3 Base Year 3 Staff Loading'!N164+'6.4 Base Year 4 Staff Loading'!N164+'6.5 Base Year 5 Staff Loading'!N164+'6.6 Base Year 6 Staff Loading'!N164)/6</f>
        <v>0</v>
      </c>
      <c r="O164" s="346">
        <f>('6.1 Base Year 1 Staff Loading'!O164+'6.2 Base Year 2 Staff Loading'!O164+'6.3 Base Year 3 Staff Loading'!O164+'6.4 Base Year 4 Staff Loading'!O164+'6.5 Base Year 5 Staff Loading'!O164+'6.6 Base Year 6 Staff Loading'!O164)/6</f>
        <v>0</v>
      </c>
      <c r="P164" s="346">
        <f>('6.1 Base Year 1 Staff Loading'!P164+'6.2 Base Year 2 Staff Loading'!P164+'6.3 Base Year 3 Staff Loading'!P164+'6.4 Base Year 4 Staff Loading'!P164+'6.5 Base Year 5 Staff Loading'!P164+'6.6 Base Year 6 Staff Loading'!P164)/6</f>
        <v>0</v>
      </c>
      <c r="Q164" s="346">
        <f>('6.1 Base Year 1 Staff Loading'!Q164+'6.2 Base Year 2 Staff Loading'!Q164+'6.3 Base Year 3 Staff Loading'!Q164+'6.4 Base Year 4 Staff Loading'!Q164+'6.5 Base Year 5 Staff Loading'!Q164+'6.6 Base Year 6 Staff Loading'!Q164)/6</f>
        <v>0</v>
      </c>
      <c r="R164" s="346">
        <f t="shared" ref="R164:R167" si="191">SUM(F164:Q164)</f>
        <v>0</v>
      </c>
      <c r="S164" s="395">
        <f t="shared" ref="S164:S167" si="192">D164*R164</f>
        <v>0</v>
      </c>
      <c r="T164" s="108"/>
      <c r="U164" s="108"/>
      <c r="V164" s="108"/>
      <c r="W164" s="557">
        <f t="shared" ref="W164:W167" si="193">X164/$U$7</f>
        <v>0</v>
      </c>
      <c r="X164" s="557">
        <f t="shared" ref="X164:X167" si="194">R164/12</f>
        <v>0</v>
      </c>
      <c r="Z164" s="557">
        <f t="shared" ref="Z164:Z167" si="195">IF($E164="Y",$R164,0)</f>
        <v>0</v>
      </c>
      <c r="AA164" s="557">
        <f t="shared" ref="AA164:AA167" si="196">IF($E164="N",$R164,0)</f>
        <v>0</v>
      </c>
      <c r="AB164" s="558" t="e">
        <f t="shared" ref="AB164:AB167" si="197">Z164/(AA164+Z164)</f>
        <v>#DIV/0!</v>
      </c>
    </row>
    <row r="165" spans="1:28" ht="14.25" x14ac:dyDescent="0.3">
      <c r="A165" s="339"/>
      <c r="B165" s="340"/>
      <c r="C165" s="152"/>
      <c r="D165" s="170"/>
      <c r="E165" s="508"/>
      <c r="F165" s="346">
        <f>('6.1 Base Year 1 Staff Loading'!F165+'6.2 Base Year 2 Staff Loading'!F165+'6.3 Base Year 3 Staff Loading'!F165+'6.4 Base Year 4 Staff Loading'!F165+'6.5 Base Year 5 Staff Loading'!F165+'6.6 Base Year 6 Staff Loading'!F165)/6</f>
        <v>0</v>
      </c>
      <c r="G165" s="346">
        <f>('6.1 Base Year 1 Staff Loading'!G165+'6.2 Base Year 2 Staff Loading'!G165+'6.3 Base Year 3 Staff Loading'!G165+'6.4 Base Year 4 Staff Loading'!G165+'6.5 Base Year 5 Staff Loading'!G165+'6.6 Base Year 6 Staff Loading'!G165)/6</f>
        <v>0</v>
      </c>
      <c r="H165" s="346">
        <f>('6.1 Base Year 1 Staff Loading'!H165+'6.2 Base Year 2 Staff Loading'!H165+'6.3 Base Year 3 Staff Loading'!H165+'6.4 Base Year 4 Staff Loading'!H165+'6.5 Base Year 5 Staff Loading'!H165+'6.6 Base Year 6 Staff Loading'!H165)/6</f>
        <v>0</v>
      </c>
      <c r="I165" s="346">
        <f>('6.1 Base Year 1 Staff Loading'!I165+'6.2 Base Year 2 Staff Loading'!I165+'6.3 Base Year 3 Staff Loading'!I165+'6.4 Base Year 4 Staff Loading'!I165+'6.5 Base Year 5 Staff Loading'!I165+'6.6 Base Year 6 Staff Loading'!I165)/6</f>
        <v>0</v>
      </c>
      <c r="J165" s="346">
        <f>('6.1 Base Year 1 Staff Loading'!J165+'6.2 Base Year 2 Staff Loading'!J165+'6.3 Base Year 3 Staff Loading'!J165+'6.4 Base Year 4 Staff Loading'!J165+'6.5 Base Year 5 Staff Loading'!J165+'6.6 Base Year 6 Staff Loading'!J165)/6</f>
        <v>0</v>
      </c>
      <c r="K165" s="346">
        <f>('6.1 Base Year 1 Staff Loading'!K165+'6.2 Base Year 2 Staff Loading'!K165+'6.3 Base Year 3 Staff Loading'!K165+'6.4 Base Year 4 Staff Loading'!K165+'6.5 Base Year 5 Staff Loading'!K165+'6.6 Base Year 6 Staff Loading'!K165)/6</f>
        <v>0</v>
      </c>
      <c r="L165" s="346">
        <f>('6.1 Base Year 1 Staff Loading'!L165+'6.2 Base Year 2 Staff Loading'!L165+'6.3 Base Year 3 Staff Loading'!L165+'6.4 Base Year 4 Staff Loading'!L165+'6.5 Base Year 5 Staff Loading'!L165+'6.6 Base Year 6 Staff Loading'!L165)/6</f>
        <v>0</v>
      </c>
      <c r="M165" s="346">
        <f>('6.1 Base Year 1 Staff Loading'!M165+'6.2 Base Year 2 Staff Loading'!M165+'6.3 Base Year 3 Staff Loading'!M165+'6.4 Base Year 4 Staff Loading'!M165+'6.5 Base Year 5 Staff Loading'!M165+'6.6 Base Year 6 Staff Loading'!M165)/6</f>
        <v>0</v>
      </c>
      <c r="N165" s="346">
        <f>('6.1 Base Year 1 Staff Loading'!N165+'6.2 Base Year 2 Staff Loading'!N165+'6.3 Base Year 3 Staff Loading'!N165+'6.4 Base Year 4 Staff Loading'!N165+'6.5 Base Year 5 Staff Loading'!N165+'6.6 Base Year 6 Staff Loading'!N165)/6</f>
        <v>0</v>
      </c>
      <c r="O165" s="346">
        <f>('6.1 Base Year 1 Staff Loading'!O165+'6.2 Base Year 2 Staff Loading'!O165+'6.3 Base Year 3 Staff Loading'!O165+'6.4 Base Year 4 Staff Loading'!O165+'6.5 Base Year 5 Staff Loading'!O165+'6.6 Base Year 6 Staff Loading'!O165)/6</f>
        <v>0</v>
      </c>
      <c r="P165" s="346">
        <f>('6.1 Base Year 1 Staff Loading'!P165+'6.2 Base Year 2 Staff Loading'!P165+'6.3 Base Year 3 Staff Loading'!P165+'6.4 Base Year 4 Staff Loading'!P165+'6.5 Base Year 5 Staff Loading'!P165+'6.6 Base Year 6 Staff Loading'!P165)/6</f>
        <v>0</v>
      </c>
      <c r="Q165" s="346">
        <f>('6.1 Base Year 1 Staff Loading'!Q165+'6.2 Base Year 2 Staff Loading'!Q165+'6.3 Base Year 3 Staff Loading'!Q165+'6.4 Base Year 4 Staff Loading'!Q165+'6.5 Base Year 5 Staff Loading'!Q165+'6.6 Base Year 6 Staff Loading'!Q165)/6</f>
        <v>0</v>
      </c>
      <c r="R165" s="346">
        <f t="shared" si="191"/>
        <v>0</v>
      </c>
      <c r="S165" s="395">
        <f t="shared" si="192"/>
        <v>0</v>
      </c>
      <c r="T165" s="108"/>
      <c r="U165" s="108"/>
      <c r="V165" s="108"/>
      <c r="W165" s="557">
        <f t="shared" si="193"/>
        <v>0</v>
      </c>
      <c r="X165" s="557">
        <f t="shared" si="194"/>
        <v>0</v>
      </c>
      <c r="Z165" s="557">
        <f t="shared" si="195"/>
        <v>0</v>
      </c>
      <c r="AA165" s="557">
        <f t="shared" si="196"/>
        <v>0</v>
      </c>
      <c r="AB165" s="558" t="e">
        <f t="shared" si="197"/>
        <v>#DIV/0!</v>
      </c>
    </row>
    <row r="166" spans="1:28" ht="14.25" x14ac:dyDescent="0.3">
      <c r="A166" s="339"/>
      <c r="B166" s="340"/>
      <c r="C166" s="152"/>
      <c r="D166" s="170"/>
      <c r="E166" s="508"/>
      <c r="F166" s="346">
        <f>('6.1 Base Year 1 Staff Loading'!F166+'6.2 Base Year 2 Staff Loading'!F166+'6.3 Base Year 3 Staff Loading'!F166+'6.4 Base Year 4 Staff Loading'!F166+'6.5 Base Year 5 Staff Loading'!F166+'6.6 Base Year 6 Staff Loading'!F166)/6</f>
        <v>0</v>
      </c>
      <c r="G166" s="346">
        <f>('6.1 Base Year 1 Staff Loading'!G166+'6.2 Base Year 2 Staff Loading'!G166+'6.3 Base Year 3 Staff Loading'!G166+'6.4 Base Year 4 Staff Loading'!G166+'6.5 Base Year 5 Staff Loading'!G166+'6.6 Base Year 6 Staff Loading'!G166)/6</f>
        <v>0</v>
      </c>
      <c r="H166" s="346">
        <f>('6.1 Base Year 1 Staff Loading'!H166+'6.2 Base Year 2 Staff Loading'!H166+'6.3 Base Year 3 Staff Loading'!H166+'6.4 Base Year 4 Staff Loading'!H166+'6.5 Base Year 5 Staff Loading'!H166+'6.6 Base Year 6 Staff Loading'!H166)/6</f>
        <v>0</v>
      </c>
      <c r="I166" s="346">
        <f>('6.1 Base Year 1 Staff Loading'!I166+'6.2 Base Year 2 Staff Loading'!I166+'6.3 Base Year 3 Staff Loading'!I166+'6.4 Base Year 4 Staff Loading'!I166+'6.5 Base Year 5 Staff Loading'!I166+'6.6 Base Year 6 Staff Loading'!I166)/6</f>
        <v>0</v>
      </c>
      <c r="J166" s="346">
        <f>('6.1 Base Year 1 Staff Loading'!J166+'6.2 Base Year 2 Staff Loading'!J166+'6.3 Base Year 3 Staff Loading'!J166+'6.4 Base Year 4 Staff Loading'!J166+'6.5 Base Year 5 Staff Loading'!J166+'6.6 Base Year 6 Staff Loading'!J166)/6</f>
        <v>0</v>
      </c>
      <c r="K166" s="346">
        <f>('6.1 Base Year 1 Staff Loading'!K166+'6.2 Base Year 2 Staff Loading'!K166+'6.3 Base Year 3 Staff Loading'!K166+'6.4 Base Year 4 Staff Loading'!K166+'6.5 Base Year 5 Staff Loading'!K166+'6.6 Base Year 6 Staff Loading'!K166)/6</f>
        <v>0</v>
      </c>
      <c r="L166" s="346">
        <f>('6.1 Base Year 1 Staff Loading'!L166+'6.2 Base Year 2 Staff Loading'!L166+'6.3 Base Year 3 Staff Loading'!L166+'6.4 Base Year 4 Staff Loading'!L166+'6.5 Base Year 5 Staff Loading'!L166+'6.6 Base Year 6 Staff Loading'!L166)/6</f>
        <v>0</v>
      </c>
      <c r="M166" s="346">
        <f>('6.1 Base Year 1 Staff Loading'!M166+'6.2 Base Year 2 Staff Loading'!M166+'6.3 Base Year 3 Staff Loading'!M166+'6.4 Base Year 4 Staff Loading'!M166+'6.5 Base Year 5 Staff Loading'!M166+'6.6 Base Year 6 Staff Loading'!M166)/6</f>
        <v>0</v>
      </c>
      <c r="N166" s="346">
        <f>('6.1 Base Year 1 Staff Loading'!N166+'6.2 Base Year 2 Staff Loading'!N166+'6.3 Base Year 3 Staff Loading'!N166+'6.4 Base Year 4 Staff Loading'!N166+'6.5 Base Year 5 Staff Loading'!N166+'6.6 Base Year 6 Staff Loading'!N166)/6</f>
        <v>0</v>
      </c>
      <c r="O166" s="346">
        <f>('6.1 Base Year 1 Staff Loading'!O166+'6.2 Base Year 2 Staff Loading'!O166+'6.3 Base Year 3 Staff Loading'!O166+'6.4 Base Year 4 Staff Loading'!O166+'6.5 Base Year 5 Staff Loading'!O166+'6.6 Base Year 6 Staff Loading'!O166)/6</f>
        <v>0</v>
      </c>
      <c r="P166" s="346">
        <f>('6.1 Base Year 1 Staff Loading'!P166+'6.2 Base Year 2 Staff Loading'!P166+'6.3 Base Year 3 Staff Loading'!P166+'6.4 Base Year 4 Staff Loading'!P166+'6.5 Base Year 5 Staff Loading'!P166+'6.6 Base Year 6 Staff Loading'!P166)/6</f>
        <v>0</v>
      </c>
      <c r="Q166" s="346">
        <f>('6.1 Base Year 1 Staff Loading'!Q166+'6.2 Base Year 2 Staff Loading'!Q166+'6.3 Base Year 3 Staff Loading'!Q166+'6.4 Base Year 4 Staff Loading'!Q166+'6.5 Base Year 5 Staff Loading'!Q166+'6.6 Base Year 6 Staff Loading'!Q166)/6</f>
        <v>0</v>
      </c>
      <c r="R166" s="346">
        <f t="shared" si="191"/>
        <v>0</v>
      </c>
      <c r="S166" s="395">
        <f t="shared" si="192"/>
        <v>0</v>
      </c>
      <c r="T166" s="108"/>
      <c r="U166" s="108"/>
      <c r="V166" s="108"/>
      <c r="W166" s="557">
        <f t="shared" si="193"/>
        <v>0</v>
      </c>
      <c r="X166" s="557">
        <f t="shared" si="194"/>
        <v>0</v>
      </c>
      <c r="Z166" s="557">
        <f t="shared" si="195"/>
        <v>0</v>
      </c>
      <c r="AA166" s="557">
        <f t="shared" si="196"/>
        <v>0</v>
      </c>
      <c r="AB166" s="558" t="e">
        <f t="shared" si="197"/>
        <v>#DIV/0!</v>
      </c>
    </row>
    <row r="167" spans="1:28" ht="14.25" x14ac:dyDescent="0.3">
      <c r="A167" s="339"/>
      <c r="B167" s="340"/>
      <c r="C167" s="152"/>
      <c r="D167" s="170"/>
      <c r="E167" s="508"/>
      <c r="F167" s="346">
        <f>('6.1 Base Year 1 Staff Loading'!F167+'6.2 Base Year 2 Staff Loading'!F167+'6.3 Base Year 3 Staff Loading'!F167+'6.4 Base Year 4 Staff Loading'!F167+'6.5 Base Year 5 Staff Loading'!F167+'6.6 Base Year 6 Staff Loading'!F167)/6</f>
        <v>0</v>
      </c>
      <c r="G167" s="346">
        <f>('6.1 Base Year 1 Staff Loading'!G167+'6.2 Base Year 2 Staff Loading'!G167+'6.3 Base Year 3 Staff Loading'!G167+'6.4 Base Year 4 Staff Loading'!G167+'6.5 Base Year 5 Staff Loading'!G167+'6.6 Base Year 6 Staff Loading'!G167)/6</f>
        <v>0</v>
      </c>
      <c r="H167" s="346">
        <f>('6.1 Base Year 1 Staff Loading'!H167+'6.2 Base Year 2 Staff Loading'!H167+'6.3 Base Year 3 Staff Loading'!H167+'6.4 Base Year 4 Staff Loading'!H167+'6.5 Base Year 5 Staff Loading'!H167+'6.6 Base Year 6 Staff Loading'!H167)/6</f>
        <v>0</v>
      </c>
      <c r="I167" s="346">
        <f>('6.1 Base Year 1 Staff Loading'!I167+'6.2 Base Year 2 Staff Loading'!I167+'6.3 Base Year 3 Staff Loading'!I167+'6.4 Base Year 4 Staff Loading'!I167+'6.5 Base Year 5 Staff Loading'!I167+'6.6 Base Year 6 Staff Loading'!I167)/6</f>
        <v>0</v>
      </c>
      <c r="J167" s="346">
        <f>('6.1 Base Year 1 Staff Loading'!J167+'6.2 Base Year 2 Staff Loading'!J167+'6.3 Base Year 3 Staff Loading'!J167+'6.4 Base Year 4 Staff Loading'!J167+'6.5 Base Year 5 Staff Loading'!J167+'6.6 Base Year 6 Staff Loading'!J167)/6</f>
        <v>0</v>
      </c>
      <c r="K167" s="346">
        <f>('6.1 Base Year 1 Staff Loading'!K167+'6.2 Base Year 2 Staff Loading'!K167+'6.3 Base Year 3 Staff Loading'!K167+'6.4 Base Year 4 Staff Loading'!K167+'6.5 Base Year 5 Staff Loading'!K167+'6.6 Base Year 6 Staff Loading'!K167)/6</f>
        <v>0</v>
      </c>
      <c r="L167" s="346">
        <f>('6.1 Base Year 1 Staff Loading'!L167+'6.2 Base Year 2 Staff Loading'!L167+'6.3 Base Year 3 Staff Loading'!L167+'6.4 Base Year 4 Staff Loading'!L167+'6.5 Base Year 5 Staff Loading'!L167+'6.6 Base Year 6 Staff Loading'!L167)/6</f>
        <v>0</v>
      </c>
      <c r="M167" s="346">
        <f>('6.1 Base Year 1 Staff Loading'!M167+'6.2 Base Year 2 Staff Loading'!M167+'6.3 Base Year 3 Staff Loading'!M167+'6.4 Base Year 4 Staff Loading'!M167+'6.5 Base Year 5 Staff Loading'!M167+'6.6 Base Year 6 Staff Loading'!M167)/6</f>
        <v>0</v>
      </c>
      <c r="N167" s="346">
        <f>('6.1 Base Year 1 Staff Loading'!N167+'6.2 Base Year 2 Staff Loading'!N167+'6.3 Base Year 3 Staff Loading'!N167+'6.4 Base Year 4 Staff Loading'!N167+'6.5 Base Year 5 Staff Loading'!N167+'6.6 Base Year 6 Staff Loading'!N167)/6</f>
        <v>0</v>
      </c>
      <c r="O167" s="346">
        <f>('6.1 Base Year 1 Staff Loading'!O167+'6.2 Base Year 2 Staff Loading'!O167+'6.3 Base Year 3 Staff Loading'!O167+'6.4 Base Year 4 Staff Loading'!O167+'6.5 Base Year 5 Staff Loading'!O167+'6.6 Base Year 6 Staff Loading'!O167)/6</f>
        <v>0</v>
      </c>
      <c r="P167" s="346">
        <f>('6.1 Base Year 1 Staff Loading'!P167+'6.2 Base Year 2 Staff Loading'!P167+'6.3 Base Year 3 Staff Loading'!P167+'6.4 Base Year 4 Staff Loading'!P167+'6.5 Base Year 5 Staff Loading'!P167+'6.6 Base Year 6 Staff Loading'!P167)/6</f>
        <v>0</v>
      </c>
      <c r="Q167" s="346">
        <f>('6.1 Base Year 1 Staff Loading'!Q167+'6.2 Base Year 2 Staff Loading'!Q167+'6.3 Base Year 3 Staff Loading'!Q167+'6.4 Base Year 4 Staff Loading'!Q167+'6.5 Base Year 5 Staff Loading'!Q167+'6.6 Base Year 6 Staff Loading'!Q167)/6</f>
        <v>0</v>
      </c>
      <c r="R167" s="346">
        <f t="shared" si="191"/>
        <v>0</v>
      </c>
      <c r="S167" s="395">
        <f t="shared" si="192"/>
        <v>0</v>
      </c>
      <c r="T167" s="108"/>
      <c r="U167" s="108"/>
      <c r="V167" s="108"/>
      <c r="W167" s="557">
        <f t="shared" si="193"/>
        <v>0</v>
      </c>
      <c r="X167" s="557">
        <f t="shared" si="194"/>
        <v>0</v>
      </c>
      <c r="Z167" s="557">
        <f t="shared" si="195"/>
        <v>0</v>
      </c>
      <c r="AA167" s="557">
        <f t="shared" si="196"/>
        <v>0</v>
      </c>
      <c r="AB167" s="558" t="e">
        <f t="shared" si="197"/>
        <v>#DIV/0!</v>
      </c>
    </row>
    <row r="168" spans="1:28" ht="15" thickBot="1" x14ac:dyDescent="0.35">
      <c r="A168" s="240"/>
      <c r="B168" s="241" t="s">
        <v>168</v>
      </c>
      <c r="C168" s="242"/>
      <c r="D168" s="244"/>
      <c r="E168" s="509"/>
      <c r="F168" s="245">
        <f>SUM(F163:F167)</f>
        <v>0</v>
      </c>
      <c r="G168" s="245">
        <f t="shared" ref="G168:R168" si="198">SUM(G163:G167)</f>
        <v>0</v>
      </c>
      <c r="H168" s="245">
        <f t="shared" si="198"/>
        <v>0</v>
      </c>
      <c r="I168" s="245">
        <f t="shared" si="198"/>
        <v>0</v>
      </c>
      <c r="J168" s="245">
        <f t="shared" si="198"/>
        <v>0</v>
      </c>
      <c r="K168" s="245">
        <f t="shared" si="198"/>
        <v>0</v>
      </c>
      <c r="L168" s="245">
        <f t="shared" si="198"/>
        <v>0</v>
      </c>
      <c r="M168" s="245">
        <f t="shared" si="198"/>
        <v>0</v>
      </c>
      <c r="N168" s="245">
        <f t="shared" si="198"/>
        <v>0</v>
      </c>
      <c r="O168" s="245">
        <f t="shared" si="198"/>
        <v>0</v>
      </c>
      <c r="P168" s="245">
        <f t="shared" si="198"/>
        <v>0</v>
      </c>
      <c r="Q168" s="245">
        <f t="shared" si="198"/>
        <v>0</v>
      </c>
      <c r="R168" s="245">
        <f t="shared" si="19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152"/>
      <c r="D169" s="170"/>
      <c r="E169" s="508"/>
      <c r="F169" s="346">
        <f>('6.1 Base Year 1 Staff Loading'!F169+'6.2 Base Year 2 Staff Loading'!F169+'6.3 Base Year 3 Staff Loading'!F169+'6.4 Base Year 4 Staff Loading'!F169+'6.5 Base Year 5 Staff Loading'!F169+'6.6 Base Year 6 Staff Loading'!F169)/6</f>
        <v>0</v>
      </c>
      <c r="G169" s="346">
        <f>('6.1 Base Year 1 Staff Loading'!G169+'6.2 Base Year 2 Staff Loading'!G169+'6.3 Base Year 3 Staff Loading'!G169+'6.4 Base Year 4 Staff Loading'!G169+'6.5 Base Year 5 Staff Loading'!G169+'6.6 Base Year 6 Staff Loading'!G169)/6</f>
        <v>0</v>
      </c>
      <c r="H169" s="346">
        <f>('6.1 Base Year 1 Staff Loading'!H169+'6.2 Base Year 2 Staff Loading'!H169+'6.3 Base Year 3 Staff Loading'!H169+'6.4 Base Year 4 Staff Loading'!H169+'6.5 Base Year 5 Staff Loading'!H169+'6.6 Base Year 6 Staff Loading'!H169)/6</f>
        <v>0</v>
      </c>
      <c r="I169" s="346">
        <f>('6.1 Base Year 1 Staff Loading'!I169+'6.2 Base Year 2 Staff Loading'!I169+'6.3 Base Year 3 Staff Loading'!I169+'6.4 Base Year 4 Staff Loading'!I169+'6.5 Base Year 5 Staff Loading'!I169+'6.6 Base Year 6 Staff Loading'!I169)/6</f>
        <v>0</v>
      </c>
      <c r="J169" s="346">
        <f>('6.1 Base Year 1 Staff Loading'!J169+'6.2 Base Year 2 Staff Loading'!J169+'6.3 Base Year 3 Staff Loading'!J169+'6.4 Base Year 4 Staff Loading'!J169+'6.5 Base Year 5 Staff Loading'!J169+'6.6 Base Year 6 Staff Loading'!J169)/6</f>
        <v>0</v>
      </c>
      <c r="K169" s="346">
        <f>('6.1 Base Year 1 Staff Loading'!K169+'6.2 Base Year 2 Staff Loading'!K169+'6.3 Base Year 3 Staff Loading'!K169+'6.4 Base Year 4 Staff Loading'!K169+'6.5 Base Year 5 Staff Loading'!K169+'6.6 Base Year 6 Staff Loading'!K169)/6</f>
        <v>0</v>
      </c>
      <c r="L169" s="346">
        <f>('6.1 Base Year 1 Staff Loading'!L169+'6.2 Base Year 2 Staff Loading'!L169+'6.3 Base Year 3 Staff Loading'!L169+'6.4 Base Year 4 Staff Loading'!L169+'6.5 Base Year 5 Staff Loading'!L169+'6.6 Base Year 6 Staff Loading'!L169)/6</f>
        <v>0</v>
      </c>
      <c r="M169" s="346">
        <f>('6.1 Base Year 1 Staff Loading'!M169+'6.2 Base Year 2 Staff Loading'!M169+'6.3 Base Year 3 Staff Loading'!M169+'6.4 Base Year 4 Staff Loading'!M169+'6.5 Base Year 5 Staff Loading'!M169+'6.6 Base Year 6 Staff Loading'!M169)/6</f>
        <v>0</v>
      </c>
      <c r="N169" s="346">
        <f>('6.1 Base Year 1 Staff Loading'!N169+'6.2 Base Year 2 Staff Loading'!N169+'6.3 Base Year 3 Staff Loading'!N169+'6.4 Base Year 4 Staff Loading'!N169+'6.5 Base Year 5 Staff Loading'!N169+'6.6 Base Year 6 Staff Loading'!N169)/6</f>
        <v>0</v>
      </c>
      <c r="O169" s="346">
        <f>('6.1 Base Year 1 Staff Loading'!O169+'6.2 Base Year 2 Staff Loading'!O169+'6.3 Base Year 3 Staff Loading'!O169+'6.4 Base Year 4 Staff Loading'!O169+'6.5 Base Year 5 Staff Loading'!O169+'6.6 Base Year 6 Staff Loading'!O169)/6</f>
        <v>0</v>
      </c>
      <c r="P169" s="346">
        <f>('6.1 Base Year 1 Staff Loading'!P169+'6.2 Base Year 2 Staff Loading'!P169+'6.3 Base Year 3 Staff Loading'!P169+'6.4 Base Year 4 Staff Loading'!P169+'6.5 Base Year 5 Staff Loading'!P169+'6.6 Base Year 6 Staff Loading'!P169)/6</f>
        <v>0</v>
      </c>
      <c r="Q169" s="346">
        <f>('6.1 Base Year 1 Staff Loading'!Q169+'6.2 Base Year 2 Staff Loading'!Q169+'6.3 Base Year 3 Staff Loading'!Q169+'6.4 Base Year 4 Staff Loading'!Q169+'6.5 Base Year 5 Staff Loading'!Q169+'6.6 Base Year 6 Staff Loading'!Q169)/6</f>
        <v>0</v>
      </c>
      <c r="R169" s="346">
        <f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152"/>
      <c r="D170" s="170"/>
      <c r="E170" s="508"/>
      <c r="F170" s="346">
        <f>('6.1 Base Year 1 Staff Loading'!F170+'6.2 Base Year 2 Staff Loading'!F170+'6.3 Base Year 3 Staff Loading'!F170+'6.4 Base Year 4 Staff Loading'!F170+'6.5 Base Year 5 Staff Loading'!F170+'6.6 Base Year 6 Staff Loading'!F170)/6</f>
        <v>0</v>
      </c>
      <c r="G170" s="346">
        <f>('6.1 Base Year 1 Staff Loading'!G170+'6.2 Base Year 2 Staff Loading'!G170+'6.3 Base Year 3 Staff Loading'!G170+'6.4 Base Year 4 Staff Loading'!G170+'6.5 Base Year 5 Staff Loading'!G170+'6.6 Base Year 6 Staff Loading'!G170)/6</f>
        <v>0</v>
      </c>
      <c r="H170" s="346">
        <f>('6.1 Base Year 1 Staff Loading'!H170+'6.2 Base Year 2 Staff Loading'!H170+'6.3 Base Year 3 Staff Loading'!H170+'6.4 Base Year 4 Staff Loading'!H170+'6.5 Base Year 5 Staff Loading'!H170+'6.6 Base Year 6 Staff Loading'!H170)/6</f>
        <v>0</v>
      </c>
      <c r="I170" s="346">
        <f>('6.1 Base Year 1 Staff Loading'!I170+'6.2 Base Year 2 Staff Loading'!I170+'6.3 Base Year 3 Staff Loading'!I170+'6.4 Base Year 4 Staff Loading'!I170+'6.5 Base Year 5 Staff Loading'!I170+'6.6 Base Year 6 Staff Loading'!I170)/6</f>
        <v>0</v>
      </c>
      <c r="J170" s="346">
        <f>('6.1 Base Year 1 Staff Loading'!J170+'6.2 Base Year 2 Staff Loading'!J170+'6.3 Base Year 3 Staff Loading'!J170+'6.4 Base Year 4 Staff Loading'!J170+'6.5 Base Year 5 Staff Loading'!J170+'6.6 Base Year 6 Staff Loading'!J170)/6</f>
        <v>0</v>
      </c>
      <c r="K170" s="346">
        <f>('6.1 Base Year 1 Staff Loading'!K170+'6.2 Base Year 2 Staff Loading'!K170+'6.3 Base Year 3 Staff Loading'!K170+'6.4 Base Year 4 Staff Loading'!K170+'6.5 Base Year 5 Staff Loading'!K170+'6.6 Base Year 6 Staff Loading'!K170)/6</f>
        <v>0</v>
      </c>
      <c r="L170" s="346">
        <f>('6.1 Base Year 1 Staff Loading'!L170+'6.2 Base Year 2 Staff Loading'!L170+'6.3 Base Year 3 Staff Loading'!L170+'6.4 Base Year 4 Staff Loading'!L170+'6.5 Base Year 5 Staff Loading'!L170+'6.6 Base Year 6 Staff Loading'!L170)/6</f>
        <v>0</v>
      </c>
      <c r="M170" s="346">
        <f>('6.1 Base Year 1 Staff Loading'!M170+'6.2 Base Year 2 Staff Loading'!M170+'6.3 Base Year 3 Staff Loading'!M170+'6.4 Base Year 4 Staff Loading'!M170+'6.5 Base Year 5 Staff Loading'!M170+'6.6 Base Year 6 Staff Loading'!M170)/6</f>
        <v>0</v>
      </c>
      <c r="N170" s="346">
        <f>('6.1 Base Year 1 Staff Loading'!N170+'6.2 Base Year 2 Staff Loading'!N170+'6.3 Base Year 3 Staff Loading'!N170+'6.4 Base Year 4 Staff Loading'!N170+'6.5 Base Year 5 Staff Loading'!N170+'6.6 Base Year 6 Staff Loading'!N170)/6</f>
        <v>0</v>
      </c>
      <c r="O170" s="346">
        <f>('6.1 Base Year 1 Staff Loading'!O170+'6.2 Base Year 2 Staff Loading'!O170+'6.3 Base Year 3 Staff Loading'!O170+'6.4 Base Year 4 Staff Loading'!O170+'6.5 Base Year 5 Staff Loading'!O170+'6.6 Base Year 6 Staff Loading'!O170)/6</f>
        <v>0</v>
      </c>
      <c r="P170" s="346">
        <f>('6.1 Base Year 1 Staff Loading'!P170+'6.2 Base Year 2 Staff Loading'!P170+'6.3 Base Year 3 Staff Loading'!P170+'6.4 Base Year 4 Staff Loading'!P170+'6.5 Base Year 5 Staff Loading'!P170+'6.6 Base Year 6 Staff Loading'!P170)/6</f>
        <v>0</v>
      </c>
      <c r="Q170" s="346">
        <f>('6.1 Base Year 1 Staff Loading'!Q170+'6.2 Base Year 2 Staff Loading'!Q170+'6.3 Base Year 3 Staff Loading'!Q170+'6.4 Base Year 4 Staff Loading'!Q170+'6.5 Base Year 5 Staff Loading'!Q170+'6.6 Base Year 6 Staff Loading'!Q170)/6</f>
        <v>0</v>
      </c>
      <c r="R170" s="346">
        <f t="shared" ref="R170:R173" si="199">SUM(F170:Q170)</f>
        <v>0</v>
      </c>
      <c r="S170" s="395">
        <f t="shared" ref="S170:S173" si="200">D170*R170</f>
        <v>0</v>
      </c>
      <c r="T170" s="108"/>
      <c r="U170" s="108"/>
      <c r="V170" s="108"/>
      <c r="W170" s="557">
        <f t="shared" ref="W170:W173" si="201">X170/$U$7</f>
        <v>0</v>
      </c>
      <c r="X170" s="557">
        <f t="shared" ref="X170:X173" si="202">R170/12</f>
        <v>0</v>
      </c>
      <c r="Z170" s="557">
        <f t="shared" ref="Z170:Z173" si="203">IF($E170="Y",$R170,0)</f>
        <v>0</v>
      </c>
      <c r="AA170" s="557">
        <f t="shared" ref="AA170:AA173" si="204">IF($E170="N",$R170,0)</f>
        <v>0</v>
      </c>
      <c r="AB170" s="558" t="e">
        <f t="shared" ref="AB170:AB173" si="205">Z170/(AA170+Z170)</f>
        <v>#DIV/0!</v>
      </c>
    </row>
    <row r="171" spans="1:28" s="111" customFormat="1" ht="14.25" x14ac:dyDescent="0.3">
      <c r="A171" s="339"/>
      <c r="B171" s="340"/>
      <c r="C171" s="152"/>
      <c r="D171" s="170"/>
      <c r="E171" s="508"/>
      <c r="F171" s="346">
        <f>('6.1 Base Year 1 Staff Loading'!F171+'6.2 Base Year 2 Staff Loading'!F171+'6.3 Base Year 3 Staff Loading'!F171+'6.4 Base Year 4 Staff Loading'!F171+'6.5 Base Year 5 Staff Loading'!F171+'6.6 Base Year 6 Staff Loading'!F171)/6</f>
        <v>0</v>
      </c>
      <c r="G171" s="346">
        <f>('6.1 Base Year 1 Staff Loading'!G171+'6.2 Base Year 2 Staff Loading'!G171+'6.3 Base Year 3 Staff Loading'!G171+'6.4 Base Year 4 Staff Loading'!G171+'6.5 Base Year 5 Staff Loading'!G171+'6.6 Base Year 6 Staff Loading'!G171)/6</f>
        <v>0</v>
      </c>
      <c r="H171" s="346">
        <f>('6.1 Base Year 1 Staff Loading'!H171+'6.2 Base Year 2 Staff Loading'!H171+'6.3 Base Year 3 Staff Loading'!H171+'6.4 Base Year 4 Staff Loading'!H171+'6.5 Base Year 5 Staff Loading'!H171+'6.6 Base Year 6 Staff Loading'!H171)/6</f>
        <v>0</v>
      </c>
      <c r="I171" s="346">
        <f>('6.1 Base Year 1 Staff Loading'!I171+'6.2 Base Year 2 Staff Loading'!I171+'6.3 Base Year 3 Staff Loading'!I171+'6.4 Base Year 4 Staff Loading'!I171+'6.5 Base Year 5 Staff Loading'!I171+'6.6 Base Year 6 Staff Loading'!I171)/6</f>
        <v>0</v>
      </c>
      <c r="J171" s="346">
        <f>('6.1 Base Year 1 Staff Loading'!J171+'6.2 Base Year 2 Staff Loading'!J171+'6.3 Base Year 3 Staff Loading'!J171+'6.4 Base Year 4 Staff Loading'!J171+'6.5 Base Year 5 Staff Loading'!J171+'6.6 Base Year 6 Staff Loading'!J171)/6</f>
        <v>0</v>
      </c>
      <c r="K171" s="346">
        <f>('6.1 Base Year 1 Staff Loading'!K171+'6.2 Base Year 2 Staff Loading'!K171+'6.3 Base Year 3 Staff Loading'!K171+'6.4 Base Year 4 Staff Loading'!K171+'6.5 Base Year 5 Staff Loading'!K171+'6.6 Base Year 6 Staff Loading'!K171)/6</f>
        <v>0</v>
      </c>
      <c r="L171" s="346">
        <f>('6.1 Base Year 1 Staff Loading'!L171+'6.2 Base Year 2 Staff Loading'!L171+'6.3 Base Year 3 Staff Loading'!L171+'6.4 Base Year 4 Staff Loading'!L171+'6.5 Base Year 5 Staff Loading'!L171+'6.6 Base Year 6 Staff Loading'!L171)/6</f>
        <v>0</v>
      </c>
      <c r="M171" s="346">
        <f>('6.1 Base Year 1 Staff Loading'!M171+'6.2 Base Year 2 Staff Loading'!M171+'6.3 Base Year 3 Staff Loading'!M171+'6.4 Base Year 4 Staff Loading'!M171+'6.5 Base Year 5 Staff Loading'!M171+'6.6 Base Year 6 Staff Loading'!M171)/6</f>
        <v>0</v>
      </c>
      <c r="N171" s="346">
        <f>('6.1 Base Year 1 Staff Loading'!N171+'6.2 Base Year 2 Staff Loading'!N171+'6.3 Base Year 3 Staff Loading'!N171+'6.4 Base Year 4 Staff Loading'!N171+'6.5 Base Year 5 Staff Loading'!N171+'6.6 Base Year 6 Staff Loading'!N171)/6</f>
        <v>0</v>
      </c>
      <c r="O171" s="346">
        <f>('6.1 Base Year 1 Staff Loading'!O171+'6.2 Base Year 2 Staff Loading'!O171+'6.3 Base Year 3 Staff Loading'!O171+'6.4 Base Year 4 Staff Loading'!O171+'6.5 Base Year 5 Staff Loading'!O171+'6.6 Base Year 6 Staff Loading'!O171)/6</f>
        <v>0</v>
      </c>
      <c r="P171" s="346">
        <f>('6.1 Base Year 1 Staff Loading'!P171+'6.2 Base Year 2 Staff Loading'!P171+'6.3 Base Year 3 Staff Loading'!P171+'6.4 Base Year 4 Staff Loading'!P171+'6.5 Base Year 5 Staff Loading'!P171+'6.6 Base Year 6 Staff Loading'!P171)/6</f>
        <v>0</v>
      </c>
      <c r="Q171" s="346">
        <f>('6.1 Base Year 1 Staff Loading'!Q171+'6.2 Base Year 2 Staff Loading'!Q171+'6.3 Base Year 3 Staff Loading'!Q171+'6.4 Base Year 4 Staff Loading'!Q171+'6.5 Base Year 5 Staff Loading'!Q171+'6.6 Base Year 6 Staff Loading'!Q171)/6</f>
        <v>0</v>
      </c>
      <c r="R171" s="346">
        <f t="shared" si="199"/>
        <v>0</v>
      </c>
      <c r="S171" s="395">
        <f t="shared" si="200"/>
        <v>0</v>
      </c>
      <c r="T171" s="108"/>
      <c r="U171" s="108"/>
      <c r="V171" s="108"/>
      <c r="W171" s="557">
        <f t="shared" si="201"/>
        <v>0</v>
      </c>
      <c r="X171" s="557">
        <f t="shared" si="202"/>
        <v>0</v>
      </c>
      <c r="Z171" s="557">
        <f t="shared" si="203"/>
        <v>0</v>
      </c>
      <c r="AA171" s="557">
        <f t="shared" si="204"/>
        <v>0</v>
      </c>
      <c r="AB171" s="558" t="e">
        <f t="shared" si="205"/>
        <v>#DIV/0!</v>
      </c>
    </row>
    <row r="172" spans="1:28" ht="14.25" x14ac:dyDescent="0.3">
      <c r="A172" s="339"/>
      <c r="B172" s="340"/>
      <c r="C172" s="152"/>
      <c r="D172" s="170"/>
      <c r="E172" s="508"/>
      <c r="F172" s="346">
        <f>('6.1 Base Year 1 Staff Loading'!F172+'6.2 Base Year 2 Staff Loading'!F172+'6.3 Base Year 3 Staff Loading'!F172+'6.4 Base Year 4 Staff Loading'!F172+'6.5 Base Year 5 Staff Loading'!F172+'6.6 Base Year 6 Staff Loading'!F172)/6</f>
        <v>0</v>
      </c>
      <c r="G172" s="346">
        <f>('6.1 Base Year 1 Staff Loading'!G172+'6.2 Base Year 2 Staff Loading'!G172+'6.3 Base Year 3 Staff Loading'!G172+'6.4 Base Year 4 Staff Loading'!G172+'6.5 Base Year 5 Staff Loading'!G172+'6.6 Base Year 6 Staff Loading'!G172)/6</f>
        <v>0</v>
      </c>
      <c r="H172" s="346">
        <f>('6.1 Base Year 1 Staff Loading'!H172+'6.2 Base Year 2 Staff Loading'!H172+'6.3 Base Year 3 Staff Loading'!H172+'6.4 Base Year 4 Staff Loading'!H172+'6.5 Base Year 5 Staff Loading'!H172+'6.6 Base Year 6 Staff Loading'!H172)/6</f>
        <v>0</v>
      </c>
      <c r="I172" s="346">
        <f>('6.1 Base Year 1 Staff Loading'!I172+'6.2 Base Year 2 Staff Loading'!I172+'6.3 Base Year 3 Staff Loading'!I172+'6.4 Base Year 4 Staff Loading'!I172+'6.5 Base Year 5 Staff Loading'!I172+'6.6 Base Year 6 Staff Loading'!I172)/6</f>
        <v>0</v>
      </c>
      <c r="J172" s="346">
        <f>('6.1 Base Year 1 Staff Loading'!J172+'6.2 Base Year 2 Staff Loading'!J172+'6.3 Base Year 3 Staff Loading'!J172+'6.4 Base Year 4 Staff Loading'!J172+'6.5 Base Year 5 Staff Loading'!J172+'6.6 Base Year 6 Staff Loading'!J172)/6</f>
        <v>0</v>
      </c>
      <c r="K172" s="346">
        <f>('6.1 Base Year 1 Staff Loading'!K172+'6.2 Base Year 2 Staff Loading'!K172+'6.3 Base Year 3 Staff Loading'!K172+'6.4 Base Year 4 Staff Loading'!K172+'6.5 Base Year 5 Staff Loading'!K172+'6.6 Base Year 6 Staff Loading'!K172)/6</f>
        <v>0</v>
      </c>
      <c r="L172" s="346">
        <f>('6.1 Base Year 1 Staff Loading'!L172+'6.2 Base Year 2 Staff Loading'!L172+'6.3 Base Year 3 Staff Loading'!L172+'6.4 Base Year 4 Staff Loading'!L172+'6.5 Base Year 5 Staff Loading'!L172+'6.6 Base Year 6 Staff Loading'!L172)/6</f>
        <v>0</v>
      </c>
      <c r="M172" s="346">
        <f>('6.1 Base Year 1 Staff Loading'!M172+'6.2 Base Year 2 Staff Loading'!M172+'6.3 Base Year 3 Staff Loading'!M172+'6.4 Base Year 4 Staff Loading'!M172+'6.5 Base Year 5 Staff Loading'!M172+'6.6 Base Year 6 Staff Loading'!M172)/6</f>
        <v>0</v>
      </c>
      <c r="N172" s="346">
        <f>('6.1 Base Year 1 Staff Loading'!N172+'6.2 Base Year 2 Staff Loading'!N172+'6.3 Base Year 3 Staff Loading'!N172+'6.4 Base Year 4 Staff Loading'!N172+'6.5 Base Year 5 Staff Loading'!N172+'6.6 Base Year 6 Staff Loading'!N172)/6</f>
        <v>0</v>
      </c>
      <c r="O172" s="346">
        <f>('6.1 Base Year 1 Staff Loading'!O172+'6.2 Base Year 2 Staff Loading'!O172+'6.3 Base Year 3 Staff Loading'!O172+'6.4 Base Year 4 Staff Loading'!O172+'6.5 Base Year 5 Staff Loading'!O172+'6.6 Base Year 6 Staff Loading'!O172)/6</f>
        <v>0</v>
      </c>
      <c r="P172" s="346">
        <f>('6.1 Base Year 1 Staff Loading'!P172+'6.2 Base Year 2 Staff Loading'!P172+'6.3 Base Year 3 Staff Loading'!P172+'6.4 Base Year 4 Staff Loading'!P172+'6.5 Base Year 5 Staff Loading'!P172+'6.6 Base Year 6 Staff Loading'!P172)/6</f>
        <v>0</v>
      </c>
      <c r="Q172" s="346">
        <f>('6.1 Base Year 1 Staff Loading'!Q172+'6.2 Base Year 2 Staff Loading'!Q172+'6.3 Base Year 3 Staff Loading'!Q172+'6.4 Base Year 4 Staff Loading'!Q172+'6.5 Base Year 5 Staff Loading'!Q172+'6.6 Base Year 6 Staff Loading'!Q172)/6</f>
        <v>0</v>
      </c>
      <c r="R172" s="346">
        <f t="shared" si="199"/>
        <v>0</v>
      </c>
      <c r="S172" s="395">
        <f t="shared" si="200"/>
        <v>0</v>
      </c>
      <c r="T172" s="108"/>
      <c r="U172" s="108"/>
      <c r="V172" s="108"/>
      <c r="W172" s="557">
        <f t="shared" si="201"/>
        <v>0</v>
      </c>
      <c r="X172" s="557">
        <f t="shared" si="202"/>
        <v>0</v>
      </c>
      <c r="Z172" s="557">
        <f t="shared" si="203"/>
        <v>0</v>
      </c>
      <c r="AA172" s="557">
        <f t="shared" si="204"/>
        <v>0</v>
      </c>
      <c r="AB172" s="558" t="e">
        <f t="shared" si="205"/>
        <v>#DIV/0!</v>
      </c>
    </row>
    <row r="173" spans="1:28" ht="14.25" x14ac:dyDescent="0.3">
      <c r="A173" s="339"/>
      <c r="B173" s="340"/>
      <c r="C173" s="152"/>
      <c r="D173" s="170"/>
      <c r="E173" s="508"/>
      <c r="F173" s="346">
        <f>('6.1 Base Year 1 Staff Loading'!F173+'6.2 Base Year 2 Staff Loading'!F173+'6.3 Base Year 3 Staff Loading'!F173+'6.4 Base Year 4 Staff Loading'!F173+'6.5 Base Year 5 Staff Loading'!F173+'6.6 Base Year 6 Staff Loading'!F173)/6</f>
        <v>0</v>
      </c>
      <c r="G173" s="346">
        <f>('6.1 Base Year 1 Staff Loading'!G173+'6.2 Base Year 2 Staff Loading'!G173+'6.3 Base Year 3 Staff Loading'!G173+'6.4 Base Year 4 Staff Loading'!G173+'6.5 Base Year 5 Staff Loading'!G173+'6.6 Base Year 6 Staff Loading'!G173)/6</f>
        <v>0</v>
      </c>
      <c r="H173" s="346">
        <f>('6.1 Base Year 1 Staff Loading'!H173+'6.2 Base Year 2 Staff Loading'!H173+'6.3 Base Year 3 Staff Loading'!H173+'6.4 Base Year 4 Staff Loading'!H173+'6.5 Base Year 5 Staff Loading'!H173+'6.6 Base Year 6 Staff Loading'!H173)/6</f>
        <v>0</v>
      </c>
      <c r="I173" s="346">
        <f>('6.1 Base Year 1 Staff Loading'!I173+'6.2 Base Year 2 Staff Loading'!I173+'6.3 Base Year 3 Staff Loading'!I173+'6.4 Base Year 4 Staff Loading'!I173+'6.5 Base Year 5 Staff Loading'!I173+'6.6 Base Year 6 Staff Loading'!I173)/6</f>
        <v>0</v>
      </c>
      <c r="J173" s="346">
        <f>('6.1 Base Year 1 Staff Loading'!J173+'6.2 Base Year 2 Staff Loading'!J173+'6.3 Base Year 3 Staff Loading'!J173+'6.4 Base Year 4 Staff Loading'!J173+'6.5 Base Year 5 Staff Loading'!J173+'6.6 Base Year 6 Staff Loading'!J173)/6</f>
        <v>0</v>
      </c>
      <c r="K173" s="346">
        <f>('6.1 Base Year 1 Staff Loading'!K173+'6.2 Base Year 2 Staff Loading'!K173+'6.3 Base Year 3 Staff Loading'!K173+'6.4 Base Year 4 Staff Loading'!K173+'6.5 Base Year 5 Staff Loading'!K173+'6.6 Base Year 6 Staff Loading'!K173)/6</f>
        <v>0</v>
      </c>
      <c r="L173" s="346">
        <f>('6.1 Base Year 1 Staff Loading'!L173+'6.2 Base Year 2 Staff Loading'!L173+'6.3 Base Year 3 Staff Loading'!L173+'6.4 Base Year 4 Staff Loading'!L173+'6.5 Base Year 5 Staff Loading'!L173+'6.6 Base Year 6 Staff Loading'!L173)/6</f>
        <v>0</v>
      </c>
      <c r="M173" s="346">
        <f>('6.1 Base Year 1 Staff Loading'!M173+'6.2 Base Year 2 Staff Loading'!M173+'6.3 Base Year 3 Staff Loading'!M173+'6.4 Base Year 4 Staff Loading'!M173+'6.5 Base Year 5 Staff Loading'!M173+'6.6 Base Year 6 Staff Loading'!M173)/6</f>
        <v>0</v>
      </c>
      <c r="N173" s="346">
        <f>('6.1 Base Year 1 Staff Loading'!N173+'6.2 Base Year 2 Staff Loading'!N173+'6.3 Base Year 3 Staff Loading'!N173+'6.4 Base Year 4 Staff Loading'!N173+'6.5 Base Year 5 Staff Loading'!N173+'6.6 Base Year 6 Staff Loading'!N173)/6</f>
        <v>0</v>
      </c>
      <c r="O173" s="346">
        <f>('6.1 Base Year 1 Staff Loading'!O173+'6.2 Base Year 2 Staff Loading'!O173+'6.3 Base Year 3 Staff Loading'!O173+'6.4 Base Year 4 Staff Loading'!O173+'6.5 Base Year 5 Staff Loading'!O173+'6.6 Base Year 6 Staff Loading'!O173)/6</f>
        <v>0</v>
      </c>
      <c r="P173" s="346">
        <f>('6.1 Base Year 1 Staff Loading'!P173+'6.2 Base Year 2 Staff Loading'!P173+'6.3 Base Year 3 Staff Loading'!P173+'6.4 Base Year 4 Staff Loading'!P173+'6.5 Base Year 5 Staff Loading'!P173+'6.6 Base Year 6 Staff Loading'!P173)/6</f>
        <v>0</v>
      </c>
      <c r="Q173" s="346">
        <f>('6.1 Base Year 1 Staff Loading'!Q173+'6.2 Base Year 2 Staff Loading'!Q173+'6.3 Base Year 3 Staff Loading'!Q173+'6.4 Base Year 4 Staff Loading'!Q173+'6.5 Base Year 5 Staff Loading'!Q173+'6.6 Base Year 6 Staff Loading'!Q173)/6</f>
        <v>0</v>
      </c>
      <c r="R173" s="346">
        <f t="shared" si="199"/>
        <v>0</v>
      </c>
      <c r="S173" s="395">
        <f t="shared" si="200"/>
        <v>0</v>
      </c>
      <c r="T173" s="108"/>
      <c r="U173" s="108"/>
      <c r="V173" s="108"/>
      <c r="W173" s="557">
        <f t="shared" si="201"/>
        <v>0</v>
      </c>
      <c r="X173" s="557">
        <f t="shared" si="202"/>
        <v>0</v>
      </c>
      <c r="Z173" s="557">
        <f t="shared" si="203"/>
        <v>0</v>
      </c>
      <c r="AA173" s="557">
        <f t="shared" si="204"/>
        <v>0</v>
      </c>
      <c r="AB173" s="558" t="e">
        <f t="shared" si="205"/>
        <v>#DIV/0!</v>
      </c>
    </row>
    <row r="174" spans="1:28" ht="15" thickBot="1" x14ac:dyDescent="0.35">
      <c r="A174" s="240"/>
      <c r="B174" s="241" t="s">
        <v>170</v>
      </c>
      <c r="C174" s="242"/>
      <c r="D174" s="244"/>
      <c r="E174" s="509"/>
      <c r="F174" s="245">
        <f>SUM(F169:F173)</f>
        <v>0</v>
      </c>
      <c r="G174" s="245">
        <f t="shared" ref="G174:R174" si="206">SUM(G169:G173)</f>
        <v>0</v>
      </c>
      <c r="H174" s="245">
        <f t="shared" si="206"/>
        <v>0</v>
      </c>
      <c r="I174" s="245">
        <f t="shared" si="206"/>
        <v>0</v>
      </c>
      <c r="J174" s="245">
        <f t="shared" si="206"/>
        <v>0</v>
      </c>
      <c r="K174" s="245">
        <f t="shared" si="206"/>
        <v>0</v>
      </c>
      <c r="L174" s="245">
        <f t="shared" si="206"/>
        <v>0</v>
      </c>
      <c r="M174" s="245">
        <f t="shared" si="206"/>
        <v>0</v>
      </c>
      <c r="N174" s="245">
        <f t="shared" si="206"/>
        <v>0</v>
      </c>
      <c r="O174" s="245">
        <f t="shared" si="206"/>
        <v>0</v>
      </c>
      <c r="P174" s="245">
        <f t="shared" si="206"/>
        <v>0</v>
      </c>
      <c r="Q174" s="245">
        <f t="shared" si="206"/>
        <v>0</v>
      </c>
      <c r="R174" s="245">
        <f t="shared" si="20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159"/>
      <c r="D175" s="170"/>
      <c r="E175" s="508"/>
      <c r="F175" s="346">
        <f>('6.1 Base Year 1 Staff Loading'!F175+'6.2 Base Year 2 Staff Loading'!F175+'6.3 Base Year 3 Staff Loading'!F175+'6.4 Base Year 4 Staff Loading'!F175+'6.5 Base Year 5 Staff Loading'!F175+'6.6 Base Year 6 Staff Loading'!F175)/6</f>
        <v>0</v>
      </c>
      <c r="G175" s="346">
        <f>('6.1 Base Year 1 Staff Loading'!G175+'6.2 Base Year 2 Staff Loading'!G175+'6.3 Base Year 3 Staff Loading'!G175+'6.4 Base Year 4 Staff Loading'!G175+'6.5 Base Year 5 Staff Loading'!G175+'6.6 Base Year 6 Staff Loading'!G175)/6</f>
        <v>0</v>
      </c>
      <c r="H175" s="346">
        <f>('6.1 Base Year 1 Staff Loading'!H175+'6.2 Base Year 2 Staff Loading'!H175+'6.3 Base Year 3 Staff Loading'!H175+'6.4 Base Year 4 Staff Loading'!H175+'6.5 Base Year 5 Staff Loading'!H175+'6.6 Base Year 6 Staff Loading'!H175)/6</f>
        <v>0</v>
      </c>
      <c r="I175" s="346">
        <f>('6.1 Base Year 1 Staff Loading'!I175+'6.2 Base Year 2 Staff Loading'!I175+'6.3 Base Year 3 Staff Loading'!I175+'6.4 Base Year 4 Staff Loading'!I175+'6.5 Base Year 5 Staff Loading'!I175+'6.6 Base Year 6 Staff Loading'!I175)/6</f>
        <v>0</v>
      </c>
      <c r="J175" s="346">
        <f>('6.1 Base Year 1 Staff Loading'!J175+'6.2 Base Year 2 Staff Loading'!J175+'6.3 Base Year 3 Staff Loading'!J175+'6.4 Base Year 4 Staff Loading'!J175+'6.5 Base Year 5 Staff Loading'!J175+'6.6 Base Year 6 Staff Loading'!J175)/6</f>
        <v>0</v>
      </c>
      <c r="K175" s="346">
        <f>('6.1 Base Year 1 Staff Loading'!K175+'6.2 Base Year 2 Staff Loading'!K175+'6.3 Base Year 3 Staff Loading'!K175+'6.4 Base Year 4 Staff Loading'!K175+'6.5 Base Year 5 Staff Loading'!K175+'6.6 Base Year 6 Staff Loading'!K175)/6</f>
        <v>0</v>
      </c>
      <c r="L175" s="346">
        <f>('6.1 Base Year 1 Staff Loading'!L175+'6.2 Base Year 2 Staff Loading'!L175+'6.3 Base Year 3 Staff Loading'!L175+'6.4 Base Year 4 Staff Loading'!L175+'6.5 Base Year 5 Staff Loading'!L175+'6.6 Base Year 6 Staff Loading'!L175)/6</f>
        <v>0</v>
      </c>
      <c r="M175" s="346">
        <f>('6.1 Base Year 1 Staff Loading'!M175+'6.2 Base Year 2 Staff Loading'!M175+'6.3 Base Year 3 Staff Loading'!M175+'6.4 Base Year 4 Staff Loading'!M175+'6.5 Base Year 5 Staff Loading'!M175+'6.6 Base Year 6 Staff Loading'!M175)/6</f>
        <v>0</v>
      </c>
      <c r="N175" s="346">
        <f>('6.1 Base Year 1 Staff Loading'!N175+'6.2 Base Year 2 Staff Loading'!N175+'6.3 Base Year 3 Staff Loading'!N175+'6.4 Base Year 4 Staff Loading'!N175+'6.5 Base Year 5 Staff Loading'!N175+'6.6 Base Year 6 Staff Loading'!N175)/6</f>
        <v>0</v>
      </c>
      <c r="O175" s="346">
        <f>('6.1 Base Year 1 Staff Loading'!O175+'6.2 Base Year 2 Staff Loading'!O175+'6.3 Base Year 3 Staff Loading'!O175+'6.4 Base Year 4 Staff Loading'!O175+'6.5 Base Year 5 Staff Loading'!O175+'6.6 Base Year 6 Staff Loading'!O175)/6</f>
        <v>0</v>
      </c>
      <c r="P175" s="346">
        <f>('6.1 Base Year 1 Staff Loading'!P175+'6.2 Base Year 2 Staff Loading'!P175+'6.3 Base Year 3 Staff Loading'!P175+'6.4 Base Year 4 Staff Loading'!P175+'6.5 Base Year 5 Staff Loading'!P175+'6.6 Base Year 6 Staff Loading'!P175)/6</f>
        <v>0</v>
      </c>
      <c r="Q175" s="346">
        <f>('6.1 Base Year 1 Staff Loading'!Q175+'6.2 Base Year 2 Staff Loading'!Q175+'6.3 Base Year 3 Staff Loading'!Q175+'6.4 Base Year 4 Staff Loading'!Q175+'6.5 Base Year 5 Staff Loading'!Q175+'6.6 Base Year 6 Staff Loading'!Q175)/6</f>
        <v>0</v>
      </c>
      <c r="R175" s="346">
        <f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159"/>
      <c r="D176" s="170"/>
      <c r="E176" s="508"/>
      <c r="F176" s="346">
        <f>('6.1 Base Year 1 Staff Loading'!F176+'6.2 Base Year 2 Staff Loading'!F176+'6.3 Base Year 3 Staff Loading'!F176+'6.4 Base Year 4 Staff Loading'!F176+'6.5 Base Year 5 Staff Loading'!F176+'6.6 Base Year 6 Staff Loading'!F176)/6</f>
        <v>0</v>
      </c>
      <c r="G176" s="346">
        <f>('6.1 Base Year 1 Staff Loading'!G176+'6.2 Base Year 2 Staff Loading'!G176+'6.3 Base Year 3 Staff Loading'!G176+'6.4 Base Year 4 Staff Loading'!G176+'6.5 Base Year 5 Staff Loading'!G176+'6.6 Base Year 6 Staff Loading'!G176)/6</f>
        <v>0</v>
      </c>
      <c r="H176" s="346">
        <f>('6.1 Base Year 1 Staff Loading'!H176+'6.2 Base Year 2 Staff Loading'!H176+'6.3 Base Year 3 Staff Loading'!H176+'6.4 Base Year 4 Staff Loading'!H176+'6.5 Base Year 5 Staff Loading'!H176+'6.6 Base Year 6 Staff Loading'!H176)/6</f>
        <v>0</v>
      </c>
      <c r="I176" s="346">
        <f>('6.1 Base Year 1 Staff Loading'!I176+'6.2 Base Year 2 Staff Loading'!I176+'6.3 Base Year 3 Staff Loading'!I176+'6.4 Base Year 4 Staff Loading'!I176+'6.5 Base Year 5 Staff Loading'!I176+'6.6 Base Year 6 Staff Loading'!I176)/6</f>
        <v>0</v>
      </c>
      <c r="J176" s="346">
        <f>('6.1 Base Year 1 Staff Loading'!J176+'6.2 Base Year 2 Staff Loading'!J176+'6.3 Base Year 3 Staff Loading'!J176+'6.4 Base Year 4 Staff Loading'!J176+'6.5 Base Year 5 Staff Loading'!J176+'6.6 Base Year 6 Staff Loading'!J176)/6</f>
        <v>0</v>
      </c>
      <c r="K176" s="346">
        <f>('6.1 Base Year 1 Staff Loading'!K176+'6.2 Base Year 2 Staff Loading'!K176+'6.3 Base Year 3 Staff Loading'!K176+'6.4 Base Year 4 Staff Loading'!K176+'6.5 Base Year 5 Staff Loading'!K176+'6.6 Base Year 6 Staff Loading'!K176)/6</f>
        <v>0</v>
      </c>
      <c r="L176" s="346">
        <f>('6.1 Base Year 1 Staff Loading'!L176+'6.2 Base Year 2 Staff Loading'!L176+'6.3 Base Year 3 Staff Loading'!L176+'6.4 Base Year 4 Staff Loading'!L176+'6.5 Base Year 5 Staff Loading'!L176+'6.6 Base Year 6 Staff Loading'!L176)/6</f>
        <v>0</v>
      </c>
      <c r="M176" s="346">
        <f>('6.1 Base Year 1 Staff Loading'!M176+'6.2 Base Year 2 Staff Loading'!M176+'6.3 Base Year 3 Staff Loading'!M176+'6.4 Base Year 4 Staff Loading'!M176+'6.5 Base Year 5 Staff Loading'!M176+'6.6 Base Year 6 Staff Loading'!M176)/6</f>
        <v>0</v>
      </c>
      <c r="N176" s="346">
        <f>('6.1 Base Year 1 Staff Loading'!N176+'6.2 Base Year 2 Staff Loading'!N176+'6.3 Base Year 3 Staff Loading'!N176+'6.4 Base Year 4 Staff Loading'!N176+'6.5 Base Year 5 Staff Loading'!N176+'6.6 Base Year 6 Staff Loading'!N176)/6</f>
        <v>0</v>
      </c>
      <c r="O176" s="346">
        <f>('6.1 Base Year 1 Staff Loading'!O176+'6.2 Base Year 2 Staff Loading'!O176+'6.3 Base Year 3 Staff Loading'!O176+'6.4 Base Year 4 Staff Loading'!O176+'6.5 Base Year 5 Staff Loading'!O176+'6.6 Base Year 6 Staff Loading'!O176)/6</f>
        <v>0</v>
      </c>
      <c r="P176" s="346">
        <f>('6.1 Base Year 1 Staff Loading'!P176+'6.2 Base Year 2 Staff Loading'!P176+'6.3 Base Year 3 Staff Loading'!P176+'6.4 Base Year 4 Staff Loading'!P176+'6.5 Base Year 5 Staff Loading'!P176+'6.6 Base Year 6 Staff Loading'!P176)/6</f>
        <v>0</v>
      </c>
      <c r="Q176" s="346">
        <f>('6.1 Base Year 1 Staff Loading'!Q176+'6.2 Base Year 2 Staff Loading'!Q176+'6.3 Base Year 3 Staff Loading'!Q176+'6.4 Base Year 4 Staff Loading'!Q176+'6.5 Base Year 5 Staff Loading'!Q176+'6.6 Base Year 6 Staff Loading'!Q176)/6</f>
        <v>0</v>
      </c>
      <c r="R176" s="346">
        <f t="shared" ref="R176:R179" si="207">SUM(F176:Q176)</f>
        <v>0</v>
      </c>
      <c r="S176" s="395">
        <f t="shared" ref="S176:S179" si="208">D176*R176</f>
        <v>0</v>
      </c>
      <c r="T176" s="108"/>
      <c r="U176" s="108"/>
      <c r="V176" s="108"/>
      <c r="W176" s="557">
        <f t="shared" ref="W176:W179" si="209">X176/$U$7</f>
        <v>0</v>
      </c>
      <c r="X176" s="557">
        <f t="shared" ref="X176:X179" si="210">R176/12</f>
        <v>0</v>
      </c>
      <c r="Z176" s="557">
        <f t="shared" ref="Z176:Z179" si="211">IF($E176="Y",$R176,0)</f>
        <v>0</v>
      </c>
      <c r="AA176" s="557">
        <f t="shared" ref="AA176:AA179" si="212">IF($E176="N",$R176,0)</f>
        <v>0</v>
      </c>
      <c r="AB176" s="558" t="e">
        <f t="shared" ref="AB176:AB179" si="213">Z176/(AA176+Z176)</f>
        <v>#DIV/0!</v>
      </c>
    </row>
    <row r="177" spans="1:28" s="111" customFormat="1" ht="14.25" x14ac:dyDescent="0.3">
      <c r="A177" s="339"/>
      <c r="B177" s="340"/>
      <c r="C177" s="159"/>
      <c r="D177" s="170"/>
      <c r="E177" s="508"/>
      <c r="F177" s="346">
        <f>('6.1 Base Year 1 Staff Loading'!F177+'6.2 Base Year 2 Staff Loading'!F177+'6.3 Base Year 3 Staff Loading'!F177+'6.4 Base Year 4 Staff Loading'!F177+'6.5 Base Year 5 Staff Loading'!F177+'6.6 Base Year 6 Staff Loading'!F177)/6</f>
        <v>0</v>
      </c>
      <c r="G177" s="346">
        <f>('6.1 Base Year 1 Staff Loading'!G177+'6.2 Base Year 2 Staff Loading'!G177+'6.3 Base Year 3 Staff Loading'!G177+'6.4 Base Year 4 Staff Loading'!G177+'6.5 Base Year 5 Staff Loading'!G177+'6.6 Base Year 6 Staff Loading'!G177)/6</f>
        <v>0</v>
      </c>
      <c r="H177" s="346">
        <f>('6.1 Base Year 1 Staff Loading'!H177+'6.2 Base Year 2 Staff Loading'!H177+'6.3 Base Year 3 Staff Loading'!H177+'6.4 Base Year 4 Staff Loading'!H177+'6.5 Base Year 5 Staff Loading'!H177+'6.6 Base Year 6 Staff Loading'!H177)/6</f>
        <v>0</v>
      </c>
      <c r="I177" s="346">
        <f>('6.1 Base Year 1 Staff Loading'!I177+'6.2 Base Year 2 Staff Loading'!I177+'6.3 Base Year 3 Staff Loading'!I177+'6.4 Base Year 4 Staff Loading'!I177+'6.5 Base Year 5 Staff Loading'!I177+'6.6 Base Year 6 Staff Loading'!I177)/6</f>
        <v>0</v>
      </c>
      <c r="J177" s="346">
        <f>('6.1 Base Year 1 Staff Loading'!J177+'6.2 Base Year 2 Staff Loading'!J177+'6.3 Base Year 3 Staff Loading'!J177+'6.4 Base Year 4 Staff Loading'!J177+'6.5 Base Year 5 Staff Loading'!J177+'6.6 Base Year 6 Staff Loading'!J177)/6</f>
        <v>0</v>
      </c>
      <c r="K177" s="346">
        <f>('6.1 Base Year 1 Staff Loading'!K177+'6.2 Base Year 2 Staff Loading'!K177+'6.3 Base Year 3 Staff Loading'!K177+'6.4 Base Year 4 Staff Loading'!K177+'6.5 Base Year 5 Staff Loading'!K177+'6.6 Base Year 6 Staff Loading'!K177)/6</f>
        <v>0</v>
      </c>
      <c r="L177" s="346">
        <f>('6.1 Base Year 1 Staff Loading'!L177+'6.2 Base Year 2 Staff Loading'!L177+'6.3 Base Year 3 Staff Loading'!L177+'6.4 Base Year 4 Staff Loading'!L177+'6.5 Base Year 5 Staff Loading'!L177+'6.6 Base Year 6 Staff Loading'!L177)/6</f>
        <v>0</v>
      </c>
      <c r="M177" s="346">
        <f>('6.1 Base Year 1 Staff Loading'!M177+'6.2 Base Year 2 Staff Loading'!M177+'6.3 Base Year 3 Staff Loading'!M177+'6.4 Base Year 4 Staff Loading'!M177+'6.5 Base Year 5 Staff Loading'!M177+'6.6 Base Year 6 Staff Loading'!M177)/6</f>
        <v>0</v>
      </c>
      <c r="N177" s="346">
        <f>('6.1 Base Year 1 Staff Loading'!N177+'6.2 Base Year 2 Staff Loading'!N177+'6.3 Base Year 3 Staff Loading'!N177+'6.4 Base Year 4 Staff Loading'!N177+'6.5 Base Year 5 Staff Loading'!N177+'6.6 Base Year 6 Staff Loading'!N177)/6</f>
        <v>0</v>
      </c>
      <c r="O177" s="346">
        <f>('6.1 Base Year 1 Staff Loading'!O177+'6.2 Base Year 2 Staff Loading'!O177+'6.3 Base Year 3 Staff Loading'!O177+'6.4 Base Year 4 Staff Loading'!O177+'6.5 Base Year 5 Staff Loading'!O177+'6.6 Base Year 6 Staff Loading'!O177)/6</f>
        <v>0</v>
      </c>
      <c r="P177" s="346">
        <f>('6.1 Base Year 1 Staff Loading'!P177+'6.2 Base Year 2 Staff Loading'!P177+'6.3 Base Year 3 Staff Loading'!P177+'6.4 Base Year 4 Staff Loading'!P177+'6.5 Base Year 5 Staff Loading'!P177+'6.6 Base Year 6 Staff Loading'!P177)/6</f>
        <v>0</v>
      </c>
      <c r="Q177" s="346">
        <f>('6.1 Base Year 1 Staff Loading'!Q177+'6.2 Base Year 2 Staff Loading'!Q177+'6.3 Base Year 3 Staff Loading'!Q177+'6.4 Base Year 4 Staff Loading'!Q177+'6.5 Base Year 5 Staff Loading'!Q177+'6.6 Base Year 6 Staff Loading'!Q177)/6</f>
        <v>0</v>
      </c>
      <c r="R177" s="346">
        <f t="shared" si="207"/>
        <v>0</v>
      </c>
      <c r="S177" s="395">
        <f t="shared" si="208"/>
        <v>0</v>
      </c>
      <c r="T177" s="108"/>
      <c r="U177" s="108"/>
      <c r="V177" s="108"/>
      <c r="W177" s="557">
        <f t="shared" si="209"/>
        <v>0</v>
      </c>
      <c r="X177" s="557">
        <f t="shared" si="210"/>
        <v>0</v>
      </c>
      <c r="Z177" s="557">
        <f t="shared" si="211"/>
        <v>0</v>
      </c>
      <c r="AA177" s="557">
        <f t="shared" si="212"/>
        <v>0</v>
      </c>
      <c r="AB177" s="558" t="e">
        <f t="shared" si="213"/>
        <v>#DIV/0!</v>
      </c>
    </row>
    <row r="178" spans="1:28" s="111" customFormat="1" ht="14.25" x14ac:dyDescent="0.3">
      <c r="A178" s="339"/>
      <c r="B178" s="340"/>
      <c r="C178" s="159"/>
      <c r="D178" s="170"/>
      <c r="E178" s="508"/>
      <c r="F178" s="346">
        <f>('6.1 Base Year 1 Staff Loading'!F178+'6.2 Base Year 2 Staff Loading'!F178+'6.3 Base Year 3 Staff Loading'!F178+'6.4 Base Year 4 Staff Loading'!F178+'6.5 Base Year 5 Staff Loading'!F178+'6.6 Base Year 6 Staff Loading'!F178)/6</f>
        <v>0</v>
      </c>
      <c r="G178" s="346">
        <f>('6.1 Base Year 1 Staff Loading'!G178+'6.2 Base Year 2 Staff Loading'!G178+'6.3 Base Year 3 Staff Loading'!G178+'6.4 Base Year 4 Staff Loading'!G178+'6.5 Base Year 5 Staff Loading'!G178+'6.6 Base Year 6 Staff Loading'!G178)/6</f>
        <v>0</v>
      </c>
      <c r="H178" s="346">
        <f>('6.1 Base Year 1 Staff Loading'!H178+'6.2 Base Year 2 Staff Loading'!H178+'6.3 Base Year 3 Staff Loading'!H178+'6.4 Base Year 4 Staff Loading'!H178+'6.5 Base Year 5 Staff Loading'!H178+'6.6 Base Year 6 Staff Loading'!H178)/6</f>
        <v>0</v>
      </c>
      <c r="I178" s="346">
        <f>('6.1 Base Year 1 Staff Loading'!I178+'6.2 Base Year 2 Staff Loading'!I178+'6.3 Base Year 3 Staff Loading'!I178+'6.4 Base Year 4 Staff Loading'!I178+'6.5 Base Year 5 Staff Loading'!I178+'6.6 Base Year 6 Staff Loading'!I178)/6</f>
        <v>0</v>
      </c>
      <c r="J178" s="346">
        <f>('6.1 Base Year 1 Staff Loading'!J178+'6.2 Base Year 2 Staff Loading'!J178+'6.3 Base Year 3 Staff Loading'!J178+'6.4 Base Year 4 Staff Loading'!J178+'6.5 Base Year 5 Staff Loading'!J178+'6.6 Base Year 6 Staff Loading'!J178)/6</f>
        <v>0</v>
      </c>
      <c r="K178" s="346">
        <f>('6.1 Base Year 1 Staff Loading'!K178+'6.2 Base Year 2 Staff Loading'!K178+'6.3 Base Year 3 Staff Loading'!K178+'6.4 Base Year 4 Staff Loading'!K178+'6.5 Base Year 5 Staff Loading'!K178+'6.6 Base Year 6 Staff Loading'!K178)/6</f>
        <v>0</v>
      </c>
      <c r="L178" s="346">
        <f>('6.1 Base Year 1 Staff Loading'!L178+'6.2 Base Year 2 Staff Loading'!L178+'6.3 Base Year 3 Staff Loading'!L178+'6.4 Base Year 4 Staff Loading'!L178+'6.5 Base Year 5 Staff Loading'!L178+'6.6 Base Year 6 Staff Loading'!L178)/6</f>
        <v>0</v>
      </c>
      <c r="M178" s="346">
        <f>('6.1 Base Year 1 Staff Loading'!M178+'6.2 Base Year 2 Staff Loading'!M178+'6.3 Base Year 3 Staff Loading'!M178+'6.4 Base Year 4 Staff Loading'!M178+'6.5 Base Year 5 Staff Loading'!M178+'6.6 Base Year 6 Staff Loading'!M178)/6</f>
        <v>0</v>
      </c>
      <c r="N178" s="346">
        <f>('6.1 Base Year 1 Staff Loading'!N178+'6.2 Base Year 2 Staff Loading'!N178+'6.3 Base Year 3 Staff Loading'!N178+'6.4 Base Year 4 Staff Loading'!N178+'6.5 Base Year 5 Staff Loading'!N178+'6.6 Base Year 6 Staff Loading'!N178)/6</f>
        <v>0</v>
      </c>
      <c r="O178" s="346">
        <f>('6.1 Base Year 1 Staff Loading'!O178+'6.2 Base Year 2 Staff Loading'!O178+'6.3 Base Year 3 Staff Loading'!O178+'6.4 Base Year 4 Staff Loading'!O178+'6.5 Base Year 5 Staff Loading'!O178+'6.6 Base Year 6 Staff Loading'!O178)/6</f>
        <v>0</v>
      </c>
      <c r="P178" s="346">
        <f>('6.1 Base Year 1 Staff Loading'!P178+'6.2 Base Year 2 Staff Loading'!P178+'6.3 Base Year 3 Staff Loading'!P178+'6.4 Base Year 4 Staff Loading'!P178+'6.5 Base Year 5 Staff Loading'!P178+'6.6 Base Year 6 Staff Loading'!P178)/6</f>
        <v>0</v>
      </c>
      <c r="Q178" s="346">
        <f>('6.1 Base Year 1 Staff Loading'!Q178+'6.2 Base Year 2 Staff Loading'!Q178+'6.3 Base Year 3 Staff Loading'!Q178+'6.4 Base Year 4 Staff Loading'!Q178+'6.5 Base Year 5 Staff Loading'!Q178+'6.6 Base Year 6 Staff Loading'!Q178)/6</f>
        <v>0</v>
      </c>
      <c r="R178" s="346">
        <f t="shared" si="207"/>
        <v>0</v>
      </c>
      <c r="S178" s="395">
        <f t="shared" si="208"/>
        <v>0</v>
      </c>
      <c r="T178" s="108"/>
      <c r="U178" s="108"/>
      <c r="V178" s="108"/>
      <c r="W178" s="557">
        <f t="shared" si="209"/>
        <v>0</v>
      </c>
      <c r="X178" s="557">
        <f t="shared" si="210"/>
        <v>0</v>
      </c>
      <c r="Z178" s="557">
        <f t="shared" si="211"/>
        <v>0</v>
      </c>
      <c r="AA178" s="557">
        <f t="shared" si="212"/>
        <v>0</v>
      </c>
      <c r="AB178" s="558" t="e">
        <f t="shared" si="213"/>
        <v>#DIV/0!</v>
      </c>
    </row>
    <row r="179" spans="1:28" ht="9.9499999999999993" customHeight="1" x14ac:dyDescent="0.3">
      <c r="A179" s="339"/>
      <c r="B179" s="340"/>
      <c r="C179" s="159"/>
      <c r="D179" s="170"/>
      <c r="E179" s="508"/>
      <c r="F179" s="346">
        <f>('6.1 Base Year 1 Staff Loading'!F179+'6.2 Base Year 2 Staff Loading'!F179+'6.3 Base Year 3 Staff Loading'!F179+'6.4 Base Year 4 Staff Loading'!F179+'6.5 Base Year 5 Staff Loading'!F179+'6.6 Base Year 6 Staff Loading'!F179)/6</f>
        <v>0</v>
      </c>
      <c r="G179" s="346">
        <f>('6.1 Base Year 1 Staff Loading'!G179+'6.2 Base Year 2 Staff Loading'!G179+'6.3 Base Year 3 Staff Loading'!G179+'6.4 Base Year 4 Staff Loading'!G179+'6.5 Base Year 5 Staff Loading'!G179+'6.6 Base Year 6 Staff Loading'!G179)/6</f>
        <v>0</v>
      </c>
      <c r="H179" s="346">
        <f>('6.1 Base Year 1 Staff Loading'!H179+'6.2 Base Year 2 Staff Loading'!H179+'6.3 Base Year 3 Staff Loading'!H179+'6.4 Base Year 4 Staff Loading'!H179+'6.5 Base Year 5 Staff Loading'!H179+'6.6 Base Year 6 Staff Loading'!H179)/6</f>
        <v>0</v>
      </c>
      <c r="I179" s="346">
        <f>('6.1 Base Year 1 Staff Loading'!I179+'6.2 Base Year 2 Staff Loading'!I179+'6.3 Base Year 3 Staff Loading'!I179+'6.4 Base Year 4 Staff Loading'!I179+'6.5 Base Year 5 Staff Loading'!I179+'6.6 Base Year 6 Staff Loading'!I179)/6</f>
        <v>0</v>
      </c>
      <c r="J179" s="346">
        <f>('6.1 Base Year 1 Staff Loading'!J179+'6.2 Base Year 2 Staff Loading'!J179+'6.3 Base Year 3 Staff Loading'!J179+'6.4 Base Year 4 Staff Loading'!J179+'6.5 Base Year 5 Staff Loading'!J179+'6.6 Base Year 6 Staff Loading'!J179)/6</f>
        <v>0</v>
      </c>
      <c r="K179" s="346">
        <f>('6.1 Base Year 1 Staff Loading'!K179+'6.2 Base Year 2 Staff Loading'!K179+'6.3 Base Year 3 Staff Loading'!K179+'6.4 Base Year 4 Staff Loading'!K179+'6.5 Base Year 5 Staff Loading'!K179+'6.6 Base Year 6 Staff Loading'!K179)/6</f>
        <v>0</v>
      </c>
      <c r="L179" s="346">
        <f>('6.1 Base Year 1 Staff Loading'!L179+'6.2 Base Year 2 Staff Loading'!L179+'6.3 Base Year 3 Staff Loading'!L179+'6.4 Base Year 4 Staff Loading'!L179+'6.5 Base Year 5 Staff Loading'!L179+'6.6 Base Year 6 Staff Loading'!L179)/6</f>
        <v>0</v>
      </c>
      <c r="M179" s="346">
        <f>('6.1 Base Year 1 Staff Loading'!M179+'6.2 Base Year 2 Staff Loading'!M179+'6.3 Base Year 3 Staff Loading'!M179+'6.4 Base Year 4 Staff Loading'!M179+'6.5 Base Year 5 Staff Loading'!M179+'6.6 Base Year 6 Staff Loading'!M179)/6</f>
        <v>0</v>
      </c>
      <c r="N179" s="346">
        <f>('6.1 Base Year 1 Staff Loading'!N179+'6.2 Base Year 2 Staff Loading'!N179+'6.3 Base Year 3 Staff Loading'!N179+'6.4 Base Year 4 Staff Loading'!N179+'6.5 Base Year 5 Staff Loading'!N179+'6.6 Base Year 6 Staff Loading'!N179)/6</f>
        <v>0</v>
      </c>
      <c r="O179" s="346">
        <f>('6.1 Base Year 1 Staff Loading'!O179+'6.2 Base Year 2 Staff Loading'!O179+'6.3 Base Year 3 Staff Loading'!O179+'6.4 Base Year 4 Staff Loading'!O179+'6.5 Base Year 5 Staff Loading'!O179+'6.6 Base Year 6 Staff Loading'!O179)/6</f>
        <v>0</v>
      </c>
      <c r="P179" s="346">
        <f>('6.1 Base Year 1 Staff Loading'!P179+'6.2 Base Year 2 Staff Loading'!P179+'6.3 Base Year 3 Staff Loading'!P179+'6.4 Base Year 4 Staff Loading'!P179+'6.5 Base Year 5 Staff Loading'!P179+'6.6 Base Year 6 Staff Loading'!P179)/6</f>
        <v>0</v>
      </c>
      <c r="Q179" s="346">
        <f>('6.1 Base Year 1 Staff Loading'!Q179+'6.2 Base Year 2 Staff Loading'!Q179+'6.3 Base Year 3 Staff Loading'!Q179+'6.4 Base Year 4 Staff Loading'!Q179+'6.5 Base Year 5 Staff Loading'!Q179+'6.6 Base Year 6 Staff Loading'!Q179)/6</f>
        <v>0</v>
      </c>
      <c r="R179" s="346">
        <f t="shared" si="207"/>
        <v>0</v>
      </c>
      <c r="S179" s="395">
        <f t="shared" si="208"/>
        <v>0</v>
      </c>
      <c r="T179" s="108"/>
      <c r="U179" s="108"/>
      <c r="V179" s="108"/>
      <c r="W179" s="557">
        <f t="shared" si="209"/>
        <v>0</v>
      </c>
      <c r="X179" s="557">
        <f t="shared" si="210"/>
        <v>0</v>
      </c>
      <c r="Z179" s="557">
        <f t="shared" si="211"/>
        <v>0</v>
      </c>
      <c r="AA179" s="557">
        <f t="shared" si="212"/>
        <v>0</v>
      </c>
      <c r="AB179" s="558" t="e">
        <f t="shared" si="21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244"/>
      <c r="E180" s="509"/>
      <c r="F180" s="245">
        <f>SUM(F175:F179)</f>
        <v>0</v>
      </c>
      <c r="G180" s="245">
        <f t="shared" ref="G180:R180" si="214">SUM(G175:G179)</f>
        <v>0</v>
      </c>
      <c r="H180" s="245">
        <f t="shared" si="214"/>
        <v>0</v>
      </c>
      <c r="I180" s="245">
        <f t="shared" si="214"/>
        <v>0</v>
      </c>
      <c r="J180" s="245">
        <f t="shared" si="214"/>
        <v>0</v>
      </c>
      <c r="K180" s="245">
        <f t="shared" si="214"/>
        <v>0</v>
      </c>
      <c r="L180" s="245">
        <f t="shared" si="214"/>
        <v>0</v>
      </c>
      <c r="M180" s="245">
        <f t="shared" si="214"/>
        <v>0</v>
      </c>
      <c r="N180" s="245">
        <f t="shared" si="214"/>
        <v>0</v>
      </c>
      <c r="O180" s="245">
        <f t="shared" si="214"/>
        <v>0</v>
      </c>
      <c r="P180" s="245">
        <f t="shared" si="214"/>
        <v>0</v>
      </c>
      <c r="Q180" s="245">
        <f t="shared" si="214"/>
        <v>0</v>
      </c>
      <c r="R180" s="245">
        <f t="shared" si="21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17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266"/>
      <c r="E182" s="512"/>
      <c r="F182" s="266">
        <f t="shared" ref="F182:S182" si="215">SUM(F162,F168,F174,F180)</f>
        <v>0</v>
      </c>
      <c r="G182" s="266">
        <f t="shared" si="215"/>
        <v>0</v>
      </c>
      <c r="H182" s="266">
        <f t="shared" si="215"/>
        <v>0</v>
      </c>
      <c r="I182" s="266">
        <f t="shared" si="215"/>
        <v>0</v>
      </c>
      <c r="J182" s="266">
        <f t="shared" si="215"/>
        <v>0</v>
      </c>
      <c r="K182" s="266">
        <f t="shared" si="215"/>
        <v>0</v>
      </c>
      <c r="L182" s="266">
        <f t="shared" si="215"/>
        <v>0</v>
      </c>
      <c r="M182" s="266">
        <f t="shared" si="215"/>
        <v>0</v>
      </c>
      <c r="N182" s="266">
        <f t="shared" si="215"/>
        <v>0</v>
      </c>
      <c r="O182" s="266">
        <f t="shared" si="215"/>
        <v>0</v>
      </c>
      <c r="P182" s="266">
        <f t="shared" si="215"/>
        <v>0</v>
      </c>
      <c r="Q182" s="266">
        <f t="shared" si="215"/>
        <v>0</v>
      </c>
      <c r="R182" s="266">
        <f t="shared" si="215"/>
        <v>0</v>
      </c>
      <c r="S182" s="398">
        <f t="shared" si="21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154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251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152"/>
      <c r="D185" s="170"/>
      <c r="E185" s="508"/>
      <c r="F185" s="346">
        <f>('6.1 Base Year 1 Staff Loading'!F185+'6.2 Base Year 2 Staff Loading'!F185+'6.3 Base Year 3 Staff Loading'!F185+'6.4 Base Year 4 Staff Loading'!F185+'6.5 Base Year 5 Staff Loading'!F185+'6.6 Base Year 6 Staff Loading'!F185)/6</f>
        <v>0</v>
      </c>
      <c r="G185" s="346">
        <f>('6.1 Base Year 1 Staff Loading'!G185+'6.2 Base Year 2 Staff Loading'!G185+'6.3 Base Year 3 Staff Loading'!G185+'6.4 Base Year 4 Staff Loading'!G185+'6.5 Base Year 5 Staff Loading'!G185+'6.6 Base Year 6 Staff Loading'!G185)/6</f>
        <v>0</v>
      </c>
      <c r="H185" s="346">
        <f>('6.1 Base Year 1 Staff Loading'!H185+'6.2 Base Year 2 Staff Loading'!H185+'6.3 Base Year 3 Staff Loading'!H185+'6.4 Base Year 4 Staff Loading'!H185+'6.5 Base Year 5 Staff Loading'!H185+'6.6 Base Year 6 Staff Loading'!H185)/6</f>
        <v>0</v>
      </c>
      <c r="I185" s="346">
        <f>('6.1 Base Year 1 Staff Loading'!I185+'6.2 Base Year 2 Staff Loading'!I185+'6.3 Base Year 3 Staff Loading'!I185+'6.4 Base Year 4 Staff Loading'!I185+'6.5 Base Year 5 Staff Loading'!I185+'6.6 Base Year 6 Staff Loading'!I185)/6</f>
        <v>0</v>
      </c>
      <c r="J185" s="346">
        <f>('6.1 Base Year 1 Staff Loading'!J185+'6.2 Base Year 2 Staff Loading'!J185+'6.3 Base Year 3 Staff Loading'!J185+'6.4 Base Year 4 Staff Loading'!J185+'6.5 Base Year 5 Staff Loading'!J185+'6.6 Base Year 6 Staff Loading'!J185)/6</f>
        <v>0</v>
      </c>
      <c r="K185" s="346">
        <f>('6.1 Base Year 1 Staff Loading'!K185+'6.2 Base Year 2 Staff Loading'!K185+'6.3 Base Year 3 Staff Loading'!K185+'6.4 Base Year 4 Staff Loading'!K185+'6.5 Base Year 5 Staff Loading'!K185+'6.6 Base Year 6 Staff Loading'!K185)/6</f>
        <v>0</v>
      </c>
      <c r="L185" s="346">
        <f>('6.1 Base Year 1 Staff Loading'!L185+'6.2 Base Year 2 Staff Loading'!L185+'6.3 Base Year 3 Staff Loading'!L185+'6.4 Base Year 4 Staff Loading'!L185+'6.5 Base Year 5 Staff Loading'!L185+'6.6 Base Year 6 Staff Loading'!L185)/6</f>
        <v>0</v>
      </c>
      <c r="M185" s="346">
        <f>('6.1 Base Year 1 Staff Loading'!M185+'6.2 Base Year 2 Staff Loading'!M185+'6.3 Base Year 3 Staff Loading'!M185+'6.4 Base Year 4 Staff Loading'!M185+'6.5 Base Year 5 Staff Loading'!M185+'6.6 Base Year 6 Staff Loading'!M185)/6</f>
        <v>0</v>
      </c>
      <c r="N185" s="346">
        <f>('6.1 Base Year 1 Staff Loading'!N185+'6.2 Base Year 2 Staff Loading'!N185+'6.3 Base Year 3 Staff Loading'!N185+'6.4 Base Year 4 Staff Loading'!N185+'6.5 Base Year 5 Staff Loading'!N185+'6.6 Base Year 6 Staff Loading'!N185)/6</f>
        <v>0</v>
      </c>
      <c r="O185" s="346">
        <f>('6.1 Base Year 1 Staff Loading'!O185+'6.2 Base Year 2 Staff Loading'!O185+'6.3 Base Year 3 Staff Loading'!O185+'6.4 Base Year 4 Staff Loading'!O185+'6.5 Base Year 5 Staff Loading'!O185+'6.6 Base Year 6 Staff Loading'!O185)/6</f>
        <v>0</v>
      </c>
      <c r="P185" s="346">
        <f>('6.1 Base Year 1 Staff Loading'!P185+'6.2 Base Year 2 Staff Loading'!P185+'6.3 Base Year 3 Staff Loading'!P185+'6.4 Base Year 4 Staff Loading'!P185+'6.5 Base Year 5 Staff Loading'!P185+'6.6 Base Year 6 Staff Loading'!P185)/6</f>
        <v>0</v>
      </c>
      <c r="Q185" s="346">
        <f>('6.1 Base Year 1 Staff Loading'!Q185+'6.2 Base Year 2 Staff Loading'!Q185+'6.3 Base Year 3 Staff Loading'!Q185+'6.4 Base Year 4 Staff Loading'!Q185+'6.5 Base Year 5 Staff Loading'!Q185+'6.6 Base Year 6 Staff Loading'!Q185)/6</f>
        <v>0</v>
      </c>
      <c r="R185" s="346">
        <f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152"/>
      <c r="D186" s="170"/>
      <c r="E186" s="508"/>
      <c r="F186" s="346">
        <f>('6.1 Base Year 1 Staff Loading'!F186+'6.2 Base Year 2 Staff Loading'!F186+'6.3 Base Year 3 Staff Loading'!F186+'6.4 Base Year 4 Staff Loading'!F186+'6.5 Base Year 5 Staff Loading'!F186+'6.6 Base Year 6 Staff Loading'!F186)/6</f>
        <v>0</v>
      </c>
      <c r="G186" s="346">
        <f>('6.1 Base Year 1 Staff Loading'!G186+'6.2 Base Year 2 Staff Loading'!G186+'6.3 Base Year 3 Staff Loading'!G186+'6.4 Base Year 4 Staff Loading'!G186+'6.5 Base Year 5 Staff Loading'!G186+'6.6 Base Year 6 Staff Loading'!G186)/6</f>
        <v>0</v>
      </c>
      <c r="H186" s="346">
        <f>('6.1 Base Year 1 Staff Loading'!H186+'6.2 Base Year 2 Staff Loading'!H186+'6.3 Base Year 3 Staff Loading'!H186+'6.4 Base Year 4 Staff Loading'!H186+'6.5 Base Year 5 Staff Loading'!H186+'6.6 Base Year 6 Staff Loading'!H186)/6</f>
        <v>0</v>
      </c>
      <c r="I186" s="346">
        <f>('6.1 Base Year 1 Staff Loading'!I186+'6.2 Base Year 2 Staff Loading'!I186+'6.3 Base Year 3 Staff Loading'!I186+'6.4 Base Year 4 Staff Loading'!I186+'6.5 Base Year 5 Staff Loading'!I186+'6.6 Base Year 6 Staff Loading'!I186)/6</f>
        <v>0</v>
      </c>
      <c r="J186" s="346">
        <f>('6.1 Base Year 1 Staff Loading'!J186+'6.2 Base Year 2 Staff Loading'!J186+'6.3 Base Year 3 Staff Loading'!J186+'6.4 Base Year 4 Staff Loading'!J186+'6.5 Base Year 5 Staff Loading'!J186+'6.6 Base Year 6 Staff Loading'!J186)/6</f>
        <v>0</v>
      </c>
      <c r="K186" s="346">
        <f>('6.1 Base Year 1 Staff Loading'!K186+'6.2 Base Year 2 Staff Loading'!K186+'6.3 Base Year 3 Staff Loading'!K186+'6.4 Base Year 4 Staff Loading'!K186+'6.5 Base Year 5 Staff Loading'!K186+'6.6 Base Year 6 Staff Loading'!K186)/6</f>
        <v>0</v>
      </c>
      <c r="L186" s="346">
        <f>('6.1 Base Year 1 Staff Loading'!L186+'6.2 Base Year 2 Staff Loading'!L186+'6.3 Base Year 3 Staff Loading'!L186+'6.4 Base Year 4 Staff Loading'!L186+'6.5 Base Year 5 Staff Loading'!L186+'6.6 Base Year 6 Staff Loading'!L186)/6</f>
        <v>0</v>
      </c>
      <c r="M186" s="346">
        <f>('6.1 Base Year 1 Staff Loading'!M186+'6.2 Base Year 2 Staff Loading'!M186+'6.3 Base Year 3 Staff Loading'!M186+'6.4 Base Year 4 Staff Loading'!M186+'6.5 Base Year 5 Staff Loading'!M186+'6.6 Base Year 6 Staff Loading'!M186)/6</f>
        <v>0</v>
      </c>
      <c r="N186" s="346">
        <f>('6.1 Base Year 1 Staff Loading'!N186+'6.2 Base Year 2 Staff Loading'!N186+'6.3 Base Year 3 Staff Loading'!N186+'6.4 Base Year 4 Staff Loading'!N186+'6.5 Base Year 5 Staff Loading'!N186+'6.6 Base Year 6 Staff Loading'!N186)/6</f>
        <v>0</v>
      </c>
      <c r="O186" s="346">
        <f>('6.1 Base Year 1 Staff Loading'!O186+'6.2 Base Year 2 Staff Loading'!O186+'6.3 Base Year 3 Staff Loading'!O186+'6.4 Base Year 4 Staff Loading'!O186+'6.5 Base Year 5 Staff Loading'!O186+'6.6 Base Year 6 Staff Loading'!O186)/6</f>
        <v>0</v>
      </c>
      <c r="P186" s="346">
        <f>('6.1 Base Year 1 Staff Loading'!P186+'6.2 Base Year 2 Staff Loading'!P186+'6.3 Base Year 3 Staff Loading'!P186+'6.4 Base Year 4 Staff Loading'!P186+'6.5 Base Year 5 Staff Loading'!P186+'6.6 Base Year 6 Staff Loading'!P186)/6</f>
        <v>0</v>
      </c>
      <c r="Q186" s="346">
        <f>('6.1 Base Year 1 Staff Loading'!Q186+'6.2 Base Year 2 Staff Loading'!Q186+'6.3 Base Year 3 Staff Loading'!Q186+'6.4 Base Year 4 Staff Loading'!Q186+'6.5 Base Year 5 Staff Loading'!Q186+'6.6 Base Year 6 Staff Loading'!Q186)/6</f>
        <v>0</v>
      </c>
      <c r="R186" s="346">
        <f t="shared" ref="R186:R189" si="216">SUM(F186:Q186)</f>
        <v>0</v>
      </c>
      <c r="S186" s="395">
        <f t="shared" ref="S186:S189" si="217">D186*R186</f>
        <v>0</v>
      </c>
      <c r="T186" s="108"/>
      <c r="U186" s="108"/>
      <c r="V186" s="108"/>
      <c r="W186" s="557">
        <f t="shared" ref="W186:W189" si="218">X186/$U$7</f>
        <v>0</v>
      </c>
      <c r="X186" s="557">
        <f t="shared" ref="X186:X189" si="219">R186/12</f>
        <v>0</v>
      </c>
      <c r="Z186" s="557">
        <f t="shared" ref="Z186:Z189" si="220">IF($E186="Y",$R186,0)</f>
        <v>0</v>
      </c>
      <c r="AA186" s="557">
        <f t="shared" ref="AA186:AA189" si="221">IF($E186="N",$R186,0)</f>
        <v>0</v>
      </c>
      <c r="AB186" s="558" t="e">
        <f t="shared" ref="AB186:AB189" si="222">Z186/(AA186+Z186)</f>
        <v>#DIV/0!</v>
      </c>
    </row>
    <row r="187" spans="1:28" s="111" customFormat="1" ht="14.25" x14ac:dyDescent="0.3">
      <c r="A187" s="339"/>
      <c r="B187" s="340"/>
      <c r="C187" s="152"/>
      <c r="D187" s="170"/>
      <c r="E187" s="508"/>
      <c r="F187" s="346">
        <f>('6.1 Base Year 1 Staff Loading'!F187+'6.2 Base Year 2 Staff Loading'!F187+'6.3 Base Year 3 Staff Loading'!F187+'6.4 Base Year 4 Staff Loading'!F187+'6.5 Base Year 5 Staff Loading'!F187+'6.6 Base Year 6 Staff Loading'!F187)/6</f>
        <v>0</v>
      </c>
      <c r="G187" s="346">
        <f>('6.1 Base Year 1 Staff Loading'!G187+'6.2 Base Year 2 Staff Loading'!G187+'6.3 Base Year 3 Staff Loading'!G187+'6.4 Base Year 4 Staff Loading'!G187+'6.5 Base Year 5 Staff Loading'!G187+'6.6 Base Year 6 Staff Loading'!G187)/6</f>
        <v>0</v>
      </c>
      <c r="H187" s="346">
        <f>('6.1 Base Year 1 Staff Loading'!H187+'6.2 Base Year 2 Staff Loading'!H187+'6.3 Base Year 3 Staff Loading'!H187+'6.4 Base Year 4 Staff Loading'!H187+'6.5 Base Year 5 Staff Loading'!H187+'6.6 Base Year 6 Staff Loading'!H187)/6</f>
        <v>0</v>
      </c>
      <c r="I187" s="346">
        <f>('6.1 Base Year 1 Staff Loading'!I187+'6.2 Base Year 2 Staff Loading'!I187+'6.3 Base Year 3 Staff Loading'!I187+'6.4 Base Year 4 Staff Loading'!I187+'6.5 Base Year 5 Staff Loading'!I187+'6.6 Base Year 6 Staff Loading'!I187)/6</f>
        <v>0</v>
      </c>
      <c r="J187" s="346">
        <f>('6.1 Base Year 1 Staff Loading'!J187+'6.2 Base Year 2 Staff Loading'!J187+'6.3 Base Year 3 Staff Loading'!J187+'6.4 Base Year 4 Staff Loading'!J187+'6.5 Base Year 5 Staff Loading'!J187+'6.6 Base Year 6 Staff Loading'!J187)/6</f>
        <v>0</v>
      </c>
      <c r="K187" s="346">
        <f>('6.1 Base Year 1 Staff Loading'!K187+'6.2 Base Year 2 Staff Loading'!K187+'6.3 Base Year 3 Staff Loading'!K187+'6.4 Base Year 4 Staff Loading'!K187+'6.5 Base Year 5 Staff Loading'!K187+'6.6 Base Year 6 Staff Loading'!K187)/6</f>
        <v>0</v>
      </c>
      <c r="L187" s="346">
        <f>('6.1 Base Year 1 Staff Loading'!L187+'6.2 Base Year 2 Staff Loading'!L187+'6.3 Base Year 3 Staff Loading'!L187+'6.4 Base Year 4 Staff Loading'!L187+'6.5 Base Year 5 Staff Loading'!L187+'6.6 Base Year 6 Staff Loading'!L187)/6</f>
        <v>0</v>
      </c>
      <c r="M187" s="346">
        <f>('6.1 Base Year 1 Staff Loading'!M187+'6.2 Base Year 2 Staff Loading'!M187+'6.3 Base Year 3 Staff Loading'!M187+'6.4 Base Year 4 Staff Loading'!M187+'6.5 Base Year 5 Staff Loading'!M187+'6.6 Base Year 6 Staff Loading'!M187)/6</f>
        <v>0</v>
      </c>
      <c r="N187" s="346">
        <f>('6.1 Base Year 1 Staff Loading'!N187+'6.2 Base Year 2 Staff Loading'!N187+'6.3 Base Year 3 Staff Loading'!N187+'6.4 Base Year 4 Staff Loading'!N187+'6.5 Base Year 5 Staff Loading'!N187+'6.6 Base Year 6 Staff Loading'!N187)/6</f>
        <v>0</v>
      </c>
      <c r="O187" s="346">
        <f>('6.1 Base Year 1 Staff Loading'!O187+'6.2 Base Year 2 Staff Loading'!O187+'6.3 Base Year 3 Staff Loading'!O187+'6.4 Base Year 4 Staff Loading'!O187+'6.5 Base Year 5 Staff Loading'!O187+'6.6 Base Year 6 Staff Loading'!O187)/6</f>
        <v>0</v>
      </c>
      <c r="P187" s="346">
        <f>('6.1 Base Year 1 Staff Loading'!P187+'6.2 Base Year 2 Staff Loading'!P187+'6.3 Base Year 3 Staff Loading'!P187+'6.4 Base Year 4 Staff Loading'!P187+'6.5 Base Year 5 Staff Loading'!P187+'6.6 Base Year 6 Staff Loading'!P187)/6</f>
        <v>0</v>
      </c>
      <c r="Q187" s="346">
        <f>('6.1 Base Year 1 Staff Loading'!Q187+'6.2 Base Year 2 Staff Loading'!Q187+'6.3 Base Year 3 Staff Loading'!Q187+'6.4 Base Year 4 Staff Loading'!Q187+'6.5 Base Year 5 Staff Loading'!Q187+'6.6 Base Year 6 Staff Loading'!Q187)/6</f>
        <v>0</v>
      </c>
      <c r="R187" s="346">
        <f t="shared" si="216"/>
        <v>0</v>
      </c>
      <c r="S187" s="395">
        <f t="shared" si="217"/>
        <v>0</v>
      </c>
      <c r="T187" s="108"/>
      <c r="U187" s="108"/>
      <c r="V187" s="108"/>
      <c r="W187" s="557">
        <f t="shared" si="218"/>
        <v>0</v>
      </c>
      <c r="X187" s="557">
        <f t="shared" si="219"/>
        <v>0</v>
      </c>
      <c r="Z187" s="557">
        <f t="shared" si="220"/>
        <v>0</v>
      </c>
      <c r="AA187" s="557">
        <f t="shared" si="221"/>
        <v>0</v>
      </c>
      <c r="AB187" s="558" t="e">
        <f t="shared" si="222"/>
        <v>#DIV/0!</v>
      </c>
    </row>
    <row r="188" spans="1:28" ht="14.25" x14ac:dyDescent="0.3">
      <c r="A188" s="339"/>
      <c r="B188" s="340"/>
      <c r="C188" s="152"/>
      <c r="D188" s="170"/>
      <c r="E188" s="508"/>
      <c r="F188" s="346">
        <f>('6.1 Base Year 1 Staff Loading'!F188+'6.2 Base Year 2 Staff Loading'!F188+'6.3 Base Year 3 Staff Loading'!F188+'6.4 Base Year 4 Staff Loading'!F188+'6.5 Base Year 5 Staff Loading'!F188+'6.6 Base Year 6 Staff Loading'!F188)/6</f>
        <v>0</v>
      </c>
      <c r="G188" s="346">
        <f>('6.1 Base Year 1 Staff Loading'!G188+'6.2 Base Year 2 Staff Loading'!G188+'6.3 Base Year 3 Staff Loading'!G188+'6.4 Base Year 4 Staff Loading'!G188+'6.5 Base Year 5 Staff Loading'!G188+'6.6 Base Year 6 Staff Loading'!G188)/6</f>
        <v>0</v>
      </c>
      <c r="H188" s="346">
        <f>('6.1 Base Year 1 Staff Loading'!H188+'6.2 Base Year 2 Staff Loading'!H188+'6.3 Base Year 3 Staff Loading'!H188+'6.4 Base Year 4 Staff Loading'!H188+'6.5 Base Year 5 Staff Loading'!H188+'6.6 Base Year 6 Staff Loading'!H188)/6</f>
        <v>0</v>
      </c>
      <c r="I188" s="346">
        <f>('6.1 Base Year 1 Staff Loading'!I188+'6.2 Base Year 2 Staff Loading'!I188+'6.3 Base Year 3 Staff Loading'!I188+'6.4 Base Year 4 Staff Loading'!I188+'6.5 Base Year 5 Staff Loading'!I188+'6.6 Base Year 6 Staff Loading'!I188)/6</f>
        <v>0</v>
      </c>
      <c r="J188" s="346">
        <f>('6.1 Base Year 1 Staff Loading'!J188+'6.2 Base Year 2 Staff Loading'!J188+'6.3 Base Year 3 Staff Loading'!J188+'6.4 Base Year 4 Staff Loading'!J188+'6.5 Base Year 5 Staff Loading'!J188+'6.6 Base Year 6 Staff Loading'!J188)/6</f>
        <v>0</v>
      </c>
      <c r="K188" s="346">
        <f>('6.1 Base Year 1 Staff Loading'!K188+'6.2 Base Year 2 Staff Loading'!K188+'6.3 Base Year 3 Staff Loading'!K188+'6.4 Base Year 4 Staff Loading'!K188+'6.5 Base Year 5 Staff Loading'!K188+'6.6 Base Year 6 Staff Loading'!K188)/6</f>
        <v>0</v>
      </c>
      <c r="L188" s="346">
        <f>('6.1 Base Year 1 Staff Loading'!L188+'6.2 Base Year 2 Staff Loading'!L188+'6.3 Base Year 3 Staff Loading'!L188+'6.4 Base Year 4 Staff Loading'!L188+'6.5 Base Year 5 Staff Loading'!L188+'6.6 Base Year 6 Staff Loading'!L188)/6</f>
        <v>0</v>
      </c>
      <c r="M188" s="346">
        <f>('6.1 Base Year 1 Staff Loading'!M188+'6.2 Base Year 2 Staff Loading'!M188+'6.3 Base Year 3 Staff Loading'!M188+'6.4 Base Year 4 Staff Loading'!M188+'6.5 Base Year 5 Staff Loading'!M188+'6.6 Base Year 6 Staff Loading'!M188)/6</f>
        <v>0</v>
      </c>
      <c r="N188" s="346">
        <f>('6.1 Base Year 1 Staff Loading'!N188+'6.2 Base Year 2 Staff Loading'!N188+'6.3 Base Year 3 Staff Loading'!N188+'6.4 Base Year 4 Staff Loading'!N188+'6.5 Base Year 5 Staff Loading'!N188+'6.6 Base Year 6 Staff Loading'!N188)/6</f>
        <v>0</v>
      </c>
      <c r="O188" s="346">
        <f>('6.1 Base Year 1 Staff Loading'!O188+'6.2 Base Year 2 Staff Loading'!O188+'6.3 Base Year 3 Staff Loading'!O188+'6.4 Base Year 4 Staff Loading'!O188+'6.5 Base Year 5 Staff Loading'!O188+'6.6 Base Year 6 Staff Loading'!O188)/6</f>
        <v>0</v>
      </c>
      <c r="P188" s="346">
        <f>('6.1 Base Year 1 Staff Loading'!P188+'6.2 Base Year 2 Staff Loading'!P188+'6.3 Base Year 3 Staff Loading'!P188+'6.4 Base Year 4 Staff Loading'!P188+'6.5 Base Year 5 Staff Loading'!P188+'6.6 Base Year 6 Staff Loading'!P188)/6</f>
        <v>0</v>
      </c>
      <c r="Q188" s="346">
        <f>('6.1 Base Year 1 Staff Loading'!Q188+'6.2 Base Year 2 Staff Loading'!Q188+'6.3 Base Year 3 Staff Loading'!Q188+'6.4 Base Year 4 Staff Loading'!Q188+'6.5 Base Year 5 Staff Loading'!Q188+'6.6 Base Year 6 Staff Loading'!Q188)/6</f>
        <v>0</v>
      </c>
      <c r="R188" s="346">
        <f t="shared" si="216"/>
        <v>0</v>
      </c>
      <c r="S188" s="395">
        <f t="shared" si="217"/>
        <v>0</v>
      </c>
      <c r="T188" s="108"/>
      <c r="U188" s="108"/>
      <c r="V188" s="108"/>
      <c r="W188" s="557">
        <f t="shared" si="218"/>
        <v>0</v>
      </c>
      <c r="X188" s="557">
        <f t="shared" si="219"/>
        <v>0</v>
      </c>
      <c r="Z188" s="557">
        <f t="shared" si="220"/>
        <v>0</v>
      </c>
      <c r="AA188" s="557">
        <f t="shared" si="221"/>
        <v>0</v>
      </c>
      <c r="AB188" s="558" t="e">
        <f t="shared" si="222"/>
        <v>#DIV/0!</v>
      </c>
    </row>
    <row r="189" spans="1:28" ht="14.25" x14ac:dyDescent="0.3">
      <c r="A189" s="339"/>
      <c r="B189" s="340"/>
      <c r="C189" s="152"/>
      <c r="D189" s="170"/>
      <c r="E189" s="508"/>
      <c r="F189" s="346">
        <f>('6.1 Base Year 1 Staff Loading'!F189+'6.2 Base Year 2 Staff Loading'!F189+'6.3 Base Year 3 Staff Loading'!F189+'6.4 Base Year 4 Staff Loading'!F189+'6.5 Base Year 5 Staff Loading'!F189+'6.6 Base Year 6 Staff Loading'!F189)/6</f>
        <v>0</v>
      </c>
      <c r="G189" s="346">
        <f>('6.1 Base Year 1 Staff Loading'!G189+'6.2 Base Year 2 Staff Loading'!G189+'6.3 Base Year 3 Staff Loading'!G189+'6.4 Base Year 4 Staff Loading'!G189+'6.5 Base Year 5 Staff Loading'!G189+'6.6 Base Year 6 Staff Loading'!G189)/6</f>
        <v>0</v>
      </c>
      <c r="H189" s="346">
        <f>('6.1 Base Year 1 Staff Loading'!H189+'6.2 Base Year 2 Staff Loading'!H189+'6.3 Base Year 3 Staff Loading'!H189+'6.4 Base Year 4 Staff Loading'!H189+'6.5 Base Year 5 Staff Loading'!H189+'6.6 Base Year 6 Staff Loading'!H189)/6</f>
        <v>0</v>
      </c>
      <c r="I189" s="346">
        <f>('6.1 Base Year 1 Staff Loading'!I189+'6.2 Base Year 2 Staff Loading'!I189+'6.3 Base Year 3 Staff Loading'!I189+'6.4 Base Year 4 Staff Loading'!I189+'6.5 Base Year 5 Staff Loading'!I189+'6.6 Base Year 6 Staff Loading'!I189)/6</f>
        <v>0</v>
      </c>
      <c r="J189" s="346">
        <f>('6.1 Base Year 1 Staff Loading'!J189+'6.2 Base Year 2 Staff Loading'!J189+'6.3 Base Year 3 Staff Loading'!J189+'6.4 Base Year 4 Staff Loading'!J189+'6.5 Base Year 5 Staff Loading'!J189+'6.6 Base Year 6 Staff Loading'!J189)/6</f>
        <v>0</v>
      </c>
      <c r="K189" s="346">
        <f>('6.1 Base Year 1 Staff Loading'!K189+'6.2 Base Year 2 Staff Loading'!K189+'6.3 Base Year 3 Staff Loading'!K189+'6.4 Base Year 4 Staff Loading'!K189+'6.5 Base Year 5 Staff Loading'!K189+'6.6 Base Year 6 Staff Loading'!K189)/6</f>
        <v>0</v>
      </c>
      <c r="L189" s="346">
        <f>('6.1 Base Year 1 Staff Loading'!L189+'6.2 Base Year 2 Staff Loading'!L189+'6.3 Base Year 3 Staff Loading'!L189+'6.4 Base Year 4 Staff Loading'!L189+'6.5 Base Year 5 Staff Loading'!L189+'6.6 Base Year 6 Staff Loading'!L189)/6</f>
        <v>0</v>
      </c>
      <c r="M189" s="346">
        <f>('6.1 Base Year 1 Staff Loading'!M189+'6.2 Base Year 2 Staff Loading'!M189+'6.3 Base Year 3 Staff Loading'!M189+'6.4 Base Year 4 Staff Loading'!M189+'6.5 Base Year 5 Staff Loading'!M189+'6.6 Base Year 6 Staff Loading'!M189)/6</f>
        <v>0</v>
      </c>
      <c r="N189" s="346">
        <f>('6.1 Base Year 1 Staff Loading'!N189+'6.2 Base Year 2 Staff Loading'!N189+'6.3 Base Year 3 Staff Loading'!N189+'6.4 Base Year 4 Staff Loading'!N189+'6.5 Base Year 5 Staff Loading'!N189+'6.6 Base Year 6 Staff Loading'!N189)/6</f>
        <v>0</v>
      </c>
      <c r="O189" s="346">
        <f>('6.1 Base Year 1 Staff Loading'!O189+'6.2 Base Year 2 Staff Loading'!O189+'6.3 Base Year 3 Staff Loading'!O189+'6.4 Base Year 4 Staff Loading'!O189+'6.5 Base Year 5 Staff Loading'!O189+'6.6 Base Year 6 Staff Loading'!O189)/6</f>
        <v>0</v>
      </c>
      <c r="P189" s="346">
        <f>('6.1 Base Year 1 Staff Loading'!P189+'6.2 Base Year 2 Staff Loading'!P189+'6.3 Base Year 3 Staff Loading'!P189+'6.4 Base Year 4 Staff Loading'!P189+'6.5 Base Year 5 Staff Loading'!P189+'6.6 Base Year 6 Staff Loading'!P189)/6</f>
        <v>0</v>
      </c>
      <c r="Q189" s="346">
        <f>('6.1 Base Year 1 Staff Loading'!Q189+'6.2 Base Year 2 Staff Loading'!Q189+'6.3 Base Year 3 Staff Loading'!Q189+'6.4 Base Year 4 Staff Loading'!Q189+'6.5 Base Year 5 Staff Loading'!Q189+'6.6 Base Year 6 Staff Loading'!Q189)/6</f>
        <v>0</v>
      </c>
      <c r="R189" s="346">
        <f t="shared" si="216"/>
        <v>0</v>
      </c>
      <c r="S189" s="395">
        <f t="shared" si="217"/>
        <v>0</v>
      </c>
      <c r="T189" s="108"/>
      <c r="U189" s="108"/>
      <c r="V189" s="108"/>
      <c r="W189" s="557">
        <f t="shared" si="218"/>
        <v>0</v>
      </c>
      <c r="X189" s="557">
        <f t="shared" si="219"/>
        <v>0</v>
      </c>
      <c r="Z189" s="557">
        <f t="shared" si="220"/>
        <v>0</v>
      </c>
      <c r="AA189" s="557">
        <f t="shared" si="221"/>
        <v>0</v>
      </c>
      <c r="AB189" s="558" t="e">
        <f t="shared" si="222"/>
        <v>#DIV/0!</v>
      </c>
    </row>
    <row r="190" spans="1:28" ht="15" thickBot="1" x14ac:dyDescent="0.35">
      <c r="A190" s="240"/>
      <c r="B190" s="241" t="s">
        <v>176</v>
      </c>
      <c r="C190" s="242"/>
      <c r="D190" s="244"/>
      <c r="E190" s="509"/>
      <c r="F190" s="245">
        <f>SUM(F185:F189)</f>
        <v>0</v>
      </c>
      <c r="G190" s="245">
        <f t="shared" ref="G190:R190" si="223">SUM(G185:G189)</f>
        <v>0</v>
      </c>
      <c r="H190" s="245">
        <f t="shared" si="223"/>
        <v>0</v>
      </c>
      <c r="I190" s="245">
        <f t="shared" si="223"/>
        <v>0</v>
      </c>
      <c r="J190" s="245">
        <f t="shared" si="223"/>
        <v>0</v>
      </c>
      <c r="K190" s="245">
        <f t="shared" si="223"/>
        <v>0</v>
      </c>
      <c r="L190" s="245">
        <f t="shared" si="223"/>
        <v>0</v>
      </c>
      <c r="M190" s="245">
        <f t="shared" si="223"/>
        <v>0</v>
      </c>
      <c r="N190" s="245">
        <f t="shared" si="223"/>
        <v>0</v>
      </c>
      <c r="O190" s="245">
        <f t="shared" si="223"/>
        <v>0</v>
      </c>
      <c r="P190" s="245">
        <f t="shared" si="223"/>
        <v>0</v>
      </c>
      <c r="Q190" s="245">
        <f t="shared" si="223"/>
        <v>0</v>
      </c>
      <c r="R190" s="245">
        <f t="shared" si="22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152"/>
      <c r="D191" s="170"/>
      <c r="E191" s="508"/>
      <c r="F191" s="346">
        <f>('6.1 Base Year 1 Staff Loading'!F191+'6.2 Base Year 2 Staff Loading'!F191+'6.3 Base Year 3 Staff Loading'!F191+'6.4 Base Year 4 Staff Loading'!F191+'6.5 Base Year 5 Staff Loading'!F191+'6.6 Base Year 6 Staff Loading'!F191)/6</f>
        <v>0</v>
      </c>
      <c r="G191" s="346">
        <f>('6.1 Base Year 1 Staff Loading'!G191+'6.2 Base Year 2 Staff Loading'!G191+'6.3 Base Year 3 Staff Loading'!G191+'6.4 Base Year 4 Staff Loading'!G191+'6.5 Base Year 5 Staff Loading'!G191+'6.6 Base Year 6 Staff Loading'!G191)/6</f>
        <v>0</v>
      </c>
      <c r="H191" s="346">
        <f>('6.1 Base Year 1 Staff Loading'!H191+'6.2 Base Year 2 Staff Loading'!H191+'6.3 Base Year 3 Staff Loading'!H191+'6.4 Base Year 4 Staff Loading'!H191+'6.5 Base Year 5 Staff Loading'!H191+'6.6 Base Year 6 Staff Loading'!H191)/6</f>
        <v>0</v>
      </c>
      <c r="I191" s="346">
        <f>('6.1 Base Year 1 Staff Loading'!I191+'6.2 Base Year 2 Staff Loading'!I191+'6.3 Base Year 3 Staff Loading'!I191+'6.4 Base Year 4 Staff Loading'!I191+'6.5 Base Year 5 Staff Loading'!I191+'6.6 Base Year 6 Staff Loading'!I191)/6</f>
        <v>0</v>
      </c>
      <c r="J191" s="346">
        <f>('6.1 Base Year 1 Staff Loading'!J191+'6.2 Base Year 2 Staff Loading'!J191+'6.3 Base Year 3 Staff Loading'!J191+'6.4 Base Year 4 Staff Loading'!J191+'6.5 Base Year 5 Staff Loading'!J191+'6.6 Base Year 6 Staff Loading'!J191)/6</f>
        <v>0</v>
      </c>
      <c r="K191" s="346">
        <f>('6.1 Base Year 1 Staff Loading'!K191+'6.2 Base Year 2 Staff Loading'!K191+'6.3 Base Year 3 Staff Loading'!K191+'6.4 Base Year 4 Staff Loading'!K191+'6.5 Base Year 5 Staff Loading'!K191+'6.6 Base Year 6 Staff Loading'!K191)/6</f>
        <v>0</v>
      </c>
      <c r="L191" s="346">
        <f>('6.1 Base Year 1 Staff Loading'!L191+'6.2 Base Year 2 Staff Loading'!L191+'6.3 Base Year 3 Staff Loading'!L191+'6.4 Base Year 4 Staff Loading'!L191+'6.5 Base Year 5 Staff Loading'!L191+'6.6 Base Year 6 Staff Loading'!L191)/6</f>
        <v>0</v>
      </c>
      <c r="M191" s="346">
        <f>('6.1 Base Year 1 Staff Loading'!M191+'6.2 Base Year 2 Staff Loading'!M191+'6.3 Base Year 3 Staff Loading'!M191+'6.4 Base Year 4 Staff Loading'!M191+'6.5 Base Year 5 Staff Loading'!M191+'6.6 Base Year 6 Staff Loading'!M191)/6</f>
        <v>0</v>
      </c>
      <c r="N191" s="346">
        <f>('6.1 Base Year 1 Staff Loading'!N191+'6.2 Base Year 2 Staff Loading'!N191+'6.3 Base Year 3 Staff Loading'!N191+'6.4 Base Year 4 Staff Loading'!N191+'6.5 Base Year 5 Staff Loading'!N191+'6.6 Base Year 6 Staff Loading'!N191)/6</f>
        <v>0</v>
      </c>
      <c r="O191" s="346">
        <f>('6.1 Base Year 1 Staff Loading'!O191+'6.2 Base Year 2 Staff Loading'!O191+'6.3 Base Year 3 Staff Loading'!O191+'6.4 Base Year 4 Staff Loading'!O191+'6.5 Base Year 5 Staff Loading'!O191+'6.6 Base Year 6 Staff Loading'!O191)/6</f>
        <v>0</v>
      </c>
      <c r="P191" s="346">
        <f>('6.1 Base Year 1 Staff Loading'!P191+'6.2 Base Year 2 Staff Loading'!P191+'6.3 Base Year 3 Staff Loading'!P191+'6.4 Base Year 4 Staff Loading'!P191+'6.5 Base Year 5 Staff Loading'!P191+'6.6 Base Year 6 Staff Loading'!P191)/6</f>
        <v>0</v>
      </c>
      <c r="Q191" s="346">
        <f>('6.1 Base Year 1 Staff Loading'!Q191+'6.2 Base Year 2 Staff Loading'!Q191+'6.3 Base Year 3 Staff Loading'!Q191+'6.4 Base Year 4 Staff Loading'!Q191+'6.5 Base Year 5 Staff Loading'!Q191+'6.6 Base Year 6 Staff Loading'!Q191)/6</f>
        <v>0</v>
      </c>
      <c r="R191" s="346">
        <f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152"/>
      <c r="D192" s="170"/>
      <c r="E192" s="508"/>
      <c r="F192" s="346">
        <f>('6.1 Base Year 1 Staff Loading'!F192+'6.2 Base Year 2 Staff Loading'!F192+'6.3 Base Year 3 Staff Loading'!F192+'6.4 Base Year 4 Staff Loading'!F192+'6.5 Base Year 5 Staff Loading'!F192+'6.6 Base Year 6 Staff Loading'!F192)/6</f>
        <v>0</v>
      </c>
      <c r="G192" s="346">
        <f>('6.1 Base Year 1 Staff Loading'!G192+'6.2 Base Year 2 Staff Loading'!G192+'6.3 Base Year 3 Staff Loading'!G192+'6.4 Base Year 4 Staff Loading'!G192+'6.5 Base Year 5 Staff Loading'!G192+'6.6 Base Year 6 Staff Loading'!G192)/6</f>
        <v>0</v>
      </c>
      <c r="H192" s="346">
        <f>('6.1 Base Year 1 Staff Loading'!H192+'6.2 Base Year 2 Staff Loading'!H192+'6.3 Base Year 3 Staff Loading'!H192+'6.4 Base Year 4 Staff Loading'!H192+'6.5 Base Year 5 Staff Loading'!H192+'6.6 Base Year 6 Staff Loading'!H192)/6</f>
        <v>0</v>
      </c>
      <c r="I192" s="346">
        <f>('6.1 Base Year 1 Staff Loading'!I192+'6.2 Base Year 2 Staff Loading'!I192+'6.3 Base Year 3 Staff Loading'!I192+'6.4 Base Year 4 Staff Loading'!I192+'6.5 Base Year 5 Staff Loading'!I192+'6.6 Base Year 6 Staff Loading'!I192)/6</f>
        <v>0</v>
      </c>
      <c r="J192" s="346">
        <f>('6.1 Base Year 1 Staff Loading'!J192+'6.2 Base Year 2 Staff Loading'!J192+'6.3 Base Year 3 Staff Loading'!J192+'6.4 Base Year 4 Staff Loading'!J192+'6.5 Base Year 5 Staff Loading'!J192+'6.6 Base Year 6 Staff Loading'!J192)/6</f>
        <v>0</v>
      </c>
      <c r="K192" s="346">
        <f>('6.1 Base Year 1 Staff Loading'!K192+'6.2 Base Year 2 Staff Loading'!K192+'6.3 Base Year 3 Staff Loading'!K192+'6.4 Base Year 4 Staff Loading'!K192+'6.5 Base Year 5 Staff Loading'!K192+'6.6 Base Year 6 Staff Loading'!K192)/6</f>
        <v>0</v>
      </c>
      <c r="L192" s="346">
        <f>('6.1 Base Year 1 Staff Loading'!L192+'6.2 Base Year 2 Staff Loading'!L192+'6.3 Base Year 3 Staff Loading'!L192+'6.4 Base Year 4 Staff Loading'!L192+'6.5 Base Year 5 Staff Loading'!L192+'6.6 Base Year 6 Staff Loading'!L192)/6</f>
        <v>0</v>
      </c>
      <c r="M192" s="346">
        <f>('6.1 Base Year 1 Staff Loading'!M192+'6.2 Base Year 2 Staff Loading'!M192+'6.3 Base Year 3 Staff Loading'!M192+'6.4 Base Year 4 Staff Loading'!M192+'6.5 Base Year 5 Staff Loading'!M192+'6.6 Base Year 6 Staff Loading'!M192)/6</f>
        <v>0</v>
      </c>
      <c r="N192" s="346">
        <f>('6.1 Base Year 1 Staff Loading'!N192+'6.2 Base Year 2 Staff Loading'!N192+'6.3 Base Year 3 Staff Loading'!N192+'6.4 Base Year 4 Staff Loading'!N192+'6.5 Base Year 5 Staff Loading'!N192+'6.6 Base Year 6 Staff Loading'!N192)/6</f>
        <v>0</v>
      </c>
      <c r="O192" s="346">
        <f>('6.1 Base Year 1 Staff Loading'!O192+'6.2 Base Year 2 Staff Loading'!O192+'6.3 Base Year 3 Staff Loading'!O192+'6.4 Base Year 4 Staff Loading'!O192+'6.5 Base Year 5 Staff Loading'!O192+'6.6 Base Year 6 Staff Loading'!O192)/6</f>
        <v>0</v>
      </c>
      <c r="P192" s="346">
        <f>('6.1 Base Year 1 Staff Loading'!P192+'6.2 Base Year 2 Staff Loading'!P192+'6.3 Base Year 3 Staff Loading'!P192+'6.4 Base Year 4 Staff Loading'!P192+'6.5 Base Year 5 Staff Loading'!P192+'6.6 Base Year 6 Staff Loading'!P192)/6</f>
        <v>0</v>
      </c>
      <c r="Q192" s="346">
        <f>('6.1 Base Year 1 Staff Loading'!Q192+'6.2 Base Year 2 Staff Loading'!Q192+'6.3 Base Year 3 Staff Loading'!Q192+'6.4 Base Year 4 Staff Loading'!Q192+'6.5 Base Year 5 Staff Loading'!Q192+'6.6 Base Year 6 Staff Loading'!Q192)/6</f>
        <v>0</v>
      </c>
      <c r="R192" s="346">
        <f t="shared" ref="R192:R195" si="224">SUM(F192:Q192)</f>
        <v>0</v>
      </c>
      <c r="S192" s="395">
        <f t="shared" ref="S192:S195" si="225">D192*R192</f>
        <v>0</v>
      </c>
      <c r="T192" s="108"/>
      <c r="U192" s="108"/>
      <c r="V192" s="108"/>
      <c r="W192" s="557">
        <f t="shared" ref="W192:W195" si="226">X192/$U$7</f>
        <v>0</v>
      </c>
      <c r="X192" s="557">
        <f t="shared" ref="X192:X195" si="227">R192/12</f>
        <v>0</v>
      </c>
      <c r="Z192" s="557">
        <f t="shared" ref="Z192:Z195" si="228">IF($E192="Y",$R192,0)</f>
        <v>0</v>
      </c>
      <c r="AA192" s="557">
        <f t="shared" ref="AA192:AA195" si="229">IF($E192="N",$R192,0)</f>
        <v>0</v>
      </c>
      <c r="AB192" s="558" t="e">
        <f t="shared" ref="AB192:AB195" si="230">Z192/(AA192+Z192)</f>
        <v>#DIV/0!</v>
      </c>
    </row>
    <row r="193" spans="1:28" ht="14.25" x14ac:dyDescent="0.3">
      <c r="A193" s="339"/>
      <c r="B193" s="340"/>
      <c r="C193" s="152"/>
      <c r="D193" s="170"/>
      <c r="E193" s="508"/>
      <c r="F193" s="346">
        <f>('6.1 Base Year 1 Staff Loading'!F193+'6.2 Base Year 2 Staff Loading'!F193+'6.3 Base Year 3 Staff Loading'!F193+'6.4 Base Year 4 Staff Loading'!F193+'6.5 Base Year 5 Staff Loading'!F193+'6.6 Base Year 6 Staff Loading'!F193)/6</f>
        <v>0</v>
      </c>
      <c r="G193" s="346">
        <f>('6.1 Base Year 1 Staff Loading'!G193+'6.2 Base Year 2 Staff Loading'!G193+'6.3 Base Year 3 Staff Loading'!G193+'6.4 Base Year 4 Staff Loading'!G193+'6.5 Base Year 5 Staff Loading'!G193+'6.6 Base Year 6 Staff Loading'!G193)/6</f>
        <v>0</v>
      </c>
      <c r="H193" s="346">
        <f>('6.1 Base Year 1 Staff Loading'!H193+'6.2 Base Year 2 Staff Loading'!H193+'6.3 Base Year 3 Staff Loading'!H193+'6.4 Base Year 4 Staff Loading'!H193+'6.5 Base Year 5 Staff Loading'!H193+'6.6 Base Year 6 Staff Loading'!H193)/6</f>
        <v>0</v>
      </c>
      <c r="I193" s="346">
        <f>('6.1 Base Year 1 Staff Loading'!I193+'6.2 Base Year 2 Staff Loading'!I193+'6.3 Base Year 3 Staff Loading'!I193+'6.4 Base Year 4 Staff Loading'!I193+'6.5 Base Year 5 Staff Loading'!I193+'6.6 Base Year 6 Staff Loading'!I193)/6</f>
        <v>0</v>
      </c>
      <c r="J193" s="346">
        <f>('6.1 Base Year 1 Staff Loading'!J193+'6.2 Base Year 2 Staff Loading'!J193+'6.3 Base Year 3 Staff Loading'!J193+'6.4 Base Year 4 Staff Loading'!J193+'6.5 Base Year 5 Staff Loading'!J193+'6.6 Base Year 6 Staff Loading'!J193)/6</f>
        <v>0</v>
      </c>
      <c r="K193" s="346">
        <f>('6.1 Base Year 1 Staff Loading'!K193+'6.2 Base Year 2 Staff Loading'!K193+'6.3 Base Year 3 Staff Loading'!K193+'6.4 Base Year 4 Staff Loading'!K193+'6.5 Base Year 5 Staff Loading'!K193+'6.6 Base Year 6 Staff Loading'!K193)/6</f>
        <v>0</v>
      </c>
      <c r="L193" s="346">
        <f>('6.1 Base Year 1 Staff Loading'!L193+'6.2 Base Year 2 Staff Loading'!L193+'6.3 Base Year 3 Staff Loading'!L193+'6.4 Base Year 4 Staff Loading'!L193+'6.5 Base Year 5 Staff Loading'!L193+'6.6 Base Year 6 Staff Loading'!L193)/6</f>
        <v>0</v>
      </c>
      <c r="M193" s="346">
        <f>('6.1 Base Year 1 Staff Loading'!M193+'6.2 Base Year 2 Staff Loading'!M193+'6.3 Base Year 3 Staff Loading'!M193+'6.4 Base Year 4 Staff Loading'!M193+'6.5 Base Year 5 Staff Loading'!M193+'6.6 Base Year 6 Staff Loading'!M193)/6</f>
        <v>0</v>
      </c>
      <c r="N193" s="346">
        <f>('6.1 Base Year 1 Staff Loading'!N193+'6.2 Base Year 2 Staff Loading'!N193+'6.3 Base Year 3 Staff Loading'!N193+'6.4 Base Year 4 Staff Loading'!N193+'6.5 Base Year 5 Staff Loading'!N193+'6.6 Base Year 6 Staff Loading'!N193)/6</f>
        <v>0</v>
      </c>
      <c r="O193" s="346">
        <f>('6.1 Base Year 1 Staff Loading'!O193+'6.2 Base Year 2 Staff Loading'!O193+'6.3 Base Year 3 Staff Loading'!O193+'6.4 Base Year 4 Staff Loading'!O193+'6.5 Base Year 5 Staff Loading'!O193+'6.6 Base Year 6 Staff Loading'!O193)/6</f>
        <v>0</v>
      </c>
      <c r="P193" s="346">
        <f>('6.1 Base Year 1 Staff Loading'!P193+'6.2 Base Year 2 Staff Loading'!P193+'6.3 Base Year 3 Staff Loading'!P193+'6.4 Base Year 4 Staff Loading'!P193+'6.5 Base Year 5 Staff Loading'!P193+'6.6 Base Year 6 Staff Loading'!P193)/6</f>
        <v>0</v>
      </c>
      <c r="Q193" s="346">
        <f>('6.1 Base Year 1 Staff Loading'!Q193+'6.2 Base Year 2 Staff Loading'!Q193+'6.3 Base Year 3 Staff Loading'!Q193+'6.4 Base Year 4 Staff Loading'!Q193+'6.5 Base Year 5 Staff Loading'!Q193+'6.6 Base Year 6 Staff Loading'!Q193)/6</f>
        <v>0</v>
      </c>
      <c r="R193" s="346">
        <f t="shared" si="224"/>
        <v>0</v>
      </c>
      <c r="S193" s="395">
        <f t="shared" si="225"/>
        <v>0</v>
      </c>
      <c r="T193" s="108"/>
      <c r="U193" s="108"/>
      <c r="V193" s="108"/>
      <c r="W193" s="557">
        <f t="shared" si="226"/>
        <v>0</v>
      </c>
      <c r="X193" s="557">
        <f t="shared" si="227"/>
        <v>0</v>
      </c>
      <c r="Z193" s="557">
        <f t="shared" si="228"/>
        <v>0</v>
      </c>
      <c r="AA193" s="557">
        <f t="shared" si="229"/>
        <v>0</v>
      </c>
      <c r="AB193" s="558" t="e">
        <f t="shared" si="230"/>
        <v>#DIV/0!</v>
      </c>
    </row>
    <row r="194" spans="1:28" ht="14.25" x14ac:dyDescent="0.3">
      <c r="A194" s="339"/>
      <c r="B194" s="340"/>
      <c r="C194" s="152"/>
      <c r="D194" s="170"/>
      <c r="E194" s="508"/>
      <c r="F194" s="346">
        <f>('6.1 Base Year 1 Staff Loading'!F194+'6.2 Base Year 2 Staff Loading'!F194+'6.3 Base Year 3 Staff Loading'!F194+'6.4 Base Year 4 Staff Loading'!F194+'6.5 Base Year 5 Staff Loading'!F194+'6.6 Base Year 6 Staff Loading'!F194)/6</f>
        <v>0</v>
      </c>
      <c r="G194" s="346">
        <f>('6.1 Base Year 1 Staff Loading'!G194+'6.2 Base Year 2 Staff Loading'!G194+'6.3 Base Year 3 Staff Loading'!G194+'6.4 Base Year 4 Staff Loading'!G194+'6.5 Base Year 5 Staff Loading'!G194+'6.6 Base Year 6 Staff Loading'!G194)/6</f>
        <v>0</v>
      </c>
      <c r="H194" s="346">
        <f>('6.1 Base Year 1 Staff Loading'!H194+'6.2 Base Year 2 Staff Loading'!H194+'6.3 Base Year 3 Staff Loading'!H194+'6.4 Base Year 4 Staff Loading'!H194+'6.5 Base Year 5 Staff Loading'!H194+'6.6 Base Year 6 Staff Loading'!H194)/6</f>
        <v>0</v>
      </c>
      <c r="I194" s="346">
        <f>('6.1 Base Year 1 Staff Loading'!I194+'6.2 Base Year 2 Staff Loading'!I194+'6.3 Base Year 3 Staff Loading'!I194+'6.4 Base Year 4 Staff Loading'!I194+'6.5 Base Year 5 Staff Loading'!I194+'6.6 Base Year 6 Staff Loading'!I194)/6</f>
        <v>0</v>
      </c>
      <c r="J194" s="346">
        <f>('6.1 Base Year 1 Staff Loading'!J194+'6.2 Base Year 2 Staff Loading'!J194+'6.3 Base Year 3 Staff Loading'!J194+'6.4 Base Year 4 Staff Loading'!J194+'6.5 Base Year 5 Staff Loading'!J194+'6.6 Base Year 6 Staff Loading'!J194)/6</f>
        <v>0</v>
      </c>
      <c r="K194" s="346">
        <f>('6.1 Base Year 1 Staff Loading'!K194+'6.2 Base Year 2 Staff Loading'!K194+'6.3 Base Year 3 Staff Loading'!K194+'6.4 Base Year 4 Staff Loading'!K194+'6.5 Base Year 5 Staff Loading'!K194+'6.6 Base Year 6 Staff Loading'!K194)/6</f>
        <v>0</v>
      </c>
      <c r="L194" s="346">
        <f>('6.1 Base Year 1 Staff Loading'!L194+'6.2 Base Year 2 Staff Loading'!L194+'6.3 Base Year 3 Staff Loading'!L194+'6.4 Base Year 4 Staff Loading'!L194+'6.5 Base Year 5 Staff Loading'!L194+'6.6 Base Year 6 Staff Loading'!L194)/6</f>
        <v>0</v>
      </c>
      <c r="M194" s="346">
        <f>('6.1 Base Year 1 Staff Loading'!M194+'6.2 Base Year 2 Staff Loading'!M194+'6.3 Base Year 3 Staff Loading'!M194+'6.4 Base Year 4 Staff Loading'!M194+'6.5 Base Year 5 Staff Loading'!M194+'6.6 Base Year 6 Staff Loading'!M194)/6</f>
        <v>0</v>
      </c>
      <c r="N194" s="346">
        <f>('6.1 Base Year 1 Staff Loading'!N194+'6.2 Base Year 2 Staff Loading'!N194+'6.3 Base Year 3 Staff Loading'!N194+'6.4 Base Year 4 Staff Loading'!N194+'6.5 Base Year 5 Staff Loading'!N194+'6.6 Base Year 6 Staff Loading'!N194)/6</f>
        <v>0</v>
      </c>
      <c r="O194" s="346">
        <f>('6.1 Base Year 1 Staff Loading'!O194+'6.2 Base Year 2 Staff Loading'!O194+'6.3 Base Year 3 Staff Loading'!O194+'6.4 Base Year 4 Staff Loading'!O194+'6.5 Base Year 5 Staff Loading'!O194+'6.6 Base Year 6 Staff Loading'!O194)/6</f>
        <v>0</v>
      </c>
      <c r="P194" s="346">
        <f>('6.1 Base Year 1 Staff Loading'!P194+'6.2 Base Year 2 Staff Loading'!P194+'6.3 Base Year 3 Staff Loading'!P194+'6.4 Base Year 4 Staff Loading'!P194+'6.5 Base Year 5 Staff Loading'!P194+'6.6 Base Year 6 Staff Loading'!P194)/6</f>
        <v>0</v>
      </c>
      <c r="Q194" s="346">
        <f>('6.1 Base Year 1 Staff Loading'!Q194+'6.2 Base Year 2 Staff Loading'!Q194+'6.3 Base Year 3 Staff Loading'!Q194+'6.4 Base Year 4 Staff Loading'!Q194+'6.5 Base Year 5 Staff Loading'!Q194+'6.6 Base Year 6 Staff Loading'!Q194)/6</f>
        <v>0</v>
      </c>
      <c r="R194" s="346">
        <f t="shared" si="224"/>
        <v>0</v>
      </c>
      <c r="S194" s="395">
        <f t="shared" si="225"/>
        <v>0</v>
      </c>
      <c r="T194" s="108"/>
      <c r="U194" s="108"/>
      <c r="V194" s="108"/>
      <c r="W194" s="557">
        <f t="shared" si="226"/>
        <v>0</v>
      </c>
      <c r="X194" s="557">
        <f t="shared" si="227"/>
        <v>0</v>
      </c>
      <c r="Z194" s="557">
        <f t="shared" si="228"/>
        <v>0</v>
      </c>
      <c r="AA194" s="557">
        <f t="shared" si="229"/>
        <v>0</v>
      </c>
      <c r="AB194" s="558" t="e">
        <f t="shared" si="230"/>
        <v>#DIV/0!</v>
      </c>
    </row>
    <row r="195" spans="1:28" ht="14.25" x14ac:dyDescent="0.3">
      <c r="A195" s="339"/>
      <c r="B195" s="340"/>
      <c r="C195" s="152"/>
      <c r="D195" s="170"/>
      <c r="E195" s="508"/>
      <c r="F195" s="346">
        <f>('6.1 Base Year 1 Staff Loading'!F195+'6.2 Base Year 2 Staff Loading'!F195+'6.3 Base Year 3 Staff Loading'!F195+'6.4 Base Year 4 Staff Loading'!F195+'6.5 Base Year 5 Staff Loading'!F195+'6.6 Base Year 6 Staff Loading'!F195)/6</f>
        <v>0</v>
      </c>
      <c r="G195" s="346">
        <f>('6.1 Base Year 1 Staff Loading'!G195+'6.2 Base Year 2 Staff Loading'!G195+'6.3 Base Year 3 Staff Loading'!G195+'6.4 Base Year 4 Staff Loading'!G195+'6.5 Base Year 5 Staff Loading'!G195+'6.6 Base Year 6 Staff Loading'!G195)/6</f>
        <v>0</v>
      </c>
      <c r="H195" s="346">
        <f>('6.1 Base Year 1 Staff Loading'!H195+'6.2 Base Year 2 Staff Loading'!H195+'6.3 Base Year 3 Staff Loading'!H195+'6.4 Base Year 4 Staff Loading'!H195+'6.5 Base Year 5 Staff Loading'!H195+'6.6 Base Year 6 Staff Loading'!H195)/6</f>
        <v>0</v>
      </c>
      <c r="I195" s="346">
        <f>('6.1 Base Year 1 Staff Loading'!I195+'6.2 Base Year 2 Staff Loading'!I195+'6.3 Base Year 3 Staff Loading'!I195+'6.4 Base Year 4 Staff Loading'!I195+'6.5 Base Year 5 Staff Loading'!I195+'6.6 Base Year 6 Staff Loading'!I195)/6</f>
        <v>0</v>
      </c>
      <c r="J195" s="346">
        <f>('6.1 Base Year 1 Staff Loading'!J195+'6.2 Base Year 2 Staff Loading'!J195+'6.3 Base Year 3 Staff Loading'!J195+'6.4 Base Year 4 Staff Loading'!J195+'6.5 Base Year 5 Staff Loading'!J195+'6.6 Base Year 6 Staff Loading'!J195)/6</f>
        <v>0</v>
      </c>
      <c r="K195" s="346">
        <f>('6.1 Base Year 1 Staff Loading'!K195+'6.2 Base Year 2 Staff Loading'!K195+'6.3 Base Year 3 Staff Loading'!K195+'6.4 Base Year 4 Staff Loading'!K195+'6.5 Base Year 5 Staff Loading'!K195+'6.6 Base Year 6 Staff Loading'!K195)/6</f>
        <v>0</v>
      </c>
      <c r="L195" s="346">
        <f>('6.1 Base Year 1 Staff Loading'!L195+'6.2 Base Year 2 Staff Loading'!L195+'6.3 Base Year 3 Staff Loading'!L195+'6.4 Base Year 4 Staff Loading'!L195+'6.5 Base Year 5 Staff Loading'!L195+'6.6 Base Year 6 Staff Loading'!L195)/6</f>
        <v>0</v>
      </c>
      <c r="M195" s="346">
        <f>('6.1 Base Year 1 Staff Loading'!M195+'6.2 Base Year 2 Staff Loading'!M195+'6.3 Base Year 3 Staff Loading'!M195+'6.4 Base Year 4 Staff Loading'!M195+'6.5 Base Year 5 Staff Loading'!M195+'6.6 Base Year 6 Staff Loading'!M195)/6</f>
        <v>0</v>
      </c>
      <c r="N195" s="346">
        <f>('6.1 Base Year 1 Staff Loading'!N195+'6.2 Base Year 2 Staff Loading'!N195+'6.3 Base Year 3 Staff Loading'!N195+'6.4 Base Year 4 Staff Loading'!N195+'6.5 Base Year 5 Staff Loading'!N195+'6.6 Base Year 6 Staff Loading'!N195)/6</f>
        <v>0</v>
      </c>
      <c r="O195" s="346">
        <f>('6.1 Base Year 1 Staff Loading'!O195+'6.2 Base Year 2 Staff Loading'!O195+'6.3 Base Year 3 Staff Loading'!O195+'6.4 Base Year 4 Staff Loading'!O195+'6.5 Base Year 5 Staff Loading'!O195+'6.6 Base Year 6 Staff Loading'!O195)/6</f>
        <v>0</v>
      </c>
      <c r="P195" s="346">
        <f>('6.1 Base Year 1 Staff Loading'!P195+'6.2 Base Year 2 Staff Loading'!P195+'6.3 Base Year 3 Staff Loading'!P195+'6.4 Base Year 4 Staff Loading'!P195+'6.5 Base Year 5 Staff Loading'!P195+'6.6 Base Year 6 Staff Loading'!P195)/6</f>
        <v>0</v>
      </c>
      <c r="Q195" s="346">
        <f>('6.1 Base Year 1 Staff Loading'!Q195+'6.2 Base Year 2 Staff Loading'!Q195+'6.3 Base Year 3 Staff Loading'!Q195+'6.4 Base Year 4 Staff Loading'!Q195+'6.5 Base Year 5 Staff Loading'!Q195+'6.6 Base Year 6 Staff Loading'!Q195)/6</f>
        <v>0</v>
      </c>
      <c r="R195" s="346">
        <f t="shared" si="224"/>
        <v>0</v>
      </c>
      <c r="S195" s="395">
        <f t="shared" si="225"/>
        <v>0</v>
      </c>
      <c r="T195" s="108"/>
      <c r="U195" s="108"/>
      <c r="V195" s="108"/>
      <c r="W195" s="557">
        <f t="shared" si="226"/>
        <v>0</v>
      </c>
      <c r="X195" s="557">
        <f t="shared" si="227"/>
        <v>0</v>
      </c>
      <c r="Z195" s="557">
        <f t="shared" si="228"/>
        <v>0</v>
      </c>
      <c r="AA195" s="557">
        <f t="shared" si="229"/>
        <v>0</v>
      </c>
      <c r="AB195" s="558" t="e">
        <f t="shared" si="230"/>
        <v>#DIV/0!</v>
      </c>
    </row>
    <row r="196" spans="1:28" ht="15" thickBot="1" x14ac:dyDescent="0.35">
      <c r="A196" s="240"/>
      <c r="B196" s="241" t="s">
        <v>178</v>
      </c>
      <c r="C196" s="242"/>
      <c r="D196" s="244"/>
      <c r="E196" s="509"/>
      <c r="F196" s="245">
        <f>SUM(F191:F195)</f>
        <v>0</v>
      </c>
      <c r="G196" s="245">
        <f t="shared" ref="G196:R196" si="231">SUM(G191:G195)</f>
        <v>0</v>
      </c>
      <c r="H196" s="245">
        <f t="shared" si="231"/>
        <v>0</v>
      </c>
      <c r="I196" s="245">
        <f t="shared" si="231"/>
        <v>0</v>
      </c>
      <c r="J196" s="245">
        <f t="shared" si="231"/>
        <v>0</v>
      </c>
      <c r="K196" s="245">
        <f t="shared" si="231"/>
        <v>0</v>
      </c>
      <c r="L196" s="245">
        <f t="shared" si="231"/>
        <v>0</v>
      </c>
      <c r="M196" s="245">
        <f t="shared" si="231"/>
        <v>0</v>
      </c>
      <c r="N196" s="245">
        <f t="shared" si="231"/>
        <v>0</v>
      </c>
      <c r="O196" s="245">
        <f t="shared" si="231"/>
        <v>0</v>
      </c>
      <c r="P196" s="245">
        <f t="shared" si="231"/>
        <v>0</v>
      </c>
      <c r="Q196" s="245">
        <f t="shared" si="231"/>
        <v>0</v>
      </c>
      <c r="R196" s="245">
        <f t="shared" si="23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152"/>
      <c r="D197" s="170"/>
      <c r="E197" s="508"/>
      <c r="F197" s="346">
        <f>('6.1 Base Year 1 Staff Loading'!F197+'6.2 Base Year 2 Staff Loading'!F197+'6.3 Base Year 3 Staff Loading'!F197+'6.4 Base Year 4 Staff Loading'!F197+'6.5 Base Year 5 Staff Loading'!F197+'6.6 Base Year 6 Staff Loading'!F197)/6</f>
        <v>0</v>
      </c>
      <c r="G197" s="346">
        <f>('6.1 Base Year 1 Staff Loading'!G197+'6.2 Base Year 2 Staff Loading'!G197+'6.3 Base Year 3 Staff Loading'!G197+'6.4 Base Year 4 Staff Loading'!G197+'6.5 Base Year 5 Staff Loading'!G197+'6.6 Base Year 6 Staff Loading'!G197)/6</f>
        <v>0</v>
      </c>
      <c r="H197" s="346">
        <f>('6.1 Base Year 1 Staff Loading'!H197+'6.2 Base Year 2 Staff Loading'!H197+'6.3 Base Year 3 Staff Loading'!H197+'6.4 Base Year 4 Staff Loading'!H197+'6.5 Base Year 5 Staff Loading'!H197+'6.6 Base Year 6 Staff Loading'!H197)/6</f>
        <v>0</v>
      </c>
      <c r="I197" s="346">
        <f>('6.1 Base Year 1 Staff Loading'!I197+'6.2 Base Year 2 Staff Loading'!I197+'6.3 Base Year 3 Staff Loading'!I197+'6.4 Base Year 4 Staff Loading'!I197+'6.5 Base Year 5 Staff Loading'!I197+'6.6 Base Year 6 Staff Loading'!I197)/6</f>
        <v>0</v>
      </c>
      <c r="J197" s="346">
        <f>('6.1 Base Year 1 Staff Loading'!J197+'6.2 Base Year 2 Staff Loading'!J197+'6.3 Base Year 3 Staff Loading'!J197+'6.4 Base Year 4 Staff Loading'!J197+'6.5 Base Year 5 Staff Loading'!J197+'6.6 Base Year 6 Staff Loading'!J197)/6</f>
        <v>0</v>
      </c>
      <c r="K197" s="346">
        <f>('6.1 Base Year 1 Staff Loading'!K197+'6.2 Base Year 2 Staff Loading'!K197+'6.3 Base Year 3 Staff Loading'!K197+'6.4 Base Year 4 Staff Loading'!K197+'6.5 Base Year 5 Staff Loading'!K197+'6.6 Base Year 6 Staff Loading'!K197)/6</f>
        <v>0</v>
      </c>
      <c r="L197" s="346">
        <f>('6.1 Base Year 1 Staff Loading'!L197+'6.2 Base Year 2 Staff Loading'!L197+'6.3 Base Year 3 Staff Loading'!L197+'6.4 Base Year 4 Staff Loading'!L197+'6.5 Base Year 5 Staff Loading'!L197+'6.6 Base Year 6 Staff Loading'!L197)/6</f>
        <v>0</v>
      </c>
      <c r="M197" s="346">
        <f>('6.1 Base Year 1 Staff Loading'!M197+'6.2 Base Year 2 Staff Loading'!M197+'6.3 Base Year 3 Staff Loading'!M197+'6.4 Base Year 4 Staff Loading'!M197+'6.5 Base Year 5 Staff Loading'!M197+'6.6 Base Year 6 Staff Loading'!M197)/6</f>
        <v>0</v>
      </c>
      <c r="N197" s="346">
        <f>('6.1 Base Year 1 Staff Loading'!N197+'6.2 Base Year 2 Staff Loading'!N197+'6.3 Base Year 3 Staff Loading'!N197+'6.4 Base Year 4 Staff Loading'!N197+'6.5 Base Year 5 Staff Loading'!N197+'6.6 Base Year 6 Staff Loading'!N197)/6</f>
        <v>0</v>
      </c>
      <c r="O197" s="346">
        <f>('6.1 Base Year 1 Staff Loading'!O197+'6.2 Base Year 2 Staff Loading'!O197+'6.3 Base Year 3 Staff Loading'!O197+'6.4 Base Year 4 Staff Loading'!O197+'6.5 Base Year 5 Staff Loading'!O197+'6.6 Base Year 6 Staff Loading'!O197)/6</f>
        <v>0</v>
      </c>
      <c r="P197" s="346">
        <f>('6.1 Base Year 1 Staff Loading'!P197+'6.2 Base Year 2 Staff Loading'!P197+'6.3 Base Year 3 Staff Loading'!P197+'6.4 Base Year 4 Staff Loading'!P197+'6.5 Base Year 5 Staff Loading'!P197+'6.6 Base Year 6 Staff Loading'!P197)/6</f>
        <v>0</v>
      </c>
      <c r="Q197" s="346">
        <f>('6.1 Base Year 1 Staff Loading'!Q197+'6.2 Base Year 2 Staff Loading'!Q197+'6.3 Base Year 3 Staff Loading'!Q197+'6.4 Base Year 4 Staff Loading'!Q197+'6.5 Base Year 5 Staff Loading'!Q197+'6.6 Base Year 6 Staff Loading'!Q197)/6</f>
        <v>0</v>
      </c>
      <c r="R197" s="346">
        <f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152"/>
      <c r="D198" s="170"/>
      <c r="E198" s="508"/>
      <c r="F198" s="346">
        <f>('6.1 Base Year 1 Staff Loading'!F198+'6.2 Base Year 2 Staff Loading'!F198+'6.3 Base Year 3 Staff Loading'!F198+'6.4 Base Year 4 Staff Loading'!F198+'6.5 Base Year 5 Staff Loading'!F198+'6.6 Base Year 6 Staff Loading'!F198)/6</f>
        <v>0</v>
      </c>
      <c r="G198" s="346">
        <f>('6.1 Base Year 1 Staff Loading'!G198+'6.2 Base Year 2 Staff Loading'!G198+'6.3 Base Year 3 Staff Loading'!G198+'6.4 Base Year 4 Staff Loading'!G198+'6.5 Base Year 5 Staff Loading'!G198+'6.6 Base Year 6 Staff Loading'!G198)/6</f>
        <v>0</v>
      </c>
      <c r="H198" s="346">
        <f>('6.1 Base Year 1 Staff Loading'!H198+'6.2 Base Year 2 Staff Loading'!H198+'6.3 Base Year 3 Staff Loading'!H198+'6.4 Base Year 4 Staff Loading'!H198+'6.5 Base Year 5 Staff Loading'!H198+'6.6 Base Year 6 Staff Loading'!H198)/6</f>
        <v>0</v>
      </c>
      <c r="I198" s="346">
        <f>('6.1 Base Year 1 Staff Loading'!I198+'6.2 Base Year 2 Staff Loading'!I198+'6.3 Base Year 3 Staff Loading'!I198+'6.4 Base Year 4 Staff Loading'!I198+'6.5 Base Year 5 Staff Loading'!I198+'6.6 Base Year 6 Staff Loading'!I198)/6</f>
        <v>0</v>
      </c>
      <c r="J198" s="346">
        <f>('6.1 Base Year 1 Staff Loading'!J198+'6.2 Base Year 2 Staff Loading'!J198+'6.3 Base Year 3 Staff Loading'!J198+'6.4 Base Year 4 Staff Loading'!J198+'6.5 Base Year 5 Staff Loading'!J198+'6.6 Base Year 6 Staff Loading'!J198)/6</f>
        <v>0</v>
      </c>
      <c r="K198" s="346">
        <f>('6.1 Base Year 1 Staff Loading'!K198+'6.2 Base Year 2 Staff Loading'!K198+'6.3 Base Year 3 Staff Loading'!K198+'6.4 Base Year 4 Staff Loading'!K198+'6.5 Base Year 5 Staff Loading'!K198+'6.6 Base Year 6 Staff Loading'!K198)/6</f>
        <v>0</v>
      </c>
      <c r="L198" s="346">
        <f>('6.1 Base Year 1 Staff Loading'!L198+'6.2 Base Year 2 Staff Loading'!L198+'6.3 Base Year 3 Staff Loading'!L198+'6.4 Base Year 4 Staff Loading'!L198+'6.5 Base Year 5 Staff Loading'!L198+'6.6 Base Year 6 Staff Loading'!L198)/6</f>
        <v>0</v>
      </c>
      <c r="M198" s="346">
        <f>('6.1 Base Year 1 Staff Loading'!M198+'6.2 Base Year 2 Staff Loading'!M198+'6.3 Base Year 3 Staff Loading'!M198+'6.4 Base Year 4 Staff Loading'!M198+'6.5 Base Year 5 Staff Loading'!M198+'6.6 Base Year 6 Staff Loading'!M198)/6</f>
        <v>0</v>
      </c>
      <c r="N198" s="346">
        <f>('6.1 Base Year 1 Staff Loading'!N198+'6.2 Base Year 2 Staff Loading'!N198+'6.3 Base Year 3 Staff Loading'!N198+'6.4 Base Year 4 Staff Loading'!N198+'6.5 Base Year 5 Staff Loading'!N198+'6.6 Base Year 6 Staff Loading'!N198)/6</f>
        <v>0</v>
      </c>
      <c r="O198" s="346">
        <f>('6.1 Base Year 1 Staff Loading'!O198+'6.2 Base Year 2 Staff Loading'!O198+'6.3 Base Year 3 Staff Loading'!O198+'6.4 Base Year 4 Staff Loading'!O198+'6.5 Base Year 5 Staff Loading'!O198+'6.6 Base Year 6 Staff Loading'!O198)/6</f>
        <v>0</v>
      </c>
      <c r="P198" s="346">
        <f>('6.1 Base Year 1 Staff Loading'!P198+'6.2 Base Year 2 Staff Loading'!P198+'6.3 Base Year 3 Staff Loading'!P198+'6.4 Base Year 4 Staff Loading'!P198+'6.5 Base Year 5 Staff Loading'!P198+'6.6 Base Year 6 Staff Loading'!P198)/6</f>
        <v>0</v>
      </c>
      <c r="Q198" s="346">
        <f>('6.1 Base Year 1 Staff Loading'!Q198+'6.2 Base Year 2 Staff Loading'!Q198+'6.3 Base Year 3 Staff Loading'!Q198+'6.4 Base Year 4 Staff Loading'!Q198+'6.5 Base Year 5 Staff Loading'!Q198+'6.6 Base Year 6 Staff Loading'!Q198)/6</f>
        <v>0</v>
      </c>
      <c r="R198" s="346">
        <f t="shared" ref="R198:R201" si="232">SUM(F198:Q198)</f>
        <v>0</v>
      </c>
      <c r="S198" s="395">
        <f t="shared" ref="S198:S201" si="233">D198*R198</f>
        <v>0</v>
      </c>
      <c r="T198" s="108"/>
      <c r="U198" s="108"/>
      <c r="V198" s="108"/>
      <c r="W198" s="557">
        <f t="shared" ref="W198:W201" si="234">X198/$U$7</f>
        <v>0</v>
      </c>
      <c r="X198" s="557">
        <f t="shared" ref="X198:X201" si="235">R198/12</f>
        <v>0</v>
      </c>
      <c r="Z198" s="557">
        <f t="shared" ref="Z198:Z201" si="236">IF($E198="Y",$R198,0)</f>
        <v>0</v>
      </c>
      <c r="AA198" s="557">
        <f t="shared" ref="AA198:AA201" si="237">IF($E198="N",$R198,0)</f>
        <v>0</v>
      </c>
      <c r="AB198" s="558" t="e">
        <f t="shared" ref="AB198:AB201" si="238">Z198/(AA198+Z198)</f>
        <v>#DIV/0!</v>
      </c>
    </row>
    <row r="199" spans="1:28" s="111" customFormat="1" ht="14.25" x14ac:dyDescent="0.3">
      <c r="A199" s="339"/>
      <c r="B199" s="340"/>
      <c r="C199" s="152"/>
      <c r="D199" s="170"/>
      <c r="E199" s="508"/>
      <c r="F199" s="346">
        <f>('6.1 Base Year 1 Staff Loading'!F199+'6.2 Base Year 2 Staff Loading'!F199+'6.3 Base Year 3 Staff Loading'!F199+'6.4 Base Year 4 Staff Loading'!F199+'6.5 Base Year 5 Staff Loading'!F199+'6.6 Base Year 6 Staff Loading'!F199)/6</f>
        <v>0</v>
      </c>
      <c r="G199" s="346">
        <f>('6.1 Base Year 1 Staff Loading'!G199+'6.2 Base Year 2 Staff Loading'!G199+'6.3 Base Year 3 Staff Loading'!G199+'6.4 Base Year 4 Staff Loading'!G199+'6.5 Base Year 5 Staff Loading'!G199+'6.6 Base Year 6 Staff Loading'!G199)/6</f>
        <v>0</v>
      </c>
      <c r="H199" s="346">
        <f>('6.1 Base Year 1 Staff Loading'!H199+'6.2 Base Year 2 Staff Loading'!H199+'6.3 Base Year 3 Staff Loading'!H199+'6.4 Base Year 4 Staff Loading'!H199+'6.5 Base Year 5 Staff Loading'!H199+'6.6 Base Year 6 Staff Loading'!H199)/6</f>
        <v>0</v>
      </c>
      <c r="I199" s="346">
        <f>('6.1 Base Year 1 Staff Loading'!I199+'6.2 Base Year 2 Staff Loading'!I199+'6.3 Base Year 3 Staff Loading'!I199+'6.4 Base Year 4 Staff Loading'!I199+'6.5 Base Year 5 Staff Loading'!I199+'6.6 Base Year 6 Staff Loading'!I199)/6</f>
        <v>0</v>
      </c>
      <c r="J199" s="346">
        <f>('6.1 Base Year 1 Staff Loading'!J199+'6.2 Base Year 2 Staff Loading'!J199+'6.3 Base Year 3 Staff Loading'!J199+'6.4 Base Year 4 Staff Loading'!J199+'6.5 Base Year 5 Staff Loading'!J199+'6.6 Base Year 6 Staff Loading'!J199)/6</f>
        <v>0</v>
      </c>
      <c r="K199" s="346">
        <f>('6.1 Base Year 1 Staff Loading'!K199+'6.2 Base Year 2 Staff Loading'!K199+'6.3 Base Year 3 Staff Loading'!K199+'6.4 Base Year 4 Staff Loading'!K199+'6.5 Base Year 5 Staff Loading'!K199+'6.6 Base Year 6 Staff Loading'!K199)/6</f>
        <v>0</v>
      </c>
      <c r="L199" s="346">
        <f>('6.1 Base Year 1 Staff Loading'!L199+'6.2 Base Year 2 Staff Loading'!L199+'6.3 Base Year 3 Staff Loading'!L199+'6.4 Base Year 4 Staff Loading'!L199+'6.5 Base Year 5 Staff Loading'!L199+'6.6 Base Year 6 Staff Loading'!L199)/6</f>
        <v>0</v>
      </c>
      <c r="M199" s="346">
        <f>('6.1 Base Year 1 Staff Loading'!M199+'6.2 Base Year 2 Staff Loading'!M199+'6.3 Base Year 3 Staff Loading'!M199+'6.4 Base Year 4 Staff Loading'!M199+'6.5 Base Year 5 Staff Loading'!M199+'6.6 Base Year 6 Staff Loading'!M199)/6</f>
        <v>0</v>
      </c>
      <c r="N199" s="346">
        <f>('6.1 Base Year 1 Staff Loading'!N199+'6.2 Base Year 2 Staff Loading'!N199+'6.3 Base Year 3 Staff Loading'!N199+'6.4 Base Year 4 Staff Loading'!N199+'6.5 Base Year 5 Staff Loading'!N199+'6.6 Base Year 6 Staff Loading'!N199)/6</f>
        <v>0</v>
      </c>
      <c r="O199" s="346">
        <f>('6.1 Base Year 1 Staff Loading'!O199+'6.2 Base Year 2 Staff Loading'!O199+'6.3 Base Year 3 Staff Loading'!O199+'6.4 Base Year 4 Staff Loading'!O199+'6.5 Base Year 5 Staff Loading'!O199+'6.6 Base Year 6 Staff Loading'!O199)/6</f>
        <v>0</v>
      </c>
      <c r="P199" s="346">
        <f>('6.1 Base Year 1 Staff Loading'!P199+'6.2 Base Year 2 Staff Loading'!P199+'6.3 Base Year 3 Staff Loading'!P199+'6.4 Base Year 4 Staff Loading'!P199+'6.5 Base Year 5 Staff Loading'!P199+'6.6 Base Year 6 Staff Loading'!P199)/6</f>
        <v>0</v>
      </c>
      <c r="Q199" s="346">
        <f>('6.1 Base Year 1 Staff Loading'!Q199+'6.2 Base Year 2 Staff Loading'!Q199+'6.3 Base Year 3 Staff Loading'!Q199+'6.4 Base Year 4 Staff Loading'!Q199+'6.5 Base Year 5 Staff Loading'!Q199+'6.6 Base Year 6 Staff Loading'!Q199)/6</f>
        <v>0</v>
      </c>
      <c r="R199" s="346">
        <f t="shared" si="232"/>
        <v>0</v>
      </c>
      <c r="S199" s="395">
        <f t="shared" si="233"/>
        <v>0</v>
      </c>
      <c r="T199" s="108"/>
      <c r="U199" s="108"/>
      <c r="V199" s="108"/>
      <c r="W199" s="557">
        <f t="shared" si="234"/>
        <v>0</v>
      </c>
      <c r="X199" s="557">
        <f t="shared" si="235"/>
        <v>0</v>
      </c>
      <c r="Z199" s="557">
        <f t="shared" si="236"/>
        <v>0</v>
      </c>
      <c r="AA199" s="557">
        <f t="shared" si="237"/>
        <v>0</v>
      </c>
      <c r="AB199" s="558" t="e">
        <f t="shared" si="238"/>
        <v>#DIV/0!</v>
      </c>
    </row>
    <row r="200" spans="1:28" ht="14.25" x14ac:dyDescent="0.3">
      <c r="A200" s="339"/>
      <c r="B200" s="340"/>
      <c r="C200" s="152"/>
      <c r="D200" s="170"/>
      <c r="E200" s="508"/>
      <c r="F200" s="346">
        <f>('6.1 Base Year 1 Staff Loading'!F200+'6.2 Base Year 2 Staff Loading'!F200+'6.3 Base Year 3 Staff Loading'!F200+'6.4 Base Year 4 Staff Loading'!F200+'6.5 Base Year 5 Staff Loading'!F200+'6.6 Base Year 6 Staff Loading'!F200)/6</f>
        <v>0</v>
      </c>
      <c r="G200" s="346">
        <f>('6.1 Base Year 1 Staff Loading'!G200+'6.2 Base Year 2 Staff Loading'!G200+'6.3 Base Year 3 Staff Loading'!G200+'6.4 Base Year 4 Staff Loading'!G200+'6.5 Base Year 5 Staff Loading'!G200+'6.6 Base Year 6 Staff Loading'!G200)/6</f>
        <v>0</v>
      </c>
      <c r="H200" s="346">
        <f>('6.1 Base Year 1 Staff Loading'!H200+'6.2 Base Year 2 Staff Loading'!H200+'6.3 Base Year 3 Staff Loading'!H200+'6.4 Base Year 4 Staff Loading'!H200+'6.5 Base Year 5 Staff Loading'!H200+'6.6 Base Year 6 Staff Loading'!H200)/6</f>
        <v>0</v>
      </c>
      <c r="I200" s="346">
        <f>('6.1 Base Year 1 Staff Loading'!I200+'6.2 Base Year 2 Staff Loading'!I200+'6.3 Base Year 3 Staff Loading'!I200+'6.4 Base Year 4 Staff Loading'!I200+'6.5 Base Year 5 Staff Loading'!I200+'6.6 Base Year 6 Staff Loading'!I200)/6</f>
        <v>0</v>
      </c>
      <c r="J200" s="346">
        <f>('6.1 Base Year 1 Staff Loading'!J200+'6.2 Base Year 2 Staff Loading'!J200+'6.3 Base Year 3 Staff Loading'!J200+'6.4 Base Year 4 Staff Loading'!J200+'6.5 Base Year 5 Staff Loading'!J200+'6.6 Base Year 6 Staff Loading'!J200)/6</f>
        <v>0</v>
      </c>
      <c r="K200" s="346">
        <f>('6.1 Base Year 1 Staff Loading'!K200+'6.2 Base Year 2 Staff Loading'!K200+'6.3 Base Year 3 Staff Loading'!K200+'6.4 Base Year 4 Staff Loading'!K200+'6.5 Base Year 5 Staff Loading'!K200+'6.6 Base Year 6 Staff Loading'!K200)/6</f>
        <v>0</v>
      </c>
      <c r="L200" s="346">
        <f>('6.1 Base Year 1 Staff Loading'!L200+'6.2 Base Year 2 Staff Loading'!L200+'6.3 Base Year 3 Staff Loading'!L200+'6.4 Base Year 4 Staff Loading'!L200+'6.5 Base Year 5 Staff Loading'!L200+'6.6 Base Year 6 Staff Loading'!L200)/6</f>
        <v>0</v>
      </c>
      <c r="M200" s="346">
        <f>('6.1 Base Year 1 Staff Loading'!M200+'6.2 Base Year 2 Staff Loading'!M200+'6.3 Base Year 3 Staff Loading'!M200+'6.4 Base Year 4 Staff Loading'!M200+'6.5 Base Year 5 Staff Loading'!M200+'6.6 Base Year 6 Staff Loading'!M200)/6</f>
        <v>0</v>
      </c>
      <c r="N200" s="346">
        <f>('6.1 Base Year 1 Staff Loading'!N200+'6.2 Base Year 2 Staff Loading'!N200+'6.3 Base Year 3 Staff Loading'!N200+'6.4 Base Year 4 Staff Loading'!N200+'6.5 Base Year 5 Staff Loading'!N200+'6.6 Base Year 6 Staff Loading'!N200)/6</f>
        <v>0</v>
      </c>
      <c r="O200" s="346">
        <f>('6.1 Base Year 1 Staff Loading'!O200+'6.2 Base Year 2 Staff Loading'!O200+'6.3 Base Year 3 Staff Loading'!O200+'6.4 Base Year 4 Staff Loading'!O200+'6.5 Base Year 5 Staff Loading'!O200+'6.6 Base Year 6 Staff Loading'!O200)/6</f>
        <v>0</v>
      </c>
      <c r="P200" s="346">
        <f>('6.1 Base Year 1 Staff Loading'!P200+'6.2 Base Year 2 Staff Loading'!P200+'6.3 Base Year 3 Staff Loading'!P200+'6.4 Base Year 4 Staff Loading'!P200+'6.5 Base Year 5 Staff Loading'!P200+'6.6 Base Year 6 Staff Loading'!P200)/6</f>
        <v>0</v>
      </c>
      <c r="Q200" s="346">
        <f>('6.1 Base Year 1 Staff Loading'!Q200+'6.2 Base Year 2 Staff Loading'!Q200+'6.3 Base Year 3 Staff Loading'!Q200+'6.4 Base Year 4 Staff Loading'!Q200+'6.5 Base Year 5 Staff Loading'!Q200+'6.6 Base Year 6 Staff Loading'!Q200)/6</f>
        <v>0</v>
      </c>
      <c r="R200" s="346">
        <f t="shared" si="232"/>
        <v>0</v>
      </c>
      <c r="S200" s="395">
        <f t="shared" si="233"/>
        <v>0</v>
      </c>
      <c r="T200" s="108"/>
      <c r="U200" s="108"/>
      <c r="V200" s="108"/>
      <c r="W200" s="557">
        <f t="shared" si="234"/>
        <v>0</v>
      </c>
      <c r="X200" s="557">
        <f t="shared" si="235"/>
        <v>0</v>
      </c>
      <c r="Z200" s="557">
        <f t="shared" si="236"/>
        <v>0</v>
      </c>
      <c r="AA200" s="557">
        <f t="shared" si="237"/>
        <v>0</v>
      </c>
      <c r="AB200" s="558" t="e">
        <f t="shared" si="238"/>
        <v>#DIV/0!</v>
      </c>
    </row>
    <row r="201" spans="1:28" ht="14.25" x14ac:dyDescent="0.3">
      <c r="A201" s="339"/>
      <c r="B201" s="340"/>
      <c r="C201" s="152"/>
      <c r="D201" s="170"/>
      <c r="E201" s="508"/>
      <c r="F201" s="346">
        <f>('6.1 Base Year 1 Staff Loading'!F201+'6.2 Base Year 2 Staff Loading'!F201+'6.3 Base Year 3 Staff Loading'!F201+'6.4 Base Year 4 Staff Loading'!F201+'6.5 Base Year 5 Staff Loading'!F201+'6.6 Base Year 6 Staff Loading'!F201)/6</f>
        <v>0</v>
      </c>
      <c r="G201" s="346">
        <f>('6.1 Base Year 1 Staff Loading'!G201+'6.2 Base Year 2 Staff Loading'!G201+'6.3 Base Year 3 Staff Loading'!G201+'6.4 Base Year 4 Staff Loading'!G201+'6.5 Base Year 5 Staff Loading'!G201+'6.6 Base Year 6 Staff Loading'!G201)/6</f>
        <v>0</v>
      </c>
      <c r="H201" s="346">
        <f>('6.1 Base Year 1 Staff Loading'!H201+'6.2 Base Year 2 Staff Loading'!H201+'6.3 Base Year 3 Staff Loading'!H201+'6.4 Base Year 4 Staff Loading'!H201+'6.5 Base Year 5 Staff Loading'!H201+'6.6 Base Year 6 Staff Loading'!H201)/6</f>
        <v>0</v>
      </c>
      <c r="I201" s="346">
        <f>('6.1 Base Year 1 Staff Loading'!I201+'6.2 Base Year 2 Staff Loading'!I201+'6.3 Base Year 3 Staff Loading'!I201+'6.4 Base Year 4 Staff Loading'!I201+'6.5 Base Year 5 Staff Loading'!I201+'6.6 Base Year 6 Staff Loading'!I201)/6</f>
        <v>0</v>
      </c>
      <c r="J201" s="346">
        <f>('6.1 Base Year 1 Staff Loading'!J201+'6.2 Base Year 2 Staff Loading'!J201+'6.3 Base Year 3 Staff Loading'!J201+'6.4 Base Year 4 Staff Loading'!J201+'6.5 Base Year 5 Staff Loading'!J201+'6.6 Base Year 6 Staff Loading'!J201)/6</f>
        <v>0</v>
      </c>
      <c r="K201" s="346">
        <f>('6.1 Base Year 1 Staff Loading'!K201+'6.2 Base Year 2 Staff Loading'!K201+'6.3 Base Year 3 Staff Loading'!K201+'6.4 Base Year 4 Staff Loading'!K201+'6.5 Base Year 5 Staff Loading'!K201+'6.6 Base Year 6 Staff Loading'!K201)/6</f>
        <v>0</v>
      </c>
      <c r="L201" s="346">
        <f>('6.1 Base Year 1 Staff Loading'!L201+'6.2 Base Year 2 Staff Loading'!L201+'6.3 Base Year 3 Staff Loading'!L201+'6.4 Base Year 4 Staff Loading'!L201+'6.5 Base Year 5 Staff Loading'!L201+'6.6 Base Year 6 Staff Loading'!L201)/6</f>
        <v>0</v>
      </c>
      <c r="M201" s="346">
        <f>('6.1 Base Year 1 Staff Loading'!M201+'6.2 Base Year 2 Staff Loading'!M201+'6.3 Base Year 3 Staff Loading'!M201+'6.4 Base Year 4 Staff Loading'!M201+'6.5 Base Year 5 Staff Loading'!M201+'6.6 Base Year 6 Staff Loading'!M201)/6</f>
        <v>0</v>
      </c>
      <c r="N201" s="346">
        <f>('6.1 Base Year 1 Staff Loading'!N201+'6.2 Base Year 2 Staff Loading'!N201+'6.3 Base Year 3 Staff Loading'!N201+'6.4 Base Year 4 Staff Loading'!N201+'6.5 Base Year 5 Staff Loading'!N201+'6.6 Base Year 6 Staff Loading'!N201)/6</f>
        <v>0</v>
      </c>
      <c r="O201" s="346">
        <f>('6.1 Base Year 1 Staff Loading'!O201+'6.2 Base Year 2 Staff Loading'!O201+'6.3 Base Year 3 Staff Loading'!O201+'6.4 Base Year 4 Staff Loading'!O201+'6.5 Base Year 5 Staff Loading'!O201+'6.6 Base Year 6 Staff Loading'!O201)/6</f>
        <v>0</v>
      </c>
      <c r="P201" s="346">
        <f>('6.1 Base Year 1 Staff Loading'!P201+'6.2 Base Year 2 Staff Loading'!P201+'6.3 Base Year 3 Staff Loading'!P201+'6.4 Base Year 4 Staff Loading'!P201+'6.5 Base Year 5 Staff Loading'!P201+'6.6 Base Year 6 Staff Loading'!P201)/6</f>
        <v>0</v>
      </c>
      <c r="Q201" s="346">
        <f>('6.1 Base Year 1 Staff Loading'!Q201+'6.2 Base Year 2 Staff Loading'!Q201+'6.3 Base Year 3 Staff Loading'!Q201+'6.4 Base Year 4 Staff Loading'!Q201+'6.5 Base Year 5 Staff Loading'!Q201+'6.6 Base Year 6 Staff Loading'!Q201)/6</f>
        <v>0</v>
      </c>
      <c r="R201" s="346">
        <f t="shared" si="232"/>
        <v>0</v>
      </c>
      <c r="S201" s="395">
        <f t="shared" si="233"/>
        <v>0</v>
      </c>
      <c r="T201" s="108"/>
      <c r="U201" s="108"/>
      <c r="V201" s="108"/>
      <c r="W201" s="557">
        <f t="shared" si="234"/>
        <v>0</v>
      </c>
      <c r="X201" s="557">
        <f t="shared" si="235"/>
        <v>0</v>
      </c>
      <c r="Z201" s="557">
        <f t="shared" si="236"/>
        <v>0</v>
      </c>
      <c r="AA201" s="557">
        <f t="shared" si="237"/>
        <v>0</v>
      </c>
      <c r="AB201" s="558" t="e">
        <f t="shared" si="238"/>
        <v>#DIV/0!</v>
      </c>
    </row>
    <row r="202" spans="1:28" ht="15" thickBot="1" x14ac:dyDescent="0.35">
      <c r="A202" s="240"/>
      <c r="B202" s="241" t="s">
        <v>180</v>
      </c>
      <c r="C202" s="242"/>
      <c r="D202" s="244"/>
      <c r="E202" s="509"/>
      <c r="F202" s="245">
        <f>SUM(F197:F201)</f>
        <v>0</v>
      </c>
      <c r="G202" s="245">
        <f t="shared" ref="G202:R202" si="239">SUM(G197:G201)</f>
        <v>0</v>
      </c>
      <c r="H202" s="245">
        <f t="shared" si="239"/>
        <v>0</v>
      </c>
      <c r="I202" s="245">
        <f t="shared" si="239"/>
        <v>0</v>
      </c>
      <c r="J202" s="245">
        <f t="shared" si="239"/>
        <v>0</v>
      </c>
      <c r="K202" s="245">
        <f t="shared" si="239"/>
        <v>0</v>
      </c>
      <c r="L202" s="245">
        <f t="shared" si="239"/>
        <v>0</v>
      </c>
      <c r="M202" s="245">
        <f t="shared" si="239"/>
        <v>0</v>
      </c>
      <c r="N202" s="245">
        <f t="shared" si="239"/>
        <v>0</v>
      </c>
      <c r="O202" s="245">
        <f t="shared" si="239"/>
        <v>0</v>
      </c>
      <c r="P202" s="245">
        <f t="shared" si="239"/>
        <v>0</v>
      </c>
      <c r="Q202" s="245">
        <f t="shared" si="239"/>
        <v>0</v>
      </c>
      <c r="R202" s="245">
        <f t="shared" si="23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159"/>
      <c r="D203" s="170"/>
      <c r="E203" s="508"/>
      <c r="F203" s="346">
        <f>('6.1 Base Year 1 Staff Loading'!F203+'6.2 Base Year 2 Staff Loading'!F203+'6.3 Base Year 3 Staff Loading'!F203+'6.4 Base Year 4 Staff Loading'!F203+'6.5 Base Year 5 Staff Loading'!F203+'6.6 Base Year 6 Staff Loading'!F203)/6</f>
        <v>0</v>
      </c>
      <c r="G203" s="346">
        <f>('6.1 Base Year 1 Staff Loading'!G203+'6.2 Base Year 2 Staff Loading'!G203+'6.3 Base Year 3 Staff Loading'!G203+'6.4 Base Year 4 Staff Loading'!G203+'6.5 Base Year 5 Staff Loading'!G203+'6.6 Base Year 6 Staff Loading'!G203)/6</f>
        <v>0</v>
      </c>
      <c r="H203" s="346">
        <f>('6.1 Base Year 1 Staff Loading'!H203+'6.2 Base Year 2 Staff Loading'!H203+'6.3 Base Year 3 Staff Loading'!H203+'6.4 Base Year 4 Staff Loading'!H203+'6.5 Base Year 5 Staff Loading'!H203+'6.6 Base Year 6 Staff Loading'!H203)/6</f>
        <v>0</v>
      </c>
      <c r="I203" s="346">
        <f>('6.1 Base Year 1 Staff Loading'!I203+'6.2 Base Year 2 Staff Loading'!I203+'6.3 Base Year 3 Staff Loading'!I203+'6.4 Base Year 4 Staff Loading'!I203+'6.5 Base Year 5 Staff Loading'!I203+'6.6 Base Year 6 Staff Loading'!I203)/6</f>
        <v>0</v>
      </c>
      <c r="J203" s="346">
        <f>('6.1 Base Year 1 Staff Loading'!J203+'6.2 Base Year 2 Staff Loading'!J203+'6.3 Base Year 3 Staff Loading'!J203+'6.4 Base Year 4 Staff Loading'!J203+'6.5 Base Year 5 Staff Loading'!J203+'6.6 Base Year 6 Staff Loading'!J203)/6</f>
        <v>0</v>
      </c>
      <c r="K203" s="346">
        <f>('6.1 Base Year 1 Staff Loading'!K203+'6.2 Base Year 2 Staff Loading'!K203+'6.3 Base Year 3 Staff Loading'!K203+'6.4 Base Year 4 Staff Loading'!K203+'6.5 Base Year 5 Staff Loading'!K203+'6.6 Base Year 6 Staff Loading'!K203)/6</f>
        <v>0</v>
      </c>
      <c r="L203" s="346">
        <f>('6.1 Base Year 1 Staff Loading'!L203+'6.2 Base Year 2 Staff Loading'!L203+'6.3 Base Year 3 Staff Loading'!L203+'6.4 Base Year 4 Staff Loading'!L203+'6.5 Base Year 5 Staff Loading'!L203+'6.6 Base Year 6 Staff Loading'!L203)/6</f>
        <v>0</v>
      </c>
      <c r="M203" s="346">
        <f>('6.1 Base Year 1 Staff Loading'!M203+'6.2 Base Year 2 Staff Loading'!M203+'6.3 Base Year 3 Staff Loading'!M203+'6.4 Base Year 4 Staff Loading'!M203+'6.5 Base Year 5 Staff Loading'!M203+'6.6 Base Year 6 Staff Loading'!M203)/6</f>
        <v>0</v>
      </c>
      <c r="N203" s="346">
        <f>('6.1 Base Year 1 Staff Loading'!N203+'6.2 Base Year 2 Staff Loading'!N203+'6.3 Base Year 3 Staff Loading'!N203+'6.4 Base Year 4 Staff Loading'!N203+'6.5 Base Year 5 Staff Loading'!N203+'6.6 Base Year 6 Staff Loading'!N203)/6</f>
        <v>0</v>
      </c>
      <c r="O203" s="346">
        <f>('6.1 Base Year 1 Staff Loading'!O203+'6.2 Base Year 2 Staff Loading'!O203+'6.3 Base Year 3 Staff Loading'!O203+'6.4 Base Year 4 Staff Loading'!O203+'6.5 Base Year 5 Staff Loading'!O203+'6.6 Base Year 6 Staff Loading'!O203)/6</f>
        <v>0</v>
      </c>
      <c r="P203" s="346">
        <f>('6.1 Base Year 1 Staff Loading'!P203+'6.2 Base Year 2 Staff Loading'!P203+'6.3 Base Year 3 Staff Loading'!P203+'6.4 Base Year 4 Staff Loading'!P203+'6.5 Base Year 5 Staff Loading'!P203+'6.6 Base Year 6 Staff Loading'!P203)/6</f>
        <v>0</v>
      </c>
      <c r="Q203" s="346">
        <f>('6.1 Base Year 1 Staff Loading'!Q203+'6.2 Base Year 2 Staff Loading'!Q203+'6.3 Base Year 3 Staff Loading'!Q203+'6.4 Base Year 4 Staff Loading'!Q203+'6.5 Base Year 5 Staff Loading'!Q203+'6.6 Base Year 6 Staff Loading'!Q203)/6</f>
        <v>0</v>
      </c>
      <c r="R203" s="346">
        <f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159"/>
      <c r="D204" s="170"/>
      <c r="E204" s="508"/>
      <c r="F204" s="346">
        <f>('6.1 Base Year 1 Staff Loading'!F204+'6.2 Base Year 2 Staff Loading'!F204+'6.3 Base Year 3 Staff Loading'!F204+'6.4 Base Year 4 Staff Loading'!F204+'6.5 Base Year 5 Staff Loading'!F204+'6.6 Base Year 6 Staff Loading'!F204)/6</f>
        <v>0</v>
      </c>
      <c r="G204" s="346">
        <f>('6.1 Base Year 1 Staff Loading'!G204+'6.2 Base Year 2 Staff Loading'!G204+'6.3 Base Year 3 Staff Loading'!G204+'6.4 Base Year 4 Staff Loading'!G204+'6.5 Base Year 5 Staff Loading'!G204+'6.6 Base Year 6 Staff Loading'!G204)/6</f>
        <v>0</v>
      </c>
      <c r="H204" s="346">
        <f>('6.1 Base Year 1 Staff Loading'!H204+'6.2 Base Year 2 Staff Loading'!H204+'6.3 Base Year 3 Staff Loading'!H204+'6.4 Base Year 4 Staff Loading'!H204+'6.5 Base Year 5 Staff Loading'!H204+'6.6 Base Year 6 Staff Loading'!H204)/6</f>
        <v>0</v>
      </c>
      <c r="I204" s="346">
        <f>('6.1 Base Year 1 Staff Loading'!I204+'6.2 Base Year 2 Staff Loading'!I204+'6.3 Base Year 3 Staff Loading'!I204+'6.4 Base Year 4 Staff Loading'!I204+'6.5 Base Year 5 Staff Loading'!I204+'6.6 Base Year 6 Staff Loading'!I204)/6</f>
        <v>0</v>
      </c>
      <c r="J204" s="346">
        <f>('6.1 Base Year 1 Staff Loading'!J204+'6.2 Base Year 2 Staff Loading'!J204+'6.3 Base Year 3 Staff Loading'!J204+'6.4 Base Year 4 Staff Loading'!J204+'6.5 Base Year 5 Staff Loading'!J204+'6.6 Base Year 6 Staff Loading'!J204)/6</f>
        <v>0</v>
      </c>
      <c r="K204" s="346">
        <f>('6.1 Base Year 1 Staff Loading'!K204+'6.2 Base Year 2 Staff Loading'!K204+'6.3 Base Year 3 Staff Loading'!K204+'6.4 Base Year 4 Staff Loading'!K204+'6.5 Base Year 5 Staff Loading'!K204+'6.6 Base Year 6 Staff Loading'!K204)/6</f>
        <v>0</v>
      </c>
      <c r="L204" s="346">
        <f>('6.1 Base Year 1 Staff Loading'!L204+'6.2 Base Year 2 Staff Loading'!L204+'6.3 Base Year 3 Staff Loading'!L204+'6.4 Base Year 4 Staff Loading'!L204+'6.5 Base Year 5 Staff Loading'!L204+'6.6 Base Year 6 Staff Loading'!L204)/6</f>
        <v>0</v>
      </c>
      <c r="M204" s="346">
        <f>('6.1 Base Year 1 Staff Loading'!M204+'6.2 Base Year 2 Staff Loading'!M204+'6.3 Base Year 3 Staff Loading'!M204+'6.4 Base Year 4 Staff Loading'!M204+'6.5 Base Year 5 Staff Loading'!M204+'6.6 Base Year 6 Staff Loading'!M204)/6</f>
        <v>0</v>
      </c>
      <c r="N204" s="346">
        <f>('6.1 Base Year 1 Staff Loading'!N204+'6.2 Base Year 2 Staff Loading'!N204+'6.3 Base Year 3 Staff Loading'!N204+'6.4 Base Year 4 Staff Loading'!N204+'6.5 Base Year 5 Staff Loading'!N204+'6.6 Base Year 6 Staff Loading'!N204)/6</f>
        <v>0</v>
      </c>
      <c r="O204" s="346">
        <f>('6.1 Base Year 1 Staff Loading'!O204+'6.2 Base Year 2 Staff Loading'!O204+'6.3 Base Year 3 Staff Loading'!O204+'6.4 Base Year 4 Staff Loading'!O204+'6.5 Base Year 5 Staff Loading'!O204+'6.6 Base Year 6 Staff Loading'!O204)/6</f>
        <v>0</v>
      </c>
      <c r="P204" s="346">
        <f>('6.1 Base Year 1 Staff Loading'!P204+'6.2 Base Year 2 Staff Loading'!P204+'6.3 Base Year 3 Staff Loading'!P204+'6.4 Base Year 4 Staff Loading'!P204+'6.5 Base Year 5 Staff Loading'!P204+'6.6 Base Year 6 Staff Loading'!P204)/6</f>
        <v>0</v>
      </c>
      <c r="Q204" s="346">
        <f>('6.1 Base Year 1 Staff Loading'!Q204+'6.2 Base Year 2 Staff Loading'!Q204+'6.3 Base Year 3 Staff Loading'!Q204+'6.4 Base Year 4 Staff Loading'!Q204+'6.5 Base Year 5 Staff Loading'!Q204+'6.6 Base Year 6 Staff Loading'!Q204)/6</f>
        <v>0</v>
      </c>
      <c r="R204" s="346">
        <f t="shared" ref="R204:R207" si="240">SUM(F204:Q204)</f>
        <v>0</v>
      </c>
      <c r="S204" s="395">
        <f t="shared" ref="S204:S207" si="241">D204*R204</f>
        <v>0</v>
      </c>
      <c r="T204" s="108"/>
      <c r="U204" s="108"/>
      <c r="V204" s="108"/>
      <c r="W204" s="557">
        <f t="shared" ref="W204:W207" si="242">X204/$U$7</f>
        <v>0</v>
      </c>
      <c r="X204" s="557">
        <f t="shared" ref="X204:X207" si="243">R204/12</f>
        <v>0</v>
      </c>
      <c r="Z204" s="557">
        <f t="shared" ref="Z204:Z207" si="244">IF($E204="Y",$R204,0)</f>
        <v>0</v>
      </c>
      <c r="AA204" s="557">
        <f t="shared" ref="AA204:AA207" si="245">IF($E204="N",$R204,0)</f>
        <v>0</v>
      </c>
      <c r="AB204" s="558" t="e">
        <f t="shared" ref="AB204:AB207" si="246">Z204/(AA204+Z204)</f>
        <v>#DIV/0!</v>
      </c>
    </row>
    <row r="205" spans="1:28" s="111" customFormat="1" ht="14.25" x14ac:dyDescent="0.3">
      <c r="A205" s="339"/>
      <c r="B205" s="340"/>
      <c r="C205" s="159"/>
      <c r="D205" s="170"/>
      <c r="E205" s="508"/>
      <c r="F205" s="346">
        <f>('6.1 Base Year 1 Staff Loading'!F205+'6.2 Base Year 2 Staff Loading'!F205+'6.3 Base Year 3 Staff Loading'!F205+'6.4 Base Year 4 Staff Loading'!F205+'6.5 Base Year 5 Staff Loading'!F205+'6.6 Base Year 6 Staff Loading'!F205)/6</f>
        <v>0</v>
      </c>
      <c r="G205" s="346">
        <f>('6.1 Base Year 1 Staff Loading'!G205+'6.2 Base Year 2 Staff Loading'!G205+'6.3 Base Year 3 Staff Loading'!G205+'6.4 Base Year 4 Staff Loading'!G205+'6.5 Base Year 5 Staff Loading'!G205+'6.6 Base Year 6 Staff Loading'!G205)/6</f>
        <v>0</v>
      </c>
      <c r="H205" s="346">
        <f>('6.1 Base Year 1 Staff Loading'!H205+'6.2 Base Year 2 Staff Loading'!H205+'6.3 Base Year 3 Staff Loading'!H205+'6.4 Base Year 4 Staff Loading'!H205+'6.5 Base Year 5 Staff Loading'!H205+'6.6 Base Year 6 Staff Loading'!H205)/6</f>
        <v>0</v>
      </c>
      <c r="I205" s="346">
        <f>('6.1 Base Year 1 Staff Loading'!I205+'6.2 Base Year 2 Staff Loading'!I205+'6.3 Base Year 3 Staff Loading'!I205+'6.4 Base Year 4 Staff Loading'!I205+'6.5 Base Year 5 Staff Loading'!I205+'6.6 Base Year 6 Staff Loading'!I205)/6</f>
        <v>0</v>
      </c>
      <c r="J205" s="346">
        <f>('6.1 Base Year 1 Staff Loading'!J205+'6.2 Base Year 2 Staff Loading'!J205+'6.3 Base Year 3 Staff Loading'!J205+'6.4 Base Year 4 Staff Loading'!J205+'6.5 Base Year 5 Staff Loading'!J205+'6.6 Base Year 6 Staff Loading'!J205)/6</f>
        <v>0</v>
      </c>
      <c r="K205" s="346">
        <f>('6.1 Base Year 1 Staff Loading'!K205+'6.2 Base Year 2 Staff Loading'!K205+'6.3 Base Year 3 Staff Loading'!K205+'6.4 Base Year 4 Staff Loading'!K205+'6.5 Base Year 5 Staff Loading'!K205+'6.6 Base Year 6 Staff Loading'!K205)/6</f>
        <v>0</v>
      </c>
      <c r="L205" s="346">
        <f>('6.1 Base Year 1 Staff Loading'!L205+'6.2 Base Year 2 Staff Loading'!L205+'6.3 Base Year 3 Staff Loading'!L205+'6.4 Base Year 4 Staff Loading'!L205+'6.5 Base Year 5 Staff Loading'!L205+'6.6 Base Year 6 Staff Loading'!L205)/6</f>
        <v>0</v>
      </c>
      <c r="M205" s="346">
        <f>('6.1 Base Year 1 Staff Loading'!M205+'6.2 Base Year 2 Staff Loading'!M205+'6.3 Base Year 3 Staff Loading'!M205+'6.4 Base Year 4 Staff Loading'!M205+'6.5 Base Year 5 Staff Loading'!M205+'6.6 Base Year 6 Staff Loading'!M205)/6</f>
        <v>0</v>
      </c>
      <c r="N205" s="346">
        <f>('6.1 Base Year 1 Staff Loading'!N205+'6.2 Base Year 2 Staff Loading'!N205+'6.3 Base Year 3 Staff Loading'!N205+'6.4 Base Year 4 Staff Loading'!N205+'6.5 Base Year 5 Staff Loading'!N205+'6.6 Base Year 6 Staff Loading'!N205)/6</f>
        <v>0</v>
      </c>
      <c r="O205" s="346">
        <f>('6.1 Base Year 1 Staff Loading'!O205+'6.2 Base Year 2 Staff Loading'!O205+'6.3 Base Year 3 Staff Loading'!O205+'6.4 Base Year 4 Staff Loading'!O205+'6.5 Base Year 5 Staff Loading'!O205+'6.6 Base Year 6 Staff Loading'!O205)/6</f>
        <v>0</v>
      </c>
      <c r="P205" s="346">
        <f>('6.1 Base Year 1 Staff Loading'!P205+'6.2 Base Year 2 Staff Loading'!P205+'6.3 Base Year 3 Staff Loading'!P205+'6.4 Base Year 4 Staff Loading'!P205+'6.5 Base Year 5 Staff Loading'!P205+'6.6 Base Year 6 Staff Loading'!P205)/6</f>
        <v>0</v>
      </c>
      <c r="Q205" s="346">
        <f>('6.1 Base Year 1 Staff Loading'!Q205+'6.2 Base Year 2 Staff Loading'!Q205+'6.3 Base Year 3 Staff Loading'!Q205+'6.4 Base Year 4 Staff Loading'!Q205+'6.5 Base Year 5 Staff Loading'!Q205+'6.6 Base Year 6 Staff Loading'!Q205)/6</f>
        <v>0</v>
      </c>
      <c r="R205" s="346">
        <f t="shared" si="240"/>
        <v>0</v>
      </c>
      <c r="S205" s="395">
        <f t="shared" si="241"/>
        <v>0</v>
      </c>
      <c r="T205" s="108"/>
      <c r="U205" s="108"/>
      <c r="V205" s="108"/>
      <c r="W205" s="557">
        <f t="shared" si="242"/>
        <v>0</v>
      </c>
      <c r="X205" s="557">
        <f t="shared" si="243"/>
        <v>0</v>
      </c>
      <c r="Z205" s="557">
        <f t="shared" si="244"/>
        <v>0</v>
      </c>
      <c r="AA205" s="557">
        <f t="shared" si="245"/>
        <v>0</v>
      </c>
      <c r="AB205" s="558" t="e">
        <f t="shared" si="246"/>
        <v>#DIV/0!</v>
      </c>
    </row>
    <row r="206" spans="1:28" ht="14.25" x14ac:dyDescent="0.3">
      <c r="A206" s="339"/>
      <c r="B206" s="340"/>
      <c r="C206" s="159"/>
      <c r="D206" s="170"/>
      <c r="E206" s="508"/>
      <c r="F206" s="346">
        <f>('6.1 Base Year 1 Staff Loading'!F206+'6.2 Base Year 2 Staff Loading'!F206+'6.3 Base Year 3 Staff Loading'!F206+'6.4 Base Year 4 Staff Loading'!F206+'6.5 Base Year 5 Staff Loading'!F206+'6.6 Base Year 6 Staff Loading'!F206)/6</f>
        <v>0</v>
      </c>
      <c r="G206" s="346">
        <f>('6.1 Base Year 1 Staff Loading'!G206+'6.2 Base Year 2 Staff Loading'!G206+'6.3 Base Year 3 Staff Loading'!G206+'6.4 Base Year 4 Staff Loading'!G206+'6.5 Base Year 5 Staff Loading'!G206+'6.6 Base Year 6 Staff Loading'!G206)/6</f>
        <v>0</v>
      </c>
      <c r="H206" s="346">
        <f>('6.1 Base Year 1 Staff Loading'!H206+'6.2 Base Year 2 Staff Loading'!H206+'6.3 Base Year 3 Staff Loading'!H206+'6.4 Base Year 4 Staff Loading'!H206+'6.5 Base Year 5 Staff Loading'!H206+'6.6 Base Year 6 Staff Loading'!H206)/6</f>
        <v>0</v>
      </c>
      <c r="I206" s="346">
        <f>('6.1 Base Year 1 Staff Loading'!I206+'6.2 Base Year 2 Staff Loading'!I206+'6.3 Base Year 3 Staff Loading'!I206+'6.4 Base Year 4 Staff Loading'!I206+'6.5 Base Year 5 Staff Loading'!I206+'6.6 Base Year 6 Staff Loading'!I206)/6</f>
        <v>0</v>
      </c>
      <c r="J206" s="346">
        <f>('6.1 Base Year 1 Staff Loading'!J206+'6.2 Base Year 2 Staff Loading'!J206+'6.3 Base Year 3 Staff Loading'!J206+'6.4 Base Year 4 Staff Loading'!J206+'6.5 Base Year 5 Staff Loading'!J206+'6.6 Base Year 6 Staff Loading'!J206)/6</f>
        <v>0</v>
      </c>
      <c r="K206" s="346">
        <f>('6.1 Base Year 1 Staff Loading'!K206+'6.2 Base Year 2 Staff Loading'!K206+'6.3 Base Year 3 Staff Loading'!K206+'6.4 Base Year 4 Staff Loading'!K206+'6.5 Base Year 5 Staff Loading'!K206+'6.6 Base Year 6 Staff Loading'!K206)/6</f>
        <v>0</v>
      </c>
      <c r="L206" s="346">
        <f>('6.1 Base Year 1 Staff Loading'!L206+'6.2 Base Year 2 Staff Loading'!L206+'6.3 Base Year 3 Staff Loading'!L206+'6.4 Base Year 4 Staff Loading'!L206+'6.5 Base Year 5 Staff Loading'!L206+'6.6 Base Year 6 Staff Loading'!L206)/6</f>
        <v>0</v>
      </c>
      <c r="M206" s="346">
        <f>('6.1 Base Year 1 Staff Loading'!M206+'6.2 Base Year 2 Staff Loading'!M206+'6.3 Base Year 3 Staff Loading'!M206+'6.4 Base Year 4 Staff Loading'!M206+'6.5 Base Year 5 Staff Loading'!M206+'6.6 Base Year 6 Staff Loading'!M206)/6</f>
        <v>0</v>
      </c>
      <c r="N206" s="346">
        <f>('6.1 Base Year 1 Staff Loading'!N206+'6.2 Base Year 2 Staff Loading'!N206+'6.3 Base Year 3 Staff Loading'!N206+'6.4 Base Year 4 Staff Loading'!N206+'6.5 Base Year 5 Staff Loading'!N206+'6.6 Base Year 6 Staff Loading'!N206)/6</f>
        <v>0</v>
      </c>
      <c r="O206" s="346">
        <f>('6.1 Base Year 1 Staff Loading'!O206+'6.2 Base Year 2 Staff Loading'!O206+'6.3 Base Year 3 Staff Loading'!O206+'6.4 Base Year 4 Staff Loading'!O206+'6.5 Base Year 5 Staff Loading'!O206+'6.6 Base Year 6 Staff Loading'!O206)/6</f>
        <v>0</v>
      </c>
      <c r="P206" s="346">
        <f>('6.1 Base Year 1 Staff Loading'!P206+'6.2 Base Year 2 Staff Loading'!P206+'6.3 Base Year 3 Staff Loading'!P206+'6.4 Base Year 4 Staff Loading'!P206+'6.5 Base Year 5 Staff Loading'!P206+'6.6 Base Year 6 Staff Loading'!P206)/6</f>
        <v>0</v>
      </c>
      <c r="Q206" s="346">
        <f>('6.1 Base Year 1 Staff Loading'!Q206+'6.2 Base Year 2 Staff Loading'!Q206+'6.3 Base Year 3 Staff Loading'!Q206+'6.4 Base Year 4 Staff Loading'!Q206+'6.5 Base Year 5 Staff Loading'!Q206+'6.6 Base Year 6 Staff Loading'!Q206)/6</f>
        <v>0</v>
      </c>
      <c r="R206" s="346">
        <f t="shared" si="240"/>
        <v>0</v>
      </c>
      <c r="S206" s="395">
        <f t="shared" si="241"/>
        <v>0</v>
      </c>
      <c r="T206" s="108"/>
      <c r="U206" s="108"/>
      <c r="V206" s="108"/>
      <c r="W206" s="557">
        <f t="shared" si="242"/>
        <v>0</v>
      </c>
      <c r="X206" s="557">
        <f t="shared" si="243"/>
        <v>0</v>
      </c>
      <c r="Z206" s="557">
        <f t="shared" si="244"/>
        <v>0</v>
      </c>
      <c r="AA206" s="557">
        <f t="shared" si="245"/>
        <v>0</v>
      </c>
      <c r="AB206" s="558" t="e">
        <f t="shared" si="246"/>
        <v>#DIV/0!</v>
      </c>
    </row>
    <row r="207" spans="1:28" ht="14.25" x14ac:dyDescent="0.3">
      <c r="A207" s="339"/>
      <c r="B207" s="340"/>
      <c r="C207" s="159"/>
      <c r="D207" s="170"/>
      <c r="E207" s="508"/>
      <c r="F207" s="346">
        <f>('6.1 Base Year 1 Staff Loading'!F207+'6.2 Base Year 2 Staff Loading'!F207+'6.3 Base Year 3 Staff Loading'!F207+'6.4 Base Year 4 Staff Loading'!F207+'6.5 Base Year 5 Staff Loading'!F207+'6.6 Base Year 6 Staff Loading'!F207)/6</f>
        <v>0</v>
      </c>
      <c r="G207" s="346">
        <f>('6.1 Base Year 1 Staff Loading'!G207+'6.2 Base Year 2 Staff Loading'!G207+'6.3 Base Year 3 Staff Loading'!G207+'6.4 Base Year 4 Staff Loading'!G207+'6.5 Base Year 5 Staff Loading'!G207+'6.6 Base Year 6 Staff Loading'!G207)/6</f>
        <v>0</v>
      </c>
      <c r="H207" s="346">
        <f>('6.1 Base Year 1 Staff Loading'!H207+'6.2 Base Year 2 Staff Loading'!H207+'6.3 Base Year 3 Staff Loading'!H207+'6.4 Base Year 4 Staff Loading'!H207+'6.5 Base Year 5 Staff Loading'!H207+'6.6 Base Year 6 Staff Loading'!H207)/6</f>
        <v>0</v>
      </c>
      <c r="I207" s="346">
        <f>('6.1 Base Year 1 Staff Loading'!I207+'6.2 Base Year 2 Staff Loading'!I207+'6.3 Base Year 3 Staff Loading'!I207+'6.4 Base Year 4 Staff Loading'!I207+'6.5 Base Year 5 Staff Loading'!I207+'6.6 Base Year 6 Staff Loading'!I207)/6</f>
        <v>0</v>
      </c>
      <c r="J207" s="346">
        <f>('6.1 Base Year 1 Staff Loading'!J207+'6.2 Base Year 2 Staff Loading'!J207+'6.3 Base Year 3 Staff Loading'!J207+'6.4 Base Year 4 Staff Loading'!J207+'6.5 Base Year 5 Staff Loading'!J207+'6.6 Base Year 6 Staff Loading'!J207)/6</f>
        <v>0</v>
      </c>
      <c r="K207" s="346">
        <f>('6.1 Base Year 1 Staff Loading'!K207+'6.2 Base Year 2 Staff Loading'!K207+'6.3 Base Year 3 Staff Loading'!K207+'6.4 Base Year 4 Staff Loading'!K207+'6.5 Base Year 5 Staff Loading'!K207+'6.6 Base Year 6 Staff Loading'!K207)/6</f>
        <v>0</v>
      </c>
      <c r="L207" s="346">
        <f>('6.1 Base Year 1 Staff Loading'!L207+'6.2 Base Year 2 Staff Loading'!L207+'6.3 Base Year 3 Staff Loading'!L207+'6.4 Base Year 4 Staff Loading'!L207+'6.5 Base Year 5 Staff Loading'!L207+'6.6 Base Year 6 Staff Loading'!L207)/6</f>
        <v>0</v>
      </c>
      <c r="M207" s="346">
        <f>('6.1 Base Year 1 Staff Loading'!M207+'6.2 Base Year 2 Staff Loading'!M207+'6.3 Base Year 3 Staff Loading'!M207+'6.4 Base Year 4 Staff Loading'!M207+'6.5 Base Year 5 Staff Loading'!M207+'6.6 Base Year 6 Staff Loading'!M207)/6</f>
        <v>0</v>
      </c>
      <c r="N207" s="346">
        <f>('6.1 Base Year 1 Staff Loading'!N207+'6.2 Base Year 2 Staff Loading'!N207+'6.3 Base Year 3 Staff Loading'!N207+'6.4 Base Year 4 Staff Loading'!N207+'6.5 Base Year 5 Staff Loading'!N207+'6.6 Base Year 6 Staff Loading'!N207)/6</f>
        <v>0</v>
      </c>
      <c r="O207" s="346">
        <f>('6.1 Base Year 1 Staff Loading'!O207+'6.2 Base Year 2 Staff Loading'!O207+'6.3 Base Year 3 Staff Loading'!O207+'6.4 Base Year 4 Staff Loading'!O207+'6.5 Base Year 5 Staff Loading'!O207+'6.6 Base Year 6 Staff Loading'!O207)/6</f>
        <v>0</v>
      </c>
      <c r="P207" s="346">
        <f>('6.1 Base Year 1 Staff Loading'!P207+'6.2 Base Year 2 Staff Loading'!P207+'6.3 Base Year 3 Staff Loading'!P207+'6.4 Base Year 4 Staff Loading'!P207+'6.5 Base Year 5 Staff Loading'!P207+'6.6 Base Year 6 Staff Loading'!P207)/6</f>
        <v>0</v>
      </c>
      <c r="Q207" s="346">
        <f>('6.1 Base Year 1 Staff Loading'!Q207+'6.2 Base Year 2 Staff Loading'!Q207+'6.3 Base Year 3 Staff Loading'!Q207+'6.4 Base Year 4 Staff Loading'!Q207+'6.5 Base Year 5 Staff Loading'!Q207+'6.6 Base Year 6 Staff Loading'!Q207)/6</f>
        <v>0</v>
      </c>
      <c r="R207" s="346">
        <f t="shared" si="240"/>
        <v>0</v>
      </c>
      <c r="S207" s="395">
        <f t="shared" si="241"/>
        <v>0</v>
      </c>
      <c r="T207" s="108"/>
      <c r="U207" s="108"/>
      <c r="V207" s="108"/>
      <c r="W207" s="557">
        <f t="shared" si="242"/>
        <v>0</v>
      </c>
      <c r="X207" s="557">
        <f t="shared" si="243"/>
        <v>0</v>
      </c>
      <c r="Z207" s="557">
        <f t="shared" si="244"/>
        <v>0</v>
      </c>
      <c r="AA207" s="557">
        <f t="shared" si="245"/>
        <v>0</v>
      </c>
      <c r="AB207" s="558" t="e">
        <f t="shared" si="246"/>
        <v>#DIV/0!</v>
      </c>
    </row>
    <row r="208" spans="1:28" ht="15" thickBot="1" x14ac:dyDescent="0.35">
      <c r="A208" s="240"/>
      <c r="B208" s="241" t="s">
        <v>182</v>
      </c>
      <c r="C208" s="242"/>
      <c r="D208" s="244"/>
      <c r="E208" s="509"/>
      <c r="F208" s="245">
        <f>SUM(F203:F207)</f>
        <v>0</v>
      </c>
      <c r="G208" s="245">
        <f t="shared" ref="G208:R208" si="247">SUM(G203:G207)</f>
        <v>0</v>
      </c>
      <c r="H208" s="245">
        <f t="shared" si="247"/>
        <v>0</v>
      </c>
      <c r="I208" s="245">
        <f t="shared" si="247"/>
        <v>0</v>
      </c>
      <c r="J208" s="245">
        <f t="shared" si="247"/>
        <v>0</v>
      </c>
      <c r="K208" s="245">
        <f t="shared" si="247"/>
        <v>0</v>
      </c>
      <c r="L208" s="245">
        <f t="shared" si="247"/>
        <v>0</v>
      </c>
      <c r="M208" s="245">
        <f t="shared" si="247"/>
        <v>0</v>
      </c>
      <c r="N208" s="245">
        <f t="shared" si="247"/>
        <v>0</v>
      </c>
      <c r="O208" s="245">
        <f t="shared" si="247"/>
        <v>0</v>
      </c>
      <c r="P208" s="245">
        <f t="shared" si="247"/>
        <v>0</v>
      </c>
      <c r="Q208" s="245">
        <f t="shared" si="247"/>
        <v>0</v>
      </c>
      <c r="R208" s="245">
        <f t="shared" si="24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159"/>
      <c r="D209" s="170"/>
      <c r="E209" s="508"/>
      <c r="F209" s="346">
        <f>('6.1 Base Year 1 Staff Loading'!F209+'6.2 Base Year 2 Staff Loading'!F209+'6.3 Base Year 3 Staff Loading'!F209+'6.4 Base Year 4 Staff Loading'!F209+'6.5 Base Year 5 Staff Loading'!F209+'6.6 Base Year 6 Staff Loading'!F209)/6</f>
        <v>0</v>
      </c>
      <c r="G209" s="346">
        <f>('6.1 Base Year 1 Staff Loading'!G209+'6.2 Base Year 2 Staff Loading'!G209+'6.3 Base Year 3 Staff Loading'!G209+'6.4 Base Year 4 Staff Loading'!G209+'6.5 Base Year 5 Staff Loading'!G209+'6.6 Base Year 6 Staff Loading'!G209)/6</f>
        <v>0</v>
      </c>
      <c r="H209" s="346">
        <f>('6.1 Base Year 1 Staff Loading'!H209+'6.2 Base Year 2 Staff Loading'!H209+'6.3 Base Year 3 Staff Loading'!H209+'6.4 Base Year 4 Staff Loading'!H209+'6.5 Base Year 5 Staff Loading'!H209+'6.6 Base Year 6 Staff Loading'!H209)/6</f>
        <v>0</v>
      </c>
      <c r="I209" s="346">
        <f>('6.1 Base Year 1 Staff Loading'!I209+'6.2 Base Year 2 Staff Loading'!I209+'6.3 Base Year 3 Staff Loading'!I209+'6.4 Base Year 4 Staff Loading'!I209+'6.5 Base Year 5 Staff Loading'!I209+'6.6 Base Year 6 Staff Loading'!I209)/6</f>
        <v>0</v>
      </c>
      <c r="J209" s="346">
        <f>('6.1 Base Year 1 Staff Loading'!J209+'6.2 Base Year 2 Staff Loading'!J209+'6.3 Base Year 3 Staff Loading'!J209+'6.4 Base Year 4 Staff Loading'!J209+'6.5 Base Year 5 Staff Loading'!J209+'6.6 Base Year 6 Staff Loading'!J209)/6</f>
        <v>0</v>
      </c>
      <c r="K209" s="346">
        <f>('6.1 Base Year 1 Staff Loading'!K209+'6.2 Base Year 2 Staff Loading'!K209+'6.3 Base Year 3 Staff Loading'!K209+'6.4 Base Year 4 Staff Loading'!K209+'6.5 Base Year 5 Staff Loading'!K209+'6.6 Base Year 6 Staff Loading'!K209)/6</f>
        <v>0</v>
      </c>
      <c r="L209" s="346">
        <f>('6.1 Base Year 1 Staff Loading'!L209+'6.2 Base Year 2 Staff Loading'!L209+'6.3 Base Year 3 Staff Loading'!L209+'6.4 Base Year 4 Staff Loading'!L209+'6.5 Base Year 5 Staff Loading'!L209+'6.6 Base Year 6 Staff Loading'!L209)/6</f>
        <v>0</v>
      </c>
      <c r="M209" s="346">
        <f>('6.1 Base Year 1 Staff Loading'!M209+'6.2 Base Year 2 Staff Loading'!M209+'6.3 Base Year 3 Staff Loading'!M209+'6.4 Base Year 4 Staff Loading'!M209+'6.5 Base Year 5 Staff Loading'!M209+'6.6 Base Year 6 Staff Loading'!M209)/6</f>
        <v>0</v>
      </c>
      <c r="N209" s="346">
        <f>('6.1 Base Year 1 Staff Loading'!N209+'6.2 Base Year 2 Staff Loading'!N209+'6.3 Base Year 3 Staff Loading'!N209+'6.4 Base Year 4 Staff Loading'!N209+'6.5 Base Year 5 Staff Loading'!N209+'6.6 Base Year 6 Staff Loading'!N209)/6</f>
        <v>0</v>
      </c>
      <c r="O209" s="346">
        <f>('6.1 Base Year 1 Staff Loading'!O209+'6.2 Base Year 2 Staff Loading'!O209+'6.3 Base Year 3 Staff Loading'!O209+'6.4 Base Year 4 Staff Loading'!O209+'6.5 Base Year 5 Staff Loading'!O209+'6.6 Base Year 6 Staff Loading'!O209)/6</f>
        <v>0</v>
      </c>
      <c r="P209" s="346">
        <f>('6.1 Base Year 1 Staff Loading'!P209+'6.2 Base Year 2 Staff Loading'!P209+'6.3 Base Year 3 Staff Loading'!P209+'6.4 Base Year 4 Staff Loading'!P209+'6.5 Base Year 5 Staff Loading'!P209+'6.6 Base Year 6 Staff Loading'!P209)/6</f>
        <v>0</v>
      </c>
      <c r="Q209" s="346">
        <f>('6.1 Base Year 1 Staff Loading'!Q209+'6.2 Base Year 2 Staff Loading'!Q209+'6.3 Base Year 3 Staff Loading'!Q209+'6.4 Base Year 4 Staff Loading'!Q209+'6.5 Base Year 5 Staff Loading'!Q209+'6.6 Base Year 6 Staff Loading'!Q209)/6</f>
        <v>0</v>
      </c>
      <c r="R209" s="346">
        <f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159"/>
      <c r="D210" s="170"/>
      <c r="E210" s="508"/>
      <c r="F210" s="346">
        <f>('6.1 Base Year 1 Staff Loading'!F210+'6.2 Base Year 2 Staff Loading'!F210+'6.3 Base Year 3 Staff Loading'!F210+'6.4 Base Year 4 Staff Loading'!F210+'6.5 Base Year 5 Staff Loading'!F210+'6.6 Base Year 6 Staff Loading'!F210)/6</f>
        <v>0</v>
      </c>
      <c r="G210" s="346">
        <f>('6.1 Base Year 1 Staff Loading'!G210+'6.2 Base Year 2 Staff Loading'!G210+'6.3 Base Year 3 Staff Loading'!G210+'6.4 Base Year 4 Staff Loading'!G210+'6.5 Base Year 5 Staff Loading'!G210+'6.6 Base Year 6 Staff Loading'!G210)/6</f>
        <v>0</v>
      </c>
      <c r="H210" s="346">
        <f>('6.1 Base Year 1 Staff Loading'!H210+'6.2 Base Year 2 Staff Loading'!H210+'6.3 Base Year 3 Staff Loading'!H210+'6.4 Base Year 4 Staff Loading'!H210+'6.5 Base Year 5 Staff Loading'!H210+'6.6 Base Year 6 Staff Loading'!H210)/6</f>
        <v>0</v>
      </c>
      <c r="I210" s="346">
        <f>('6.1 Base Year 1 Staff Loading'!I210+'6.2 Base Year 2 Staff Loading'!I210+'6.3 Base Year 3 Staff Loading'!I210+'6.4 Base Year 4 Staff Loading'!I210+'6.5 Base Year 5 Staff Loading'!I210+'6.6 Base Year 6 Staff Loading'!I210)/6</f>
        <v>0</v>
      </c>
      <c r="J210" s="346">
        <f>('6.1 Base Year 1 Staff Loading'!J210+'6.2 Base Year 2 Staff Loading'!J210+'6.3 Base Year 3 Staff Loading'!J210+'6.4 Base Year 4 Staff Loading'!J210+'6.5 Base Year 5 Staff Loading'!J210+'6.6 Base Year 6 Staff Loading'!J210)/6</f>
        <v>0</v>
      </c>
      <c r="K210" s="346">
        <f>('6.1 Base Year 1 Staff Loading'!K210+'6.2 Base Year 2 Staff Loading'!K210+'6.3 Base Year 3 Staff Loading'!K210+'6.4 Base Year 4 Staff Loading'!K210+'6.5 Base Year 5 Staff Loading'!K210+'6.6 Base Year 6 Staff Loading'!K210)/6</f>
        <v>0</v>
      </c>
      <c r="L210" s="346">
        <f>('6.1 Base Year 1 Staff Loading'!L210+'6.2 Base Year 2 Staff Loading'!L210+'6.3 Base Year 3 Staff Loading'!L210+'6.4 Base Year 4 Staff Loading'!L210+'6.5 Base Year 5 Staff Loading'!L210+'6.6 Base Year 6 Staff Loading'!L210)/6</f>
        <v>0</v>
      </c>
      <c r="M210" s="346">
        <f>('6.1 Base Year 1 Staff Loading'!M210+'6.2 Base Year 2 Staff Loading'!M210+'6.3 Base Year 3 Staff Loading'!M210+'6.4 Base Year 4 Staff Loading'!M210+'6.5 Base Year 5 Staff Loading'!M210+'6.6 Base Year 6 Staff Loading'!M210)/6</f>
        <v>0</v>
      </c>
      <c r="N210" s="346">
        <f>('6.1 Base Year 1 Staff Loading'!N210+'6.2 Base Year 2 Staff Loading'!N210+'6.3 Base Year 3 Staff Loading'!N210+'6.4 Base Year 4 Staff Loading'!N210+'6.5 Base Year 5 Staff Loading'!N210+'6.6 Base Year 6 Staff Loading'!N210)/6</f>
        <v>0</v>
      </c>
      <c r="O210" s="346">
        <f>('6.1 Base Year 1 Staff Loading'!O210+'6.2 Base Year 2 Staff Loading'!O210+'6.3 Base Year 3 Staff Loading'!O210+'6.4 Base Year 4 Staff Loading'!O210+'6.5 Base Year 5 Staff Loading'!O210+'6.6 Base Year 6 Staff Loading'!O210)/6</f>
        <v>0</v>
      </c>
      <c r="P210" s="346">
        <f>('6.1 Base Year 1 Staff Loading'!P210+'6.2 Base Year 2 Staff Loading'!P210+'6.3 Base Year 3 Staff Loading'!P210+'6.4 Base Year 4 Staff Loading'!P210+'6.5 Base Year 5 Staff Loading'!P210+'6.6 Base Year 6 Staff Loading'!P210)/6</f>
        <v>0</v>
      </c>
      <c r="Q210" s="346">
        <f>('6.1 Base Year 1 Staff Loading'!Q210+'6.2 Base Year 2 Staff Loading'!Q210+'6.3 Base Year 3 Staff Loading'!Q210+'6.4 Base Year 4 Staff Loading'!Q210+'6.5 Base Year 5 Staff Loading'!Q210+'6.6 Base Year 6 Staff Loading'!Q210)/6</f>
        <v>0</v>
      </c>
      <c r="R210" s="346">
        <f t="shared" ref="R210:R213" si="248">SUM(F210:Q210)</f>
        <v>0</v>
      </c>
      <c r="S210" s="395">
        <f t="shared" ref="S210:S213" si="249">D210*R210</f>
        <v>0</v>
      </c>
      <c r="T210" s="108"/>
      <c r="U210" s="108"/>
      <c r="V210" s="108"/>
      <c r="W210" s="557">
        <f t="shared" ref="W210:W213" si="250">X210/$U$7</f>
        <v>0</v>
      </c>
      <c r="X210" s="557">
        <f t="shared" ref="X210:X213" si="251">R210/12</f>
        <v>0</v>
      </c>
      <c r="Z210" s="557">
        <f t="shared" ref="Z210:Z213" si="252">IF($E210="Y",$R210,0)</f>
        <v>0</v>
      </c>
      <c r="AA210" s="557">
        <f t="shared" ref="AA210:AA213" si="253">IF($E210="N",$R210,0)</f>
        <v>0</v>
      </c>
      <c r="AB210" s="558" t="e">
        <f t="shared" ref="AB210:AB213" si="254">Z210/(AA210+Z210)</f>
        <v>#DIV/0!</v>
      </c>
    </row>
    <row r="211" spans="1:28" s="111" customFormat="1" ht="14.25" x14ac:dyDescent="0.3">
      <c r="A211" s="339"/>
      <c r="B211" s="340"/>
      <c r="C211" s="159"/>
      <c r="D211" s="170"/>
      <c r="E211" s="508"/>
      <c r="F211" s="346">
        <f>('6.1 Base Year 1 Staff Loading'!F211+'6.2 Base Year 2 Staff Loading'!F211+'6.3 Base Year 3 Staff Loading'!F211+'6.4 Base Year 4 Staff Loading'!F211+'6.5 Base Year 5 Staff Loading'!F211+'6.6 Base Year 6 Staff Loading'!F211)/6</f>
        <v>0</v>
      </c>
      <c r="G211" s="346">
        <f>('6.1 Base Year 1 Staff Loading'!G211+'6.2 Base Year 2 Staff Loading'!G211+'6.3 Base Year 3 Staff Loading'!G211+'6.4 Base Year 4 Staff Loading'!G211+'6.5 Base Year 5 Staff Loading'!G211+'6.6 Base Year 6 Staff Loading'!G211)/6</f>
        <v>0</v>
      </c>
      <c r="H211" s="346">
        <f>('6.1 Base Year 1 Staff Loading'!H211+'6.2 Base Year 2 Staff Loading'!H211+'6.3 Base Year 3 Staff Loading'!H211+'6.4 Base Year 4 Staff Loading'!H211+'6.5 Base Year 5 Staff Loading'!H211+'6.6 Base Year 6 Staff Loading'!H211)/6</f>
        <v>0</v>
      </c>
      <c r="I211" s="346">
        <f>('6.1 Base Year 1 Staff Loading'!I211+'6.2 Base Year 2 Staff Loading'!I211+'6.3 Base Year 3 Staff Loading'!I211+'6.4 Base Year 4 Staff Loading'!I211+'6.5 Base Year 5 Staff Loading'!I211+'6.6 Base Year 6 Staff Loading'!I211)/6</f>
        <v>0</v>
      </c>
      <c r="J211" s="346">
        <f>('6.1 Base Year 1 Staff Loading'!J211+'6.2 Base Year 2 Staff Loading'!J211+'6.3 Base Year 3 Staff Loading'!J211+'6.4 Base Year 4 Staff Loading'!J211+'6.5 Base Year 5 Staff Loading'!J211+'6.6 Base Year 6 Staff Loading'!J211)/6</f>
        <v>0</v>
      </c>
      <c r="K211" s="346">
        <f>('6.1 Base Year 1 Staff Loading'!K211+'6.2 Base Year 2 Staff Loading'!K211+'6.3 Base Year 3 Staff Loading'!K211+'6.4 Base Year 4 Staff Loading'!K211+'6.5 Base Year 5 Staff Loading'!K211+'6.6 Base Year 6 Staff Loading'!K211)/6</f>
        <v>0</v>
      </c>
      <c r="L211" s="346">
        <f>('6.1 Base Year 1 Staff Loading'!L211+'6.2 Base Year 2 Staff Loading'!L211+'6.3 Base Year 3 Staff Loading'!L211+'6.4 Base Year 4 Staff Loading'!L211+'6.5 Base Year 5 Staff Loading'!L211+'6.6 Base Year 6 Staff Loading'!L211)/6</f>
        <v>0</v>
      </c>
      <c r="M211" s="346">
        <f>('6.1 Base Year 1 Staff Loading'!M211+'6.2 Base Year 2 Staff Loading'!M211+'6.3 Base Year 3 Staff Loading'!M211+'6.4 Base Year 4 Staff Loading'!M211+'6.5 Base Year 5 Staff Loading'!M211+'6.6 Base Year 6 Staff Loading'!M211)/6</f>
        <v>0</v>
      </c>
      <c r="N211" s="346">
        <f>('6.1 Base Year 1 Staff Loading'!N211+'6.2 Base Year 2 Staff Loading'!N211+'6.3 Base Year 3 Staff Loading'!N211+'6.4 Base Year 4 Staff Loading'!N211+'6.5 Base Year 5 Staff Loading'!N211+'6.6 Base Year 6 Staff Loading'!N211)/6</f>
        <v>0</v>
      </c>
      <c r="O211" s="346">
        <f>('6.1 Base Year 1 Staff Loading'!O211+'6.2 Base Year 2 Staff Loading'!O211+'6.3 Base Year 3 Staff Loading'!O211+'6.4 Base Year 4 Staff Loading'!O211+'6.5 Base Year 5 Staff Loading'!O211+'6.6 Base Year 6 Staff Loading'!O211)/6</f>
        <v>0</v>
      </c>
      <c r="P211" s="346">
        <f>('6.1 Base Year 1 Staff Loading'!P211+'6.2 Base Year 2 Staff Loading'!P211+'6.3 Base Year 3 Staff Loading'!P211+'6.4 Base Year 4 Staff Loading'!P211+'6.5 Base Year 5 Staff Loading'!P211+'6.6 Base Year 6 Staff Loading'!P211)/6</f>
        <v>0</v>
      </c>
      <c r="Q211" s="346">
        <f>('6.1 Base Year 1 Staff Loading'!Q211+'6.2 Base Year 2 Staff Loading'!Q211+'6.3 Base Year 3 Staff Loading'!Q211+'6.4 Base Year 4 Staff Loading'!Q211+'6.5 Base Year 5 Staff Loading'!Q211+'6.6 Base Year 6 Staff Loading'!Q211)/6</f>
        <v>0</v>
      </c>
      <c r="R211" s="346">
        <f t="shared" si="248"/>
        <v>0</v>
      </c>
      <c r="S211" s="395">
        <f t="shared" si="249"/>
        <v>0</v>
      </c>
      <c r="T211" s="108"/>
      <c r="U211" s="108"/>
      <c r="V211" s="108"/>
      <c r="W211" s="557">
        <f t="shared" si="250"/>
        <v>0</v>
      </c>
      <c r="X211" s="557">
        <f t="shared" si="251"/>
        <v>0</v>
      </c>
      <c r="Z211" s="557">
        <f t="shared" si="252"/>
        <v>0</v>
      </c>
      <c r="AA211" s="557">
        <f t="shared" si="253"/>
        <v>0</v>
      </c>
      <c r="AB211" s="558" t="e">
        <f t="shared" si="254"/>
        <v>#DIV/0!</v>
      </c>
    </row>
    <row r="212" spans="1:28" ht="14.25" x14ac:dyDescent="0.3">
      <c r="A212" s="339"/>
      <c r="B212" s="340"/>
      <c r="C212" s="159"/>
      <c r="D212" s="170"/>
      <c r="E212" s="508"/>
      <c r="F212" s="346">
        <f>('6.1 Base Year 1 Staff Loading'!F212+'6.2 Base Year 2 Staff Loading'!F212+'6.3 Base Year 3 Staff Loading'!F212+'6.4 Base Year 4 Staff Loading'!F212+'6.5 Base Year 5 Staff Loading'!F212+'6.6 Base Year 6 Staff Loading'!F212)/6</f>
        <v>0</v>
      </c>
      <c r="G212" s="346">
        <f>('6.1 Base Year 1 Staff Loading'!G212+'6.2 Base Year 2 Staff Loading'!G212+'6.3 Base Year 3 Staff Loading'!G212+'6.4 Base Year 4 Staff Loading'!G212+'6.5 Base Year 5 Staff Loading'!G212+'6.6 Base Year 6 Staff Loading'!G212)/6</f>
        <v>0</v>
      </c>
      <c r="H212" s="346">
        <f>('6.1 Base Year 1 Staff Loading'!H212+'6.2 Base Year 2 Staff Loading'!H212+'6.3 Base Year 3 Staff Loading'!H212+'6.4 Base Year 4 Staff Loading'!H212+'6.5 Base Year 5 Staff Loading'!H212+'6.6 Base Year 6 Staff Loading'!H212)/6</f>
        <v>0</v>
      </c>
      <c r="I212" s="346">
        <f>('6.1 Base Year 1 Staff Loading'!I212+'6.2 Base Year 2 Staff Loading'!I212+'6.3 Base Year 3 Staff Loading'!I212+'6.4 Base Year 4 Staff Loading'!I212+'6.5 Base Year 5 Staff Loading'!I212+'6.6 Base Year 6 Staff Loading'!I212)/6</f>
        <v>0</v>
      </c>
      <c r="J212" s="346">
        <f>('6.1 Base Year 1 Staff Loading'!J212+'6.2 Base Year 2 Staff Loading'!J212+'6.3 Base Year 3 Staff Loading'!J212+'6.4 Base Year 4 Staff Loading'!J212+'6.5 Base Year 5 Staff Loading'!J212+'6.6 Base Year 6 Staff Loading'!J212)/6</f>
        <v>0</v>
      </c>
      <c r="K212" s="346">
        <f>('6.1 Base Year 1 Staff Loading'!K212+'6.2 Base Year 2 Staff Loading'!K212+'6.3 Base Year 3 Staff Loading'!K212+'6.4 Base Year 4 Staff Loading'!K212+'6.5 Base Year 5 Staff Loading'!K212+'6.6 Base Year 6 Staff Loading'!K212)/6</f>
        <v>0</v>
      </c>
      <c r="L212" s="346">
        <f>('6.1 Base Year 1 Staff Loading'!L212+'6.2 Base Year 2 Staff Loading'!L212+'6.3 Base Year 3 Staff Loading'!L212+'6.4 Base Year 4 Staff Loading'!L212+'6.5 Base Year 5 Staff Loading'!L212+'6.6 Base Year 6 Staff Loading'!L212)/6</f>
        <v>0</v>
      </c>
      <c r="M212" s="346">
        <f>('6.1 Base Year 1 Staff Loading'!M212+'6.2 Base Year 2 Staff Loading'!M212+'6.3 Base Year 3 Staff Loading'!M212+'6.4 Base Year 4 Staff Loading'!M212+'6.5 Base Year 5 Staff Loading'!M212+'6.6 Base Year 6 Staff Loading'!M212)/6</f>
        <v>0</v>
      </c>
      <c r="N212" s="346">
        <f>('6.1 Base Year 1 Staff Loading'!N212+'6.2 Base Year 2 Staff Loading'!N212+'6.3 Base Year 3 Staff Loading'!N212+'6.4 Base Year 4 Staff Loading'!N212+'6.5 Base Year 5 Staff Loading'!N212+'6.6 Base Year 6 Staff Loading'!N212)/6</f>
        <v>0</v>
      </c>
      <c r="O212" s="346">
        <f>('6.1 Base Year 1 Staff Loading'!O212+'6.2 Base Year 2 Staff Loading'!O212+'6.3 Base Year 3 Staff Loading'!O212+'6.4 Base Year 4 Staff Loading'!O212+'6.5 Base Year 5 Staff Loading'!O212+'6.6 Base Year 6 Staff Loading'!O212)/6</f>
        <v>0</v>
      </c>
      <c r="P212" s="346">
        <f>('6.1 Base Year 1 Staff Loading'!P212+'6.2 Base Year 2 Staff Loading'!P212+'6.3 Base Year 3 Staff Loading'!P212+'6.4 Base Year 4 Staff Loading'!P212+'6.5 Base Year 5 Staff Loading'!P212+'6.6 Base Year 6 Staff Loading'!P212)/6</f>
        <v>0</v>
      </c>
      <c r="Q212" s="346">
        <f>('6.1 Base Year 1 Staff Loading'!Q212+'6.2 Base Year 2 Staff Loading'!Q212+'6.3 Base Year 3 Staff Loading'!Q212+'6.4 Base Year 4 Staff Loading'!Q212+'6.5 Base Year 5 Staff Loading'!Q212+'6.6 Base Year 6 Staff Loading'!Q212)/6</f>
        <v>0</v>
      </c>
      <c r="R212" s="346">
        <f t="shared" si="248"/>
        <v>0</v>
      </c>
      <c r="S212" s="395">
        <f t="shared" si="249"/>
        <v>0</v>
      </c>
      <c r="T212" s="108"/>
      <c r="U212" s="108"/>
      <c r="V212" s="108"/>
      <c r="W212" s="557">
        <f t="shared" si="250"/>
        <v>0</v>
      </c>
      <c r="X212" s="557">
        <f t="shared" si="251"/>
        <v>0</v>
      </c>
      <c r="Z212" s="557">
        <f t="shared" si="252"/>
        <v>0</v>
      </c>
      <c r="AA212" s="557">
        <f t="shared" si="253"/>
        <v>0</v>
      </c>
      <c r="AB212" s="558" t="e">
        <f t="shared" si="254"/>
        <v>#DIV/0!</v>
      </c>
    </row>
    <row r="213" spans="1:28" ht="14.25" x14ac:dyDescent="0.3">
      <c r="A213" s="339"/>
      <c r="B213" s="340"/>
      <c r="C213" s="159"/>
      <c r="D213" s="170"/>
      <c r="E213" s="508"/>
      <c r="F213" s="346">
        <f>('6.1 Base Year 1 Staff Loading'!F213+'6.2 Base Year 2 Staff Loading'!F213+'6.3 Base Year 3 Staff Loading'!F213+'6.4 Base Year 4 Staff Loading'!F213+'6.5 Base Year 5 Staff Loading'!F213+'6.6 Base Year 6 Staff Loading'!F213)/6</f>
        <v>0</v>
      </c>
      <c r="G213" s="346">
        <f>('6.1 Base Year 1 Staff Loading'!G213+'6.2 Base Year 2 Staff Loading'!G213+'6.3 Base Year 3 Staff Loading'!G213+'6.4 Base Year 4 Staff Loading'!G213+'6.5 Base Year 5 Staff Loading'!G213+'6.6 Base Year 6 Staff Loading'!G213)/6</f>
        <v>0</v>
      </c>
      <c r="H213" s="346">
        <f>('6.1 Base Year 1 Staff Loading'!H213+'6.2 Base Year 2 Staff Loading'!H213+'6.3 Base Year 3 Staff Loading'!H213+'6.4 Base Year 4 Staff Loading'!H213+'6.5 Base Year 5 Staff Loading'!H213+'6.6 Base Year 6 Staff Loading'!H213)/6</f>
        <v>0</v>
      </c>
      <c r="I213" s="346">
        <f>('6.1 Base Year 1 Staff Loading'!I213+'6.2 Base Year 2 Staff Loading'!I213+'6.3 Base Year 3 Staff Loading'!I213+'6.4 Base Year 4 Staff Loading'!I213+'6.5 Base Year 5 Staff Loading'!I213+'6.6 Base Year 6 Staff Loading'!I213)/6</f>
        <v>0</v>
      </c>
      <c r="J213" s="346">
        <f>('6.1 Base Year 1 Staff Loading'!J213+'6.2 Base Year 2 Staff Loading'!J213+'6.3 Base Year 3 Staff Loading'!J213+'6.4 Base Year 4 Staff Loading'!J213+'6.5 Base Year 5 Staff Loading'!J213+'6.6 Base Year 6 Staff Loading'!J213)/6</f>
        <v>0</v>
      </c>
      <c r="K213" s="346">
        <f>('6.1 Base Year 1 Staff Loading'!K213+'6.2 Base Year 2 Staff Loading'!K213+'6.3 Base Year 3 Staff Loading'!K213+'6.4 Base Year 4 Staff Loading'!K213+'6.5 Base Year 5 Staff Loading'!K213+'6.6 Base Year 6 Staff Loading'!K213)/6</f>
        <v>0</v>
      </c>
      <c r="L213" s="346">
        <f>('6.1 Base Year 1 Staff Loading'!L213+'6.2 Base Year 2 Staff Loading'!L213+'6.3 Base Year 3 Staff Loading'!L213+'6.4 Base Year 4 Staff Loading'!L213+'6.5 Base Year 5 Staff Loading'!L213+'6.6 Base Year 6 Staff Loading'!L213)/6</f>
        <v>0</v>
      </c>
      <c r="M213" s="346">
        <f>('6.1 Base Year 1 Staff Loading'!M213+'6.2 Base Year 2 Staff Loading'!M213+'6.3 Base Year 3 Staff Loading'!M213+'6.4 Base Year 4 Staff Loading'!M213+'6.5 Base Year 5 Staff Loading'!M213+'6.6 Base Year 6 Staff Loading'!M213)/6</f>
        <v>0</v>
      </c>
      <c r="N213" s="346">
        <f>('6.1 Base Year 1 Staff Loading'!N213+'6.2 Base Year 2 Staff Loading'!N213+'6.3 Base Year 3 Staff Loading'!N213+'6.4 Base Year 4 Staff Loading'!N213+'6.5 Base Year 5 Staff Loading'!N213+'6.6 Base Year 6 Staff Loading'!N213)/6</f>
        <v>0</v>
      </c>
      <c r="O213" s="346">
        <f>('6.1 Base Year 1 Staff Loading'!O213+'6.2 Base Year 2 Staff Loading'!O213+'6.3 Base Year 3 Staff Loading'!O213+'6.4 Base Year 4 Staff Loading'!O213+'6.5 Base Year 5 Staff Loading'!O213+'6.6 Base Year 6 Staff Loading'!O213)/6</f>
        <v>0</v>
      </c>
      <c r="P213" s="346">
        <f>('6.1 Base Year 1 Staff Loading'!P213+'6.2 Base Year 2 Staff Loading'!P213+'6.3 Base Year 3 Staff Loading'!P213+'6.4 Base Year 4 Staff Loading'!P213+'6.5 Base Year 5 Staff Loading'!P213+'6.6 Base Year 6 Staff Loading'!P213)/6</f>
        <v>0</v>
      </c>
      <c r="Q213" s="346">
        <f>('6.1 Base Year 1 Staff Loading'!Q213+'6.2 Base Year 2 Staff Loading'!Q213+'6.3 Base Year 3 Staff Loading'!Q213+'6.4 Base Year 4 Staff Loading'!Q213+'6.5 Base Year 5 Staff Loading'!Q213+'6.6 Base Year 6 Staff Loading'!Q213)/6</f>
        <v>0</v>
      </c>
      <c r="R213" s="346">
        <f t="shared" si="248"/>
        <v>0</v>
      </c>
      <c r="S213" s="395">
        <f t="shared" si="249"/>
        <v>0</v>
      </c>
      <c r="T213" s="108"/>
      <c r="U213" s="108"/>
      <c r="V213" s="108"/>
      <c r="W213" s="557">
        <f t="shared" si="250"/>
        <v>0</v>
      </c>
      <c r="X213" s="557">
        <f t="shared" si="251"/>
        <v>0</v>
      </c>
      <c r="Z213" s="557">
        <f t="shared" si="252"/>
        <v>0</v>
      </c>
      <c r="AA213" s="557">
        <f t="shared" si="253"/>
        <v>0</v>
      </c>
      <c r="AB213" s="558" t="e">
        <f t="shared" si="254"/>
        <v>#DIV/0!</v>
      </c>
    </row>
    <row r="214" spans="1:28" ht="15" thickBot="1" x14ac:dyDescent="0.35">
      <c r="A214" s="240"/>
      <c r="B214" s="241" t="s">
        <v>184</v>
      </c>
      <c r="C214" s="242"/>
      <c r="D214" s="244"/>
      <c r="E214" s="509"/>
      <c r="F214" s="245">
        <f>SUM(F209:F213)</f>
        <v>0</v>
      </c>
      <c r="G214" s="245">
        <f t="shared" ref="G214:R214" si="255">SUM(G209:G213)</f>
        <v>0</v>
      </c>
      <c r="H214" s="245">
        <f t="shared" si="255"/>
        <v>0</v>
      </c>
      <c r="I214" s="245">
        <f t="shared" si="255"/>
        <v>0</v>
      </c>
      <c r="J214" s="245">
        <f t="shared" si="255"/>
        <v>0</v>
      </c>
      <c r="K214" s="245">
        <f t="shared" si="255"/>
        <v>0</v>
      </c>
      <c r="L214" s="245">
        <f t="shared" si="255"/>
        <v>0</v>
      </c>
      <c r="M214" s="245">
        <f t="shared" si="255"/>
        <v>0</v>
      </c>
      <c r="N214" s="245">
        <f t="shared" si="255"/>
        <v>0</v>
      </c>
      <c r="O214" s="245">
        <f t="shared" si="255"/>
        <v>0</v>
      </c>
      <c r="P214" s="245">
        <f t="shared" si="255"/>
        <v>0</v>
      </c>
      <c r="Q214" s="245">
        <f t="shared" si="255"/>
        <v>0</v>
      </c>
      <c r="R214" s="245">
        <f t="shared" si="25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159"/>
      <c r="D215" s="170"/>
      <c r="E215" s="508"/>
      <c r="F215" s="346">
        <f>('6.1 Base Year 1 Staff Loading'!F215+'6.2 Base Year 2 Staff Loading'!F215+'6.3 Base Year 3 Staff Loading'!F215+'6.4 Base Year 4 Staff Loading'!F215+'6.5 Base Year 5 Staff Loading'!F215+'6.6 Base Year 6 Staff Loading'!F215)/6</f>
        <v>0</v>
      </c>
      <c r="G215" s="346">
        <f>('6.1 Base Year 1 Staff Loading'!G215+'6.2 Base Year 2 Staff Loading'!G215+'6.3 Base Year 3 Staff Loading'!G215+'6.4 Base Year 4 Staff Loading'!G215+'6.5 Base Year 5 Staff Loading'!G215+'6.6 Base Year 6 Staff Loading'!G215)/6</f>
        <v>0</v>
      </c>
      <c r="H215" s="346">
        <f>('6.1 Base Year 1 Staff Loading'!H215+'6.2 Base Year 2 Staff Loading'!H215+'6.3 Base Year 3 Staff Loading'!H215+'6.4 Base Year 4 Staff Loading'!H215+'6.5 Base Year 5 Staff Loading'!H215+'6.6 Base Year 6 Staff Loading'!H215)/6</f>
        <v>0</v>
      </c>
      <c r="I215" s="346">
        <f>('6.1 Base Year 1 Staff Loading'!I215+'6.2 Base Year 2 Staff Loading'!I215+'6.3 Base Year 3 Staff Loading'!I215+'6.4 Base Year 4 Staff Loading'!I215+'6.5 Base Year 5 Staff Loading'!I215+'6.6 Base Year 6 Staff Loading'!I215)/6</f>
        <v>0</v>
      </c>
      <c r="J215" s="346">
        <f>('6.1 Base Year 1 Staff Loading'!J215+'6.2 Base Year 2 Staff Loading'!J215+'6.3 Base Year 3 Staff Loading'!J215+'6.4 Base Year 4 Staff Loading'!J215+'6.5 Base Year 5 Staff Loading'!J215+'6.6 Base Year 6 Staff Loading'!J215)/6</f>
        <v>0</v>
      </c>
      <c r="K215" s="346">
        <f>('6.1 Base Year 1 Staff Loading'!K215+'6.2 Base Year 2 Staff Loading'!K215+'6.3 Base Year 3 Staff Loading'!K215+'6.4 Base Year 4 Staff Loading'!K215+'6.5 Base Year 5 Staff Loading'!K215+'6.6 Base Year 6 Staff Loading'!K215)/6</f>
        <v>0</v>
      </c>
      <c r="L215" s="346">
        <f>('6.1 Base Year 1 Staff Loading'!L215+'6.2 Base Year 2 Staff Loading'!L215+'6.3 Base Year 3 Staff Loading'!L215+'6.4 Base Year 4 Staff Loading'!L215+'6.5 Base Year 5 Staff Loading'!L215+'6.6 Base Year 6 Staff Loading'!L215)/6</f>
        <v>0</v>
      </c>
      <c r="M215" s="346">
        <f>('6.1 Base Year 1 Staff Loading'!M215+'6.2 Base Year 2 Staff Loading'!M215+'6.3 Base Year 3 Staff Loading'!M215+'6.4 Base Year 4 Staff Loading'!M215+'6.5 Base Year 5 Staff Loading'!M215+'6.6 Base Year 6 Staff Loading'!M215)/6</f>
        <v>0</v>
      </c>
      <c r="N215" s="346">
        <f>('6.1 Base Year 1 Staff Loading'!N215+'6.2 Base Year 2 Staff Loading'!N215+'6.3 Base Year 3 Staff Loading'!N215+'6.4 Base Year 4 Staff Loading'!N215+'6.5 Base Year 5 Staff Loading'!N215+'6.6 Base Year 6 Staff Loading'!N215)/6</f>
        <v>0</v>
      </c>
      <c r="O215" s="346">
        <f>('6.1 Base Year 1 Staff Loading'!O215+'6.2 Base Year 2 Staff Loading'!O215+'6.3 Base Year 3 Staff Loading'!O215+'6.4 Base Year 4 Staff Loading'!O215+'6.5 Base Year 5 Staff Loading'!O215+'6.6 Base Year 6 Staff Loading'!O215)/6</f>
        <v>0</v>
      </c>
      <c r="P215" s="346">
        <f>('6.1 Base Year 1 Staff Loading'!P215+'6.2 Base Year 2 Staff Loading'!P215+'6.3 Base Year 3 Staff Loading'!P215+'6.4 Base Year 4 Staff Loading'!P215+'6.5 Base Year 5 Staff Loading'!P215+'6.6 Base Year 6 Staff Loading'!P215)/6</f>
        <v>0</v>
      </c>
      <c r="Q215" s="346">
        <f>('6.1 Base Year 1 Staff Loading'!Q215+'6.2 Base Year 2 Staff Loading'!Q215+'6.3 Base Year 3 Staff Loading'!Q215+'6.4 Base Year 4 Staff Loading'!Q215+'6.5 Base Year 5 Staff Loading'!Q215+'6.6 Base Year 6 Staff Loading'!Q215)/6</f>
        <v>0</v>
      </c>
      <c r="R215" s="346">
        <f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159"/>
      <c r="D216" s="170"/>
      <c r="E216" s="508"/>
      <c r="F216" s="346">
        <f>('6.1 Base Year 1 Staff Loading'!F216+'6.2 Base Year 2 Staff Loading'!F216+'6.3 Base Year 3 Staff Loading'!F216+'6.4 Base Year 4 Staff Loading'!F216+'6.5 Base Year 5 Staff Loading'!F216+'6.6 Base Year 6 Staff Loading'!F216)/6</f>
        <v>0</v>
      </c>
      <c r="G216" s="346">
        <f>('6.1 Base Year 1 Staff Loading'!G216+'6.2 Base Year 2 Staff Loading'!G216+'6.3 Base Year 3 Staff Loading'!G216+'6.4 Base Year 4 Staff Loading'!G216+'6.5 Base Year 5 Staff Loading'!G216+'6.6 Base Year 6 Staff Loading'!G216)/6</f>
        <v>0</v>
      </c>
      <c r="H216" s="346">
        <f>('6.1 Base Year 1 Staff Loading'!H216+'6.2 Base Year 2 Staff Loading'!H216+'6.3 Base Year 3 Staff Loading'!H216+'6.4 Base Year 4 Staff Loading'!H216+'6.5 Base Year 5 Staff Loading'!H216+'6.6 Base Year 6 Staff Loading'!H216)/6</f>
        <v>0</v>
      </c>
      <c r="I216" s="346">
        <f>('6.1 Base Year 1 Staff Loading'!I216+'6.2 Base Year 2 Staff Loading'!I216+'6.3 Base Year 3 Staff Loading'!I216+'6.4 Base Year 4 Staff Loading'!I216+'6.5 Base Year 5 Staff Loading'!I216+'6.6 Base Year 6 Staff Loading'!I216)/6</f>
        <v>0</v>
      </c>
      <c r="J216" s="346">
        <f>('6.1 Base Year 1 Staff Loading'!J216+'6.2 Base Year 2 Staff Loading'!J216+'6.3 Base Year 3 Staff Loading'!J216+'6.4 Base Year 4 Staff Loading'!J216+'6.5 Base Year 5 Staff Loading'!J216+'6.6 Base Year 6 Staff Loading'!J216)/6</f>
        <v>0</v>
      </c>
      <c r="K216" s="346">
        <f>('6.1 Base Year 1 Staff Loading'!K216+'6.2 Base Year 2 Staff Loading'!K216+'6.3 Base Year 3 Staff Loading'!K216+'6.4 Base Year 4 Staff Loading'!K216+'6.5 Base Year 5 Staff Loading'!K216+'6.6 Base Year 6 Staff Loading'!K216)/6</f>
        <v>0</v>
      </c>
      <c r="L216" s="346">
        <f>('6.1 Base Year 1 Staff Loading'!L216+'6.2 Base Year 2 Staff Loading'!L216+'6.3 Base Year 3 Staff Loading'!L216+'6.4 Base Year 4 Staff Loading'!L216+'6.5 Base Year 5 Staff Loading'!L216+'6.6 Base Year 6 Staff Loading'!L216)/6</f>
        <v>0</v>
      </c>
      <c r="M216" s="346">
        <f>('6.1 Base Year 1 Staff Loading'!M216+'6.2 Base Year 2 Staff Loading'!M216+'6.3 Base Year 3 Staff Loading'!M216+'6.4 Base Year 4 Staff Loading'!M216+'6.5 Base Year 5 Staff Loading'!M216+'6.6 Base Year 6 Staff Loading'!M216)/6</f>
        <v>0</v>
      </c>
      <c r="N216" s="346">
        <f>('6.1 Base Year 1 Staff Loading'!N216+'6.2 Base Year 2 Staff Loading'!N216+'6.3 Base Year 3 Staff Loading'!N216+'6.4 Base Year 4 Staff Loading'!N216+'6.5 Base Year 5 Staff Loading'!N216+'6.6 Base Year 6 Staff Loading'!N216)/6</f>
        <v>0</v>
      </c>
      <c r="O216" s="346">
        <f>('6.1 Base Year 1 Staff Loading'!O216+'6.2 Base Year 2 Staff Loading'!O216+'6.3 Base Year 3 Staff Loading'!O216+'6.4 Base Year 4 Staff Loading'!O216+'6.5 Base Year 5 Staff Loading'!O216+'6.6 Base Year 6 Staff Loading'!O216)/6</f>
        <v>0</v>
      </c>
      <c r="P216" s="346">
        <f>('6.1 Base Year 1 Staff Loading'!P216+'6.2 Base Year 2 Staff Loading'!P216+'6.3 Base Year 3 Staff Loading'!P216+'6.4 Base Year 4 Staff Loading'!P216+'6.5 Base Year 5 Staff Loading'!P216+'6.6 Base Year 6 Staff Loading'!P216)/6</f>
        <v>0</v>
      </c>
      <c r="Q216" s="346">
        <f>('6.1 Base Year 1 Staff Loading'!Q216+'6.2 Base Year 2 Staff Loading'!Q216+'6.3 Base Year 3 Staff Loading'!Q216+'6.4 Base Year 4 Staff Loading'!Q216+'6.5 Base Year 5 Staff Loading'!Q216+'6.6 Base Year 6 Staff Loading'!Q216)/6</f>
        <v>0</v>
      </c>
      <c r="R216" s="346">
        <f t="shared" ref="R216:R219" si="256">SUM(F216:Q216)</f>
        <v>0</v>
      </c>
      <c r="S216" s="395">
        <f t="shared" ref="S216:S219" si="257">D216*R216</f>
        <v>0</v>
      </c>
      <c r="T216" s="108"/>
      <c r="U216" s="108"/>
      <c r="V216" s="108"/>
      <c r="W216" s="557">
        <f t="shared" ref="W216:W219" si="258">X216/$U$7</f>
        <v>0</v>
      </c>
      <c r="X216" s="557">
        <f t="shared" ref="X216:X219" si="259">R216/12</f>
        <v>0</v>
      </c>
      <c r="Z216" s="557">
        <f t="shared" ref="Z216:Z219" si="260">IF($E216="Y",$R216,0)</f>
        <v>0</v>
      </c>
      <c r="AA216" s="557">
        <f t="shared" ref="AA216:AA219" si="261">IF($E216="N",$R216,0)</f>
        <v>0</v>
      </c>
      <c r="AB216" s="558" t="e">
        <f t="shared" ref="AB216:AB219" si="262">Z216/(AA216+Z216)</f>
        <v>#DIV/0!</v>
      </c>
    </row>
    <row r="217" spans="1:28" s="111" customFormat="1" ht="14.25" x14ac:dyDescent="0.3">
      <c r="A217" s="339"/>
      <c r="B217" s="340"/>
      <c r="C217" s="159"/>
      <c r="D217" s="170"/>
      <c r="E217" s="508"/>
      <c r="F217" s="346">
        <f>('6.1 Base Year 1 Staff Loading'!F217+'6.2 Base Year 2 Staff Loading'!F217+'6.3 Base Year 3 Staff Loading'!F217+'6.4 Base Year 4 Staff Loading'!F217+'6.5 Base Year 5 Staff Loading'!F217+'6.6 Base Year 6 Staff Loading'!F217)/6</f>
        <v>0</v>
      </c>
      <c r="G217" s="346">
        <f>('6.1 Base Year 1 Staff Loading'!G217+'6.2 Base Year 2 Staff Loading'!G217+'6.3 Base Year 3 Staff Loading'!G217+'6.4 Base Year 4 Staff Loading'!G217+'6.5 Base Year 5 Staff Loading'!G217+'6.6 Base Year 6 Staff Loading'!G217)/6</f>
        <v>0</v>
      </c>
      <c r="H217" s="346">
        <f>('6.1 Base Year 1 Staff Loading'!H217+'6.2 Base Year 2 Staff Loading'!H217+'6.3 Base Year 3 Staff Loading'!H217+'6.4 Base Year 4 Staff Loading'!H217+'6.5 Base Year 5 Staff Loading'!H217+'6.6 Base Year 6 Staff Loading'!H217)/6</f>
        <v>0</v>
      </c>
      <c r="I217" s="346">
        <f>('6.1 Base Year 1 Staff Loading'!I217+'6.2 Base Year 2 Staff Loading'!I217+'6.3 Base Year 3 Staff Loading'!I217+'6.4 Base Year 4 Staff Loading'!I217+'6.5 Base Year 5 Staff Loading'!I217+'6.6 Base Year 6 Staff Loading'!I217)/6</f>
        <v>0</v>
      </c>
      <c r="J217" s="346">
        <f>('6.1 Base Year 1 Staff Loading'!J217+'6.2 Base Year 2 Staff Loading'!J217+'6.3 Base Year 3 Staff Loading'!J217+'6.4 Base Year 4 Staff Loading'!J217+'6.5 Base Year 5 Staff Loading'!J217+'6.6 Base Year 6 Staff Loading'!J217)/6</f>
        <v>0</v>
      </c>
      <c r="K217" s="346">
        <f>('6.1 Base Year 1 Staff Loading'!K217+'6.2 Base Year 2 Staff Loading'!K217+'6.3 Base Year 3 Staff Loading'!K217+'6.4 Base Year 4 Staff Loading'!K217+'6.5 Base Year 5 Staff Loading'!K217+'6.6 Base Year 6 Staff Loading'!K217)/6</f>
        <v>0</v>
      </c>
      <c r="L217" s="346">
        <f>('6.1 Base Year 1 Staff Loading'!L217+'6.2 Base Year 2 Staff Loading'!L217+'6.3 Base Year 3 Staff Loading'!L217+'6.4 Base Year 4 Staff Loading'!L217+'6.5 Base Year 5 Staff Loading'!L217+'6.6 Base Year 6 Staff Loading'!L217)/6</f>
        <v>0</v>
      </c>
      <c r="M217" s="346">
        <f>('6.1 Base Year 1 Staff Loading'!M217+'6.2 Base Year 2 Staff Loading'!M217+'6.3 Base Year 3 Staff Loading'!M217+'6.4 Base Year 4 Staff Loading'!M217+'6.5 Base Year 5 Staff Loading'!M217+'6.6 Base Year 6 Staff Loading'!M217)/6</f>
        <v>0</v>
      </c>
      <c r="N217" s="346">
        <f>('6.1 Base Year 1 Staff Loading'!N217+'6.2 Base Year 2 Staff Loading'!N217+'6.3 Base Year 3 Staff Loading'!N217+'6.4 Base Year 4 Staff Loading'!N217+'6.5 Base Year 5 Staff Loading'!N217+'6.6 Base Year 6 Staff Loading'!N217)/6</f>
        <v>0</v>
      </c>
      <c r="O217" s="346">
        <f>('6.1 Base Year 1 Staff Loading'!O217+'6.2 Base Year 2 Staff Loading'!O217+'6.3 Base Year 3 Staff Loading'!O217+'6.4 Base Year 4 Staff Loading'!O217+'6.5 Base Year 5 Staff Loading'!O217+'6.6 Base Year 6 Staff Loading'!O217)/6</f>
        <v>0</v>
      </c>
      <c r="P217" s="346">
        <f>('6.1 Base Year 1 Staff Loading'!P217+'6.2 Base Year 2 Staff Loading'!P217+'6.3 Base Year 3 Staff Loading'!P217+'6.4 Base Year 4 Staff Loading'!P217+'6.5 Base Year 5 Staff Loading'!P217+'6.6 Base Year 6 Staff Loading'!P217)/6</f>
        <v>0</v>
      </c>
      <c r="Q217" s="346">
        <f>('6.1 Base Year 1 Staff Loading'!Q217+'6.2 Base Year 2 Staff Loading'!Q217+'6.3 Base Year 3 Staff Loading'!Q217+'6.4 Base Year 4 Staff Loading'!Q217+'6.5 Base Year 5 Staff Loading'!Q217+'6.6 Base Year 6 Staff Loading'!Q217)/6</f>
        <v>0</v>
      </c>
      <c r="R217" s="346">
        <f t="shared" si="256"/>
        <v>0</v>
      </c>
      <c r="S217" s="395">
        <f t="shared" si="257"/>
        <v>0</v>
      </c>
      <c r="T217" s="108"/>
      <c r="U217" s="108"/>
      <c r="V217" s="108"/>
      <c r="W217" s="557">
        <f t="shared" si="258"/>
        <v>0</v>
      </c>
      <c r="X217" s="557">
        <f t="shared" si="259"/>
        <v>0</v>
      </c>
      <c r="Z217" s="557">
        <f t="shared" si="260"/>
        <v>0</v>
      </c>
      <c r="AA217" s="557">
        <f t="shared" si="261"/>
        <v>0</v>
      </c>
      <c r="AB217" s="558" t="e">
        <f t="shared" si="262"/>
        <v>#DIV/0!</v>
      </c>
    </row>
    <row r="218" spans="1:28" s="111" customFormat="1" ht="14.25" x14ac:dyDescent="0.3">
      <c r="A218" s="339"/>
      <c r="B218" s="340"/>
      <c r="C218" s="159"/>
      <c r="D218" s="170"/>
      <c r="E218" s="508"/>
      <c r="F218" s="346">
        <f>('6.1 Base Year 1 Staff Loading'!F218+'6.2 Base Year 2 Staff Loading'!F218+'6.3 Base Year 3 Staff Loading'!F218+'6.4 Base Year 4 Staff Loading'!F218+'6.5 Base Year 5 Staff Loading'!F218+'6.6 Base Year 6 Staff Loading'!F218)/6</f>
        <v>0</v>
      </c>
      <c r="G218" s="346">
        <f>('6.1 Base Year 1 Staff Loading'!G218+'6.2 Base Year 2 Staff Loading'!G218+'6.3 Base Year 3 Staff Loading'!G218+'6.4 Base Year 4 Staff Loading'!G218+'6.5 Base Year 5 Staff Loading'!G218+'6.6 Base Year 6 Staff Loading'!G218)/6</f>
        <v>0</v>
      </c>
      <c r="H218" s="346">
        <f>('6.1 Base Year 1 Staff Loading'!H218+'6.2 Base Year 2 Staff Loading'!H218+'6.3 Base Year 3 Staff Loading'!H218+'6.4 Base Year 4 Staff Loading'!H218+'6.5 Base Year 5 Staff Loading'!H218+'6.6 Base Year 6 Staff Loading'!H218)/6</f>
        <v>0</v>
      </c>
      <c r="I218" s="346">
        <f>('6.1 Base Year 1 Staff Loading'!I218+'6.2 Base Year 2 Staff Loading'!I218+'6.3 Base Year 3 Staff Loading'!I218+'6.4 Base Year 4 Staff Loading'!I218+'6.5 Base Year 5 Staff Loading'!I218+'6.6 Base Year 6 Staff Loading'!I218)/6</f>
        <v>0</v>
      </c>
      <c r="J218" s="346">
        <f>('6.1 Base Year 1 Staff Loading'!J218+'6.2 Base Year 2 Staff Loading'!J218+'6.3 Base Year 3 Staff Loading'!J218+'6.4 Base Year 4 Staff Loading'!J218+'6.5 Base Year 5 Staff Loading'!J218+'6.6 Base Year 6 Staff Loading'!J218)/6</f>
        <v>0</v>
      </c>
      <c r="K218" s="346">
        <f>('6.1 Base Year 1 Staff Loading'!K218+'6.2 Base Year 2 Staff Loading'!K218+'6.3 Base Year 3 Staff Loading'!K218+'6.4 Base Year 4 Staff Loading'!K218+'6.5 Base Year 5 Staff Loading'!K218+'6.6 Base Year 6 Staff Loading'!K218)/6</f>
        <v>0</v>
      </c>
      <c r="L218" s="346">
        <f>('6.1 Base Year 1 Staff Loading'!L218+'6.2 Base Year 2 Staff Loading'!L218+'6.3 Base Year 3 Staff Loading'!L218+'6.4 Base Year 4 Staff Loading'!L218+'6.5 Base Year 5 Staff Loading'!L218+'6.6 Base Year 6 Staff Loading'!L218)/6</f>
        <v>0</v>
      </c>
      <c r="M218" s="346">
        <f>('6.1 Base Year 1 Staff Loading'!M218+'6.2 Base Year 2 Staff Loading'!M218+'6.3 Base Year 3 Staff Loading'!M218+'6.4 Base Year 4 Staff Loading'!M218+'6.5 Base Year 5 Staff Loading'!M218+'6.6 Base Year 6 Staff Loading'!M218)/6</f>
        <v>0</v>
      </c>
      <c r="N218" s="346">
        <f>('6.1 Base Year 1 Staff Loading'!N218+'6.2 Base Year 2 Staff Loading'!N218+'6.3 Base Year 3 Staff Loading'!N218+'6.4 Base Year 4 Staff Loading'!N218+'6.5 Base Year 5 Staff Loading'!N218+'6.6 Base Year 6 Staff Loading'!N218)/6</f>
        <v>0</v>
      </c>
      <c r="O218" s="346">
        <f>('6.1 Base Year 1 Staff Loading'!O218+'6.2 Base Year 2 Staff Loading'!O218+'6.3 Base Year 3 Staff Loading'!O218+'6.4 Base Year 4 Staff Loading'!O218+'6.5 Base Year 5 Staff Loading'!O218+'6.6 Base Year 6 Staff Loading'!O218)/6</f>
        <v>0</v>
      </c>
      <c r="P218" s="346">
        <f>('6.1 Base Year 1 Staff Loading'!P218+'6.2 Base Year 2 Staff Loading'!P218+'6.3 Base Year 3 Staff Loading'!P218+'6.4 Base Year 4 Staff Loading'!P218+'6.5 Base Year 5 Staff Loading'!P218+'6.6 Base Year 6 Staff Loading'!P218)/6</f>
        <v>0</v>
      </c>
      <c r="Q218" s="346">
        <f>('6.1 Base Year 1 Staff Loading'!Q218+'6.2 Base Year 2 Staff Loading'!Q218+'6.3 Base Year 3 Staff Loading'!Q218+'6.4 Base Year 4 Staff Loading'!Q218+'6.5 Base Year 5 Staff Loading'!Q218+'6.6 Base Year 6 Staff Loading'!Q218)/6</f>
        <v>0</v>
      </c>
      <c r="R218" s="346">
        <f t="shared" si="256"/>
        <v>0</v>
      </c>
      <c r="S218" s="395">
        <f t="shared" si="257"/>
        <v>0</v>
      </c>
      <c r="T218" s="108"/>
      <c r="U218" s="108"/>
      <c r="V218" s="108"/>
      <c r="W218" s="557">
        <f t="shared" si="258"/>
        <v>0</v>
      </c>
      <c r="X218" s="557">
        <f t="shared" si="259"/>
        <v>0</v>
      </c>
      <c r="Z218" s="557">
        <f t="shared" si="260"/>
        <v>0</v>
      </c>
      <c r="AA218" s="557">
        <f t="shared" si="261"/>
        <v>0</v>
      </c>
      <c r="AB218" s="558" t="e">
        <f t="shared" si="262"/>
        <v>#DIV/0!</v>
      </c>
    </row>
    <row r="219" spans="1:28" ht="14.25" x14ac:dyDescent="0.3">
      <c r="A219" s="339"/>
      <c r="B219" s="340"/>
      <c r="C219" s="159"/>
      <c r="D219" s="170"/>
      <c r="E219" s="508"/>
      <c r="F219" s="346">
        <f>('6.1 Base Year 1 Staff Loading'!F219+'6.2 Base Year 2 Staff Loading'!F219+'6.3 Base Year 3 Staff Loading'!F219+'6.4 Base Year 4 Staff Loading'!F219+'6.5 Base Year 5 Staff Loading'!F219+'6.6 Base Year 6 Staff Loading'!F219)/6</f>
        <v>0</v>
      </c>
      <c r="G219" s="346">
        <f>('6.1 Base Year 1 Staff Loading'!G219+'6.2 Base Year 2 Staff Loading'!G219+'6.3 Base Year 3 Staff Loading'!G219+'6.4 Base Year 4 Staff Loading'!G219+'6.5 Base Year 5 Staff Loading'!G219+'6.6 Base Year 6 Staff Loading'!G219)/6</f>
        <v>0</v>
      </c>
      <c r="H219" s="346">
        <f>('6.1 Base Year 1 Staff Loading'!H219+'6.2 Base Year 2 Staff Loading'!H219+'6.3 Base Year 3 Staff Loading'!H219+'6.4 Base Year 4 Staff Loading'!H219+'6.5 Base Year 5 Staff Loading'!H219+'6.6 Base Year 6 Staff Loading'!H219)/6</f>
        <v>0</v>
      </c>
      <c r="I219" s="346">
        <f>('6.1 Base Year 1 Staff Loading'!I219+'6.2 Base Year 2 Staff Loading'!I219+'6.3 Base Year 3 Staff Loading'!I219+'6.4 Base Year 4 Staff Loading'!I219+'6.5 Base Year 5 Staff Loading'!I219+'6.6 Base Year 6 Staff Loading'!I219)/6</f>
        <v>0</v>
      </c>
      <c r="J219" s="346">
        <f>('6.1 Base Year 1 Staff Loading'!J219+'6.2 Base Year 2 Staff Loading'!J219+'6.3 Base Year 3 Staff Loading'!J219+'6.4 Base Year 4 Staff Loading'!J219+'6.5 Base Year 5 Staff Loading'!J219+'6.6 Base Year 6 Staff Loading'!J219)/6</f>
        <v>0</v>
      </c>
      <c r="K219" s="346">
        <f>('6.1 Base Year 1 Staff Loading'!K219+'6.2 Base Year 2 Staff Loading'!K219+'6.3 Base Year 3 Staff Loading'!K219+'6.4 Base Year 4 Staff Loading'!K219+'6.5 Base Year 5 Staff Loading'!K219+'6.6 Base Year 6 Staff Loading'!K219)/6</f>
        <v>0</v>
      </c>
      <c r="L219" s="346">
        <f>('6.1 Base Year 1 Staff Loading'!L219+'6.2 Base Year 2 Staff Loading'!L219+'6.3 Base Year 3 Staff Loading'!L219+'6.4 Base Year 4 Staff Loading'!L219+'6.5 Base Year 5 Staff Loading'!L219+'6.6 Base Year 6 Staff Loading'!L219)/6</f>
        <v>0</v>
      </c>
      <c r="M219" s="346">
        <f>('6.1 Base Year 1 Staff Loading'!M219+'6.2 Base Year 2 Staff Loading'!M219+'6.3 Base Year 3 Staff Loading'!M219+'6.4 Base Year 4 Staff Loading'!M219+'6.5 Base Year 5 Staff Loading'!M219+'6.6 Base Year 6 Staff Loading'!M219)/6</f>
        <v>0</v>
      </c>
      <c r="N219" s="346">
        <f>('6.1 Base Year 1 Staff Loading'!N219+'6.2 Base Year 2 Staff Loading'!N219+'6.3 Base Year 3 Staff Loading'!N219+'6.4 Base Year 4 Staff Loading'!N219+'6.5 Base Year 5 Staff Loading'!N219+'6.6 Base Year 6 Staff Loading'!N219)/6</f>
        <v>0</v>
      </c>
      <c r="O219" s="346">
        <f>('6.1 Base Year 1 Staff Loading'!O219+'6.2 Base Year 2 Staff Loading'!O219+'6.3 Base Year 3 Staff Loading'!O219+'6.4 Base Year 4 Staff Loading'!O219+'6.5 Base Year 5 Staff Loading'!O219+'6.6 Base Year 6 Staff Loading'!O219)/6</f>
        <v>0</v>
      </c>
      <c r="P219" s="346">
        <f>('6.1 Base Year 1 Staff Loading'!P219+'6.2 Base Year 2 Staff Loading'!P219+'6.3 Base Year 3 Staff Loading'!P219+'6.4 Base Year 4 Staff Loading'!P219+'6.5 Base Year 5 Staff Loading'!P219+'6.6 Base Year 6 Staff Loading'!P219)/6</f>
        <v>0</v>
      </c>
      <c r="Q219" s="346">
        <f>('6.1 Base Year 1 Staff Loading'!Q219+'6.2 Base Year 2 Staff Loading'!Q219+'6.3 Base Year 3 Staff Loading'!Q219+'6.4 Base Year 4 Staff Loading'!Q219+'6.5 Base Year 5 Staff Loading'!Q219+'6.6 Base Year 6 Staff Loading'!Q219)/6</f>
        <v>0</v>
      </c>
      <c r="R219" s="346">
        <f t="shared" si="256"/>
        <v>0</v>
      </c>
      <c r="S219" s="395">
        <f t="shared" si="257"/>
        <v>0</v>
      </c>
      <c r="T219" s="108"/>
      <c r="U219" s="108"/>
      <c r="V219" s="108"/>
      <c r="W219" s="557">
        <f t="shared" si="258"/>
        <v>0</v>
      </c>
      <c r="X219" s="557">
        <f t="shared" si="259"/>
        <v>0</v>
      </c>
      <c r="Z219" s="557">
        <f t="shared" si="260"/>
        <v>0</v>
      </c>
      <c r="AA219" s="557">
        <f t="shared" si="261"/>
        <v>0</v>
      </c>
      <c r="AB219" s="558" t="e">
        <f t="shared" si="26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244"/>
      <c r="E220" s="509"/>
      <c r="F220" s="245">
        <f>SUM(F215:F219)</f>
        <v>0</v>
      </c>
      <c r="G220" s="245">
        <f t="shared" ref="G220:R220" si="263">SUM(G215:G219)</f>
        <v>0</v>
      </c>
      <c r="H220" s="245">
        <f t="shared" si="263"/>
        <v>0</v>
      </c>
      <c r="I220" s="245">
        <f t="shared" si="263"/>
        <v>0</v>
      </c>
      <c r="J220" s="245">
        <f t="shared" si="263"/>
        <v>0</v>
      </c>
      <c r="K220" s="245">
        <f t="shared" si="263"/>
        <v>0</v>
      </c>
      <c r="L220" s="245">
        <f t="shared" si="263"/>
        <v>0</v>
      </c>
      <c r="M220" s="245">
        <f t="shared" si="263"/>
        <v>0</v>
      </c>
      <c r="N220" s="245">
        <f t="shared" si="263"/>
        <v>0</v>
      </c>
      <c r="O220" s="245">
        <f t="shared" si="263"/>
        <v>0</v>
      </c>
      <c r="P220" s="245">
        <f t="shared" si="263"/>
        <v>0</v>
      </c>
      <c r="Q220" s="245">
        <f t="shared" si="263"/>
        <v>0</v>
      </c>
      <c r="R220" s="245">
        <f t="shared" si="26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17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266"/>
      <c r="E222" s="512"/>
      <c r="F222" s="266">
        <f>SUM(F190,F196,F202,F220,F214,F208)</f>
        <v>0</v>
      </c>
      <c r="G222" s="266">
        <f t="shared" ref="G222:S222" si="264">SUM(G190,G196,G202,G220,G214,G208)</f>
        <v>0</v>
      </c>
      <c r="H222" s="266">
        <f t="shared" si="264"/>
        <v>0</v>
      </c>
      <c r="I222" s="266">
        <f t="shared" si="264"/>
        <v>0</v>
      </c>
      <c r="J222" s="266">
        <f t="shared" si="264"/>
        <v>0</v>
      </c>
      <c r="K222" s="266">
        <f t="shared" si="264"/>
        <v>0</v>
      </c>
      <c r="L222" s="266">
        <f t="shared" si="264"/>
        <v>0</v>
      </c>
      <c r="M222" s="266">
        <f t="shared" si="264"/>
        <v>0</v>
      </c>
      <c r="N222" s="266">
        <f t="shared" si="264"/>
        <v>0</v>
      </c>
      <c r="O222" s="266">
        <f t="shared" si="264"/>
        <v>0</v>
      </c>
      <c r="P222" s="266">
        <f t="shared" si="264"/>
        <v>0</v>
      </c>
      <c r="Q222" s="266">
        <f t="shared" si="264"/>
        <v>0</v>
      </c>
      <c r="R222" s="266">
        <f t="shared" si="264"/>
        <v>0</v>
      </c>
      <c r="S222" s="398">
        <f t="shared" si="26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154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262"/>
      <c r="E224" s="516"/>
      <c r="F224" s="262">
        <f t="shared" ref="F224:S224" si="265">SUM(F28,F74,F84,F154,F132,F104,F94,F222,F182)</f>
        <v>0</v>
      </c>
      <c r="G224" s="262">
        <f t="shared" si="265"/>
        <v>0</v>
      </c>
      <c r="H224" s="262">
        <f t="shared" si="265"/>
        <v>0</v>
      </c>
      <c r="I224" s="262">
        <f t="shared" si="265"/>
        <v>0</v>
      </c>
      <c r="J224" s="262">
        <f t="shared" si="265"/>
        <v>0</v>
      </c>
      <c r="K224" s="262">
        <f t="shared" si="265"/>
        <v>0</v>
      </c>
      <c r="L224" s="262">
        <f t="shared" si="265"/>
        <v>0</v>
      </c>
      <c r="M224" s="262">
        <f t="shared" si="265"/>
        <v>0</v>
      </c>
      <c r="N224" s="262">
        <f t="shared" si="265"/>
        <v>0</v>
      </c>
      <c r="O224" s="262">
        <f t="shared" si="265"/>
        <v>0</v>
      </c>
      <c r="P224" s="262">
        <f t="shared" si="265"/>
        <v>0</v>
      </c>
      <c r="Q224" s="262">
        <f t="shared" si="265"/>
        <v>0</v>
      </c>
      <c r="R224" s="262">
        <f t="shared" si="265"/>
        <v>0</v>
      </c>
      <c r="S224" s="403">
        <f t="shared" si="26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517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517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1">
    <mergeCell ref="B238:E238"/>
    <mergeCell ref="B233:E233"/>
    <mergeCell ref="B234:E234"/>
    <mergeCell ref="B235:E235"/>
    <mergeCell ref="B236:E236"/>
    <mergeCell ref="B237:E237"/>
    <mergeCell ref="B228:E228"/>
    <mergeCell ref="B229:E229"/>
    <mergeCell ref="B230:E230"/>
    <mergeCell ref="B231:E231"/>
    <mergeCell ref="B232:E232"/>
    <mergeCell ref="Q226:R226"/>
    <mergeCell ref="B5:B7"/>
    <mergeCell ref="A3:S3"/>
    <mergeCell ref="S5:S7"/>
    <mergeCell ref="B154:C154"/>
    <mergeCell ref="A5:A7"/>
    <mergeCell ref="C5:C7"/>
    <mergeCell ref="R5:R6"/>
    <mergeCell ref="F4:Q4"/>
    <mergeCell ref="R4:S4"/>
    <mergeCell ref="E4:E7"/>
    <mergeCell ref="Z5:Z7"/>
    <mergeCell ref="A1:S1"/>
    <mergeCell ref="A2:S2"/>
    <mergeCell ref="AA5:AA7"/>
    <mergeCell ref="AB5:AB7"/>
    <mergeCell ref="X5:X7"/>
    <mergeCell ref="W5:W7"/>
    <mergeCell ref="U3:U6"/>
    <mergeCell ref="D4:D7"/>
  </mergeCells>
  <phoneticPr fontId="42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R20:S20 S75:S76 W66:X72 R36:S36 W9:X26 S130:S134 S124 S118 S152:S156 S146 W75:X179 S42 S48 S66 S72 S82:S86 S92:S96 S102:S106 S112 S140 R162:S162 R168:S168 R174:S174 R180:S184 R190:S190 R196:S196 R202:S202 R208:S208 R214:S214 R220 S220:S222 W28:X48 R42:R48 R112:R124 R140:R146 W54:X54 Z14:Z221 AA14:AA221 S54 R54 W190:X195 W197:X214 W181:X189 Z223:Z224 AA223:AA224 W196:X196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9FE99-1C67-4DB1-9691-DB1DA4E0A02D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4" width="12.7109375" style="528" customWidth="1"/>
    <col min="5" max="5" width="12.7109375" style="518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270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271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272</v>
      </c>
      <c r="S5" s="749" t="s">
        <v>273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>
        <v>45870</v>
      </c>
      <c r="G6" s="167">
        <v>45901</v>
      </c>
      <c r="H6" s="167">
        <v>45931</v>
      </c>
      <c r="I6" s="167">
        <v>45962</v>
      </c>
      <c r="J6" s="167">
        <v>45992</v>
      </c>
      <c r="K6" s="167">
        <v>46023</v>
      </c>
      <c r="L6" s="167">
        <v>46054</v>
      </c>
      <c r="M6" s="167">
        <v>46082</v>
      </c>
      <c r="N6" s="167">
        <v>46113</v>
      </c>
      <c r="O6" s="167">
        <v>46143</v>
      </c>
      <c r="P6" s="167">
        <v>46174</v>
      </c>
      <c r="Q6" s="167">
        <v>46204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140">
        <v>168</v>
      </c>
      <c r="G7" s="140">
        <v>168</v>
      </c>
      <c r="H7" s="140">
        <v>176</v>
      </c>
      <c r="I7" s="140">
        <v>136</v>
      </c>
      <c r="J7" s="140">
        <v>176</v>
      </c>
      <c r="K7" s="140">
        <v>160</v>
      </c>
      <c r="L7" s="140">
        <v>152</v>
      </c>
      <c r="M7" s="140">
        <v>176</v>
      </c>
      <c r="N7" s="140">
        <v>176</v>
      </c>
      <c r="O7" s="140">
        <v>160</v>
      </c>
      <c r="P7" s="140">
        <v>168</v>
      </c>
      <c r="Q7" s="140">
        <v>176</v>
      </c>
      <c r="R7" s="406">
        <f>SUM(F7:Q7)</f>
        <v>1992</v>
      </c>
      <c r="S7" s="751"/>
      <c r="U7" s="410">
        <f>AVERAGE(F7:Q7)</f>
        <v>166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7">
        <f t="shared" ref="W10:W13" si="2">X10/$U$7</f>
        <v>0</v>
      </c>
      <c r="X10" s="557">
        <f t="shared" ref="X10:X13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7">
        <f t="shared" si="2"/>
        <v>0</v>
      </c>
      <c r="X11" s="557">
        <f t="shared" si="3"/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7">
        <f t="shared" si="2"/>
        <v>0</v>
      </c>
      <c r="X12" s="557">
        <f t="shared" si="3"/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7">
        <f t="shared" si="2"/>
        <v>0</v>
      </c>
      <c r="X13" s="557">
        <f t="shared" si="3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7">
        <f t="shared" ref="W16:W19" si="9">X16/$U$7</f>
        <v>0</v>
      </c>
      <c r="X16" s="557">
        <f t="shared" ref="X16:X19" si="10">R16/12</f>
        <v>0</v>
      </c>
      <c r="Z16" s="557">
        <f t="shared" ref="Z16:Z19" si="11">IF($E16="Y",$R16,0)</f>
        <v>0</v>
      </c>
      <c r="AA16" s="557">
        <f t="shared" ref="AA16:AA19" si="12">IF($E16="N",$R16,0)</f>
        <v>0</v>
      </c>
      <c r="AB16" s="558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7">
        <f t="shared" si="9"/>
        <v>0</v>
      </c>
      <c r="X17" s="557">
        <f t="shared" si="10"/>
        <v>0</v>
      </c>
      <c r="Z17" s="557">
        <f t="shared" si="11"/>
        <v>0</v>
      </c>
      <c r="AA17" s="557">
        <f t="shared" si="12"/>
        <v>0</v>
      </c>
      <c r="AB17" s="558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7">
        <f t="shared" si="9"/>
        <v>0</v>
      </c>
      <c r="X18" s="557">
        <f t="shared" si="10"/>
        <v>0</v>
      </c>
      <c r="Z18" s="557">
        <f t="shared" si="11"/>
        <v>0</v>
      </c>
      <c r="AA18" s="557">
        <f t="shared" si="12"/>
        <v>0</v>
      </c>
      <c r="AB18" s="558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7">
        <f t="shared" si="9"/>
        <v>0</v>
      </c>
      <c r="X19" s="557">
        <f t="shared" si="10"/>
        <v>0</v>
      </c>
      <c r="Z19" s="557">
        <f t="shared" si="11"/>
        <v>0</v>
      </c>
      <c r="AA19" s="557">
        <f t="shared" si="12"/>
        <v>0</v>
      </c>
      <c r="AB19" s="558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7">
        <f t="shared" ref="W22:W25" si="16">X22/$U$7</f>
        <v>0</v>
      </c>
      <c r="X22" s="557">
        <f t="shared" ref="X22:X25" si="17">R22/12</f>
        <v>0</v>
      </c>
      <c r="Z22" s="557">
        <f t="shared" ref="Z22:Z25" si="18">IF($E22="Y",$R22,0)</f>
        <v>0</v>
      </c>
      <c r="AA22" s="557">
        <f t="shared" ref="AA22:AA25" si="19">IF($E22="N",$R22,0)</f>
        <v>0</v>
      </c>
      <c r="AB22" s="558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7">
        <f t="shared" si="16"/>
        <v>0</v>
      </c>
      <c r="X23" s="557">
        <f t="shared" si="17"/>
        <v>0</v>
      </c>
      <c r="Z23" s="557">
        <f t="shared" si="18"/>
        <v>0</v>
      </c>
      <c r="AA23" s="557">
        <f t="shared" si="19"/>
        <v>0</v>
      </c>
      <c r="AB23" s="558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7">
        <f t="shared" si="16"/>
        <v>0</v>
      </c>
      <c r="X24" s="557">
        <f t="shared" si="17"/>
        <v>0</v>
      </c>
      <c r="Z24" s="557">
        <f t="shared" si="18"/>
        <v>0</v>
      </c>
      <c r="AA24" s="557">
        <f t="shared" si="19"/>
        <v>0</v>
      </c>
      <c r="AB24" s="558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7">
        <f t="shared" si="16"/>
        <v>0</v>
      </c>
      <c r="X25" s="557">
        <f t="shared" si="17"/>
        <v>0</v>
      </c>
      <c r="Z25" s="557">
        <f t="shared" si="18"/>
        <v>0</v>
      </c>
      <c r="AA25" s="557">
        <f t="shared" si="19"/>
        <v>0</v>
      </c>
      <c r="AB25" s="558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7">
        <f t="shared" ref="W32:W35" si="25">X32/$U$7</f>
        <v>0</v>
      </c>
      <c r="X32" s="557">
        <f t="shared" ref="X32:X35" si="26">R32/12</f>
        <v>0</v>
      </c>
      <c r="Z32" s="557">
        <f t="shared" ref="Z32:Z35" si="27">IF($E32="Y",$R32,0)</f>
        <v>0</v>
      </c>
      <c r="AA32" s="557">
        <f t="shared" ref="AA32:AA35" si="28">IF($E32="N",$R32,0)</f>
        <v>0</v>
      </c>
      <c r="AB32" s="558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7">
        <f t="shared" si="25"/>
        <v>0</v>
      </c>
      <c r="X33" s="557">
        <f t="shared" si="26"/>
        <v>0</v>
      </c>
      <c r="Z33" s="557">
        <f t="shared" si="27"/>
        <v>0</v>
      </c>
      <c r="AA33" s="557">
        <f t="shared" si="28"/>
        <v>0</v>
      </c>
      <c r="AB33" s="558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7">
        <f t="shared" si="25"/>
        <v>0</v>
      </c>
      <c r="X34" s="557">
        <f t="shared" si="26"/>
        <v>0</v>
      </c>
      <c r="Z34" s="557">
        <f t="shared" si="27"/>
        <v>0</v>
      </c>
      <c r="AA34" s="557">
        <f t="shared" si="28"/>
        <v>0</v>
      </c>
      <c r="AB34" s="558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7">
        <f t="shared" si="25"/>
        <v>0</v>
      </c>
      <c r="X35" s="557">
        <f t="shared" si="26"/>
        <v>0</v>
      </c>
      <c r="Z35" s="557">
        <f t="shared" si="27"/>
        <v>0</v>
      </c>
      <c r="AA35" s="557">
        <f t="shared" si="28"/>
        <v>0</v>
      </c>
      <c r="AB35" s="558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7">
        <f t="shared" ref="W38:W41" si="32">X38/$U$7</f>
        <v>0</v>
      </c>
      <c r="X38" s="557">
        <f t="shared" ref="X38:X41" si="33">R38/12</f>
        <v>0</v>
      </c>
      <c r="Z38" s="557">
        <f t="shared" ref="Z38:Z41" si="34">IF($E38="Y",$R38,0)</f>
        <v>0</v>
      </c>
      <c r="AA38" s="557">
        <f t="shared" ref="AA38:AA41" si="35">IF($E38="N",$R38,0)</f>
        <v>0</v>
      </c>
      <c r="AB38" s="558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7">
        <f t="shared" si="32"/>
        <v>0</v>
      </c>
      <c r="X39" s="557">
        <f t="shared" si="33"/>
        <v>0</v>
      </c>
      <c r="Z39" s="557">
        <f t="shared" si="34"/>
        <v>0</v>
      </c>
      <c r="AA39" s="557">
        <f t="shared" si="35"/>
        <v>0</v>
      </c>
      <c r="AB39" s="558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7">
        <f t="shared" si="32"/>
        <v>0</v>
      </c>
      <c r="X40" s="557">
        <f t="shared" si="33"/>
        <v>0</v>
      </c>
      <c r="Z40" s="557">
        <f t="shared" si="34"/>
        <v>0</v>
      </c>
      <c r="AA40" s="557">
        <f t="shared" si="35"/>
        <v>0</v>
      </c>
      <c r="AB40" s="558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7">
        <f t="shared" si="32"/>
        <v>0</v>
      </c>
      <c r="X41" s="557">
        <f t="shared" si="33"/>
        <v>0</v>
      </c>
      <c r="Z41" s="557">
        <f t="shared" si="34"/>
        <v>0</v>
      </c>
      <c r="AA41" s="557">
        <f t="shared" si="35"/>
        <v>0</v>
      </c>
      <c r="AB41" s="558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7">
        <f t="shared" ref="W44:W47" si="39">X44/$U$7</f>
        <v>0</v>
      </c>
      <c r="X44" s="557">
        <f t="shared" ref="X44:X47" si="40">R44/12</f>
        <v>0</v>
      </c>
      <c r="Z44" s="557">
        <f t="shared" ref="Z44:Z47" si="41">IF($E44="Y",$R44,0)</f>
        <v>0</v>
      </c>
      <c r="AA44" s="557">
        <f t="shared" ref="AA44:AA47" si="42">IF($E44="N",$R44,0)</f>
        <v>0</v>
      </c>
      <c r="AB44" s="558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7">
        <f t="shared" si="39"/>
        <v>0</v>
      </c>
      <c r="X45" s="557">
        <f t="shared" si="40"/>
        <v>0</v>
      </c>
      <c r="Z45" s="557">
        <f t="shared" si="41"/>
        <v>0</v>
      </c>
      <c r="AA45" s="557">
        <f t="shared" si="42"/>
        <v>0</v>
      </c>
      <c r="AB45" s="558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7">
        <f t="shared" si="39"/>
        <v>0</v>
      </c>
      <c r="X46" s="557">
        <f t="shared" si="40"/>
        <v>0</v>
      </c>
      <c r="Z46" s="557">
        <f t="shared" si="41"/>
        <v>0</v>
      </c>
      <c r="AA46" s="557">
        <f t="shared" si="42"/>
        <v>0</v>
      </c>
      <c r="AB46" s="558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7">
        <f t="shared" si="39"/>
        <v>0</v>
      </c>
      <c r="X47" s="557">
        <f t="shared" si="40"/>
        <v>0</v>
      </c>
      <c r="Z47" s="557">
        <f t="shared" si="41"/>
        <v>0</v>
      </c>
      <c r="AA47" s="557">
        <f t="shared" si="42"/>
        <v>0</v>
      </c>
      <c r="AB47" s="558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Loading'!C61</f>
        <v>0</v>
      </c>
      <c r="D49" s="530">
        <f>'6. M&amp;E Staff Loading'!D61</f>
        <v>0</v>
      </c>
      <c r="E49" s="531">
        <f>'6. M&amp;E Staff Loading'!E61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Loading'!C62</f>
        <v>0</v>
      </c>
      <c r="D50" s="530">
        <f>'6. M&amp;E Staff Loading'!D62</f>
        <v>0</v>
      </c>
      <c r="E50" s="531">
        <f>'6. M&amp;E Staff Loading'!E62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7">
        <f t="shared" ref="W50:W53" si="47">X50/$U$7</f>
        <v>0</v>
      </c>
      <c r="X50" s="557">
        <f t="shared" ref="X50:X53" si="48">R50/12</f>
        <v>0</v>
      </c>
      <c r="Y50" s="107"/>
      <c r="Z50" s="557">
        <f t="shared" ref="Z50:Z53" si="49">IF($E50="Y",$R50,0)</f>
        <v>0</v>
      </c>
      <c r="AA50" s="557">
        <f t="shared" ref="AA50:AA53" si="50">IF($E50="N",$R50,0)</f>
        <v>0</v>
      </c>
      <c r="AB50" s="558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Loading'!C63</f>
        <v>0</v>
      </c>
      <c r="D51" s="530">
        <f>'6. M&amp;E Staff Loading'!D63</f>
        <v>0</v>
      </c>
      <c r="E51" s="531">
        <f>'6. M&amp;E Staff Loading'!E63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7">
        <f t="shared" si="47"/>
        <v>0</v>
      </c>
      <c r="X51" s="557">
        <f t="shared" si="48"/>
        <v>0</v>
      </c>
      <c r="Y51" s="107"/>
      <c r="Z51" s="557">
        <f t="shared" si="49"/>
        <v>0</v>
      </c>
      <c r="AA51" s="557">
        <f t="shared" si="50"/>
        <v>0</v>
      </c>
      <c r="AB51" s="558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Loading'!C64</f>
        <v>0</v>
      </c>
      <c r="D52" s="530">
        <f>'6. M&amp;E Staff Loading'!D64</f>
        <v>0</v>
      </c>
      <c r="E52" s="531">
        <f>'6. M&amp;E Staff Loading'!E64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7">
        <f t="shared" si="47"/>
        <v>0</v>
      </c>
      <c r="X52" s="557">
        <f t="shared" si="48"/>
        <v>0</v>
      </c>
      <c r="Y52" s="107"/>
      <c r="Z52" s="557">
        <f t="shared" si="49"/>
        <v>0</v>
      </c>
      <c r="AA52" s="557">
        <f t="shared" si="50"/>
        <v>0</v>
      </c>
      <c r="AB52" s="558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Loading'!C65</f>
        <v>0</v>
      </c>
      <c r="D53" s="530">
        <f>'6. M&amp;E Staff Loading'!D65</f>
        <v>0</v>
      </c>
      <c r="E53" s="531">
        <f>'6. M&amp;E Staff Loading'!E65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7">
        <f t="shared" si="47"/>
        <v>0</v>
      </c>
      <c r="X53" s="557">
        <f t="shared" si="48"/>
        <v>0</v>
      </c>
      <c r="Y53" s="107"/>
      <c r="Z53" s="557">
        <f t="shared" si="49"/>
        <v>0</v>
      </c>
      <c r="AA53" s="557">
        <f t="shared" si="50"/>
        <v>0</v>
      </c>
      <c r="AB53" s="558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Loading'!C67</f>
        <v>0</v>
      </c>
      <c r="D55" s="530">
        <f>'6. M&amp;E Staff Loading'!D67</f>
        <v>0</v>
      </c>
      <c r="E55" s="531">
        <f>'6. M&amp;E Staff Loading'!E67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Loading'!C68</f>
        <v>0</v>
      </c>
      <c r="D56" s="530">
        <f>'6. M&amp;E Staff Loading'!D68</f>
        <v>0</v>
      </c>
      <c r="E56" s="531">
        <f>'6. M&amp;E Staff Loading'!E68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7">
        <f t="shared" ref="W56:W59" si="55">X56/$U$7</f>
        <v>0</v>
      </c>
      <c r="X56" s="557">
        <f t="shared" ref="X56:X59" si="56">R56/12</f>
        <v>0</v>
      </c>
      <c r="Y56" s="107"/>
      <c r="Z56" s="557">
        <f t="shared" ref="Z56:Z59" si="57">IF($E56="Y",$R56,0)</f>
        <v>0</v>
      </c>
      <c r="AA56" s="557">
        <f t="shared" ref="AA56:AA59" si="58">IF($E56="N",$R56,0)</f>
        <v>0</v>
      </c>
      <c r="AB56" s="558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Loading'!C69</f>
        <v>0</v>
      </c>
      <c r="D57" s="530">
        <f>'6. M&amp;E Staff Loading'!D69</f>
        <v>0</v>
      </c>
      <c r="E57" s="531">
        <f>'6. M&amp;E Staff Loading'!E69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7">
        <f t="shared" si="55"/>
        <v>0</v>
      </c>
      <c r="X57" s="557">
        <f t="shared" si="56"/>
        <v>0</v>
      </c>
      <c r="Y57" s="107"/>
      <c r="Z57" s="557">
        <f t="shared" si="57"/>
        <v>0</v>
      </c>
      <c r="AA57" s="557">
        <f t="shared" si="58"/>
        <v>0</v>
      </c>
      <c r="AB57" s="558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Loading'!C70</f>
        <v>0</v>
      </c>
      <c r="D58" s="530">
        <f>'6. M&amp;E Staff Loading'!D70</f>
        <v>0</v>
      </c>
      <c r="E58" s="531">
        <f>'6. M&amp;E Staff Loading'!E70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7">
        <f t="shared" si="55"/>
        <v>0</v>
      </c>
      <c r="X58" s="557">
        <f t="shared" si="56"/>
        <v>0</v>
      </c>
      <c r="Y58" s="107"/>
      <c r="Z58" s="557">
        <f t="shared" si="57"/>
        <v>0</v>
      </c>
      <c r="AA58" s="557">
        <f t="shared" si="58"/>
        <v>0</v>
      </c>
      <c r="AB58" s="558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Loading'!C71</f>
        <v>0</v>
      </c>
      <c r="D59" s="530">
        <f>'6. M&amp;E Staff Loading'!D71</f>
        <v>0</v>
      </c>
      <c r="E59" s="531">
        <f>'6. M&amp;E Staff Loading'!E71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7">
        <f t="shared" si="55"/>
        <v>0</v>
      </c>
      <c r="X59" s="557">
        <f t="shared" si="56"/>
        <v>0</v>
      </c>
      <c r="Y59" s="107"/>
      <c r="Z59" s="557">
        <f t="shared" si="57"/>
        <v>0</v>
      </c>
      <c r="AA59" s="557">
        <f t="shared" si="58"/>
        <v>0</v>
      </c>
      <c r="AB59" s="558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Loading'!C73</f>
        <v>0</v>
      </c>
      <c r="D61" s="530">
        <f>'6. M&amp;E Staff Loading'!D73</f>
        <v>0</v>
      </c>
      <c r="E61" s="531">
        <f>'6. M&amp;E Staff Loading'!E73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ref="R61:R65" si="61">SUM(F61:Q61)</f>
        <v>0</v>
      </c>
      <c r="S61" s="395">
        <f>D61*R61</f>
        <v>0</v>
      </c>
      <c r="T61" s="107"/>
      <c r="U61" s="107"/>
      <c r="V61" s="107"/>
      <c r="W61" s="557">
        <f>X61/$U$7</f>
        <v>0</v>
      </c>
      <c r="X61" s="557">
        <f>R61/12</f>
        <v>0</v>
      </c>
      <c r="Y61" s="107"/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s="111" customFormat="1" ht="14.25" x14ac:dyDescent="0.3">
      <c r="A62" s="339"/>
      <c r="B62" s="340"/>
      <c r="C62" s="529">
        <f>'6. M&amp;E Staff Loading'!C74</f>
        <v>0</v>
      </c>
      <c r="D62" s="530">
        <f>'6. M&amp;E Staff Loading'!D74</f>
        <v>0</v>
      </c>
      <c r="E62" s="531">
        <f>'6. M&amp;E Staff Loading'!E74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61"/>
        <v>0</v>
      </c>
      <c r="S62" s="395">
        <f t="shared" ref="S62:S65" si="62">D62*R62</f>
        <v>0</v>
      </c>
      <c r="T62" s="107"/>
      <c r="U62" s="107"/>
      <c r="V62" s="107"/>
      <c r="W62" s="557">
        <f t="shared" ref="W62:W65" si="63">X62/$U$7</f>
        <v>0</v>
      </c>
      <c r="X62" s="557">
        <f t="shared" ref="X62:X65" si="64">R62/12</f>
        <v>0</v>
      </c>
      <c r="Y62" s="107"/>
      <c r="Z62" s="557">
        <f t="shared" ref="Z62:Z65" si="65">IF($E62="Y",$R62,0)</f>
        <v>0</v>
      </c>
      <c r="AA62" s="557">
        <f t="shared" ref="AA62:AA65" si="66">IF($E62="N",$R62,0)</f>
        <v>0</v>
      </c>
      <c r="AB62" s="558" t="e">
        <f t="shared" ref="AB62:AB65" si="67">Z62/(AA62+Z62)</f>
        <v>#DIV/0!</v>
      </c>
    </row>
    <row r="63" spans="1:28" s="111" customFormat="1" ht="14.25" x14ac:dyDescent="0.3">
      <c r="A63" s="339"/>
      <c r="B63" s="340"/>
      <c r="C63" s="529">
        <f>'6. M&amp;E Staff Loading'!C75</f>
        <v>0</v>
      </c>
      <c r="D63" s="530">
        <f>'6. M&amp;E Staff Loading'!D75</f>
        <v>0</v>
      </c>
      <c r="E63" s="531">
        <f>'6. M&amp;E Staff Loading'!E75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61"/>
        <v>0</v>
      </c>
      <c r="S63" s="395">
        <f t="shared" si="62"/>
        <v>0</v>
      </c>
      <c r="W63" s="557">
        <f t="shared" si="63"/>
        <v>0</v>
      </c>
      <c r="X63" s="557">
        <f t="shared" si="64"/>
        <v>0</v>
      </c>
      <c r="Y63" s="107"/>
      <c r="Z63" s="557">
        <f t="shared" si="65"/>
        <v>0</v>
      </c>
      <c r="AA63" s="557">
        <f t="shared" si="66"/>
        <v>0</v>
      </c>
      <c r="AB63" s="558" t="e">
        <f t="shared" si="67"/>
        <v>#DIV/0!</v>
      </c>
    </row>
    <row r="64" spans="1:28" s="111" customFormat="1" ht="14.25" x14ac:dyDescent="0.3">
      <c r="A64" s="339"/>
      <c r="B64" s="340"/>
      <c r="C64" s="529">
        <f>'6. M&amp;E Staff Loading'!C76</f>
        <v>0</v>
      </c>
      <c r="D64" s="530">
        <f>'6. M&amp;E Staff Loading'!D76</f>
        <v>0</v>
      </c>
      <c r="E64" s="531">
        <f>'6. M&amp;E Staff Loading'!E76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61"/>
        <v>0</v>
      </c>
      <c r="S64" s="395">
        <f t="shared" si="62"/>
        <v>0</v>
      </c>
      <c r="W64" s="557">
        <f t="shared" si="63"/>
        <v>0</v>
      </c>
      <c r="X64" s="557">
        <f t="shared" si="64"/>
        <v>0</v>
      </c>
      <c r="Y64" s="107"/>
      <c r="Z64" s="557">
        <f t="shared" si="65"/>
        <v>0</v>
      </c>
      <c r="AA64" s="557">
        <f t="shared" si="66"/>
        <v>0</v>
      </c>
      <c r="AB64" s="558" t="e">
        <f t="shared" si="67"/>
        <v>#DIV/0!</v>
      </c>
    </row>
    <row r="65" spans="1:28" s="111" customFormat="1" ht="14.25" x14ac:dyDescent="0.3">
      <c r="A65" s="339"/>
      <c r="B65" s="340"/>
      <c r="C65" s="529">
        <f>'6. M&amp;E Staff Loading'!C77</f>
        <v>0</v>
      </c>
      <c r="D65" s="530">
        <f>'6. M&amp;E Staff Loading'!D77</f>
        <v>0</v>
      </c>
      <c r="E65" s="531">
        <f>'6. M&amp;E Staff Loading'!E77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61"/>
        <v>0</v>
      </c>
      <c r="S65" s="395">
        <f t="shared" si="62"/>
        <v>0</v>
      </c>
      <c r="W65" s="557">
        <f t="shared" si="63"/>
        <v>0</v>
      </c>
      <c r="X65" s="557">
        <f t="shared" si="64"/>
        <v>0</v>
      </c>
      <c r="Y65" s="107"/>
      <c r="Z65" s="557">
        <f t="shared" si="65"/>
        <v>0</v>
      </c>
      <c r="AA65" s="557">
        <f t="shared" si="66"/>
        <v>0</v>
      </c>
      <c r="AB65" s="558" t="e">
        <f t="shared" si="67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8">SUM(G61:G65)</f>
        <v>0</v>
      </c>
      <c r="H66" s="245">
        <f t="shared" si="68"/>
        <v>0</v>
      </c>
      <c r="I66" s="245">
        <f t="shared" si="68"/>
        <v>0</v>
      </c>
      <c r="J66" s="245">
        <f t="shared" si="68"/>
        <v>0</v>
      </c>
      <c r="K66" s="245">
        <f t="shared" si="68"/>
        <v>0</v>
      </c>
      <c r="L66" s="245">
        <f t="shared" si="68"/>
        <v>0</v>
      </c>
      <c r="M66" s="245">
        <f t="shared" si="68"/>
        <v>0</v>
      </c>
      <c r="N66" s="245">
        <f t="shared" si="68"/>
        <v>0</v>
      </c>
      <c r="O66" s="245">
        <f t="shared" si="68"/>
        <v>0</v>
      </c>
      <c r="P66" s="245">
        <f t="shared" si="68"/>
        <v>0</v>
      </c>
      <c r="Q66" s="245">
        <f t="shared" si="68"/>
        <v>0</v>
      </c>
      <c r="R66" s="245">
        <f t="shared" si="68"/>
        <v>0</v>
      </c>
      <c r="S66" s="396">
        <f>SUM(S61:S65)</f>
        <v>0</v>
      </c>
      <c r="T66" s="107"/>
      <c r="U66" s="107"/>
      <c r="V66" s="107"/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9">D68*R68</f>
        <v>0</v>
      </c>
      <c r="W68" s="557">
        <f t="shared" ref="W68:W71" si="70">X68/$U$7</f>
        <v>0</v>
      </c>
      <c r="X68" s="557">
        <f t="shared" ref="X68:X71" si="71">R68/12</f>
        <v>0</v>
      </c>
      <c r="Z68" s="557">
        <f t="shared" ref="Z68:Z71" si="72">IF($E68="Y",$R68,0)</f>
        <v>0</v>
      </c>
      <c r="AA68" s="557">
        <f t="shared" ref="AA68:AA71" si="73">IF($E68="N",$R68,0)</f>
        <v>0</v>
      </c>
      <c r="AB68" s="558" t="e">
        <f t="shared" ref="AB68:AB71" si="74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9"/>
        <v>0</v>
      </c>
      <c r="W69" s="557">
        <f t="shared" si="70"/>
        <v>0</v>
      </c>
      <c r="X69" s="557">
        <f t="shared" si="71"/>
        <v>0</v>
      </c>
      <c r="Z69" s="557">
        <f t="shared" si="72"/>
        <v>0</v>
      </c>
      <c r="AA69" s="557">
        <f t="shared" si="73"/>
        <v>0</v>
      </c>
      <c r="AB69" s="558" t="e">
        <f t="shared" si="74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9"/>
        <v>0</v>
      </c>
      <c r="W70" s="557">
        <f t="shared" si="70"/>
        <v>0</v>
      </c>
      <c r="X70" s="557">
        <f t="shared" si="71"/>
        <v>0</v>
      </c>
      <c r="Z70" s="557">
        <f t="shared" si="72"/>
        <v>0</v>
      </c>
      <c r="AA70" s="557">
        <f t="shared" si="73"/>
        <v>0</v>
      </c>
      <c r="AB70" s="558" t="e">
        <f t="shared" si="74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9"/>
        <v>0</v>
      </c>
      <c r="W71" s="557">
        <f t="shared" si="70"/>
        <v>0</v>
      </c>
      <c r="X71" s="557">
        <f t="shared" si="71"/>
        <v>0</v>
      </c>
      <c r="Z71" s="557">
        <f t="shared" si="72"/>
        <v>0</v>
      </c>
      <c r="AA71" s="557">
        <f t="shared" si="73"/>
        <v>0</v>
      </c>
      <c r="AB71" s="558" t="e">
        <f t="shared" si="74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5">SUM(G67:G71)</f>
        <v>0</v>
      </c>
      <c r="H72" s="245">
        <f t="shared" si="75"/>
        <v>0</v>
      </c>
      <c r="I72" s="245">
        <f t="shared" si="75"/>
        <v>0</v>
      </c>
      <c r="J72" s="245">
        <f t="shared" si="75"/>
        <v>0</v>
      </c>
      <c r="K72" s="245">
        <f t="shared" si="75"/>
        <v>0</v>
      </c>
      <c r="L72" s="245">
        <f t="shared" si="75"/>
        <v>0</v>
      </c>
      <c r="M72" s="245">
        <f t="shared" si="75"/>
        <v>0</v>
      </c>
      <c r="N72" s="245">
        <f t="shared" si="75"/>
        <v>0</v>
      </c>
      <c r="O72" s="245">
        <f t="shared" si="75"/>
        <v>0</v>
      </c>
      <c r="P72" s="245">
        <f t="shared" si="75"/>
        <v>0</v>
      </c>
      <c r="Q72" s="245">
        <f t="shared" si="75"/>
        <v>0</v>
      </c>
      <c r="R72" s="245">
        <f t="shared" si="75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>SUM(F36,F42,F48,F54,F60,F66,F72)</f>
        <v>0</v>
      </c>
      <c r="G74" s="266">
        <f t="shared" ref="G74:S74" si="76">SUM(G36,G42,G48,G54,G60,G66,G72)</f>
        <v>0</v>
      </c>
      <c r="H74" s="266">
        <f t="shared" si="76"/>
        <v>0</v>
      </c>
      <c r="I74" s="266">
        <f t="shared" si="76"/>
        <v>0</v>
      </c>
      <c r="J74" s="266">
        <f t="shared" si="76"/>
        <v>0</v>
      </c>
      <c r="K74" s="266">
        <f t="shared" si="76"/>
        <v>0</v>
      </c>
      <c r="L74" s="266">
        <f t="shared" si="76"/>
        <v>0</v>
      </c>
      <c r="M74" s="266">
        <f t="shared" si="76"/>
        <v>0</v>
      </c>
      <c r="N74" s="266">
        <f t="shared" si="76"/>
        <v>0</v>
      </c>
      <c r="O74" s="266">
        <f t="shared" si="76"/>
        <v>0</v>
      </c>
      <c r="P74" s="266">
        <f t="shared" si="76"/>
        <v>0</v>
      </c>
      <c r="Q74" s="266">
        <f t="shared" si="76"/>
        <v>0</v>
      </c>
      <c r="R74" s="266">
        <f t="shared" si="76"/>
        <v>0</v>
      </c>
      <c r="S74" s="398">
        <f t="shared" si="76"/>
        <v>0</v>
      </c>
      <c r="W74" s="266">
        <f t="shared" ref="W74:X74" si="77">SUM(W36,W42,W48,W54,W60,W66,W72)</f>
        <v>0</v>
      </c>
      <c r="X74" s="266">
        <f t="shared" si="77"/>
        <v>0</v>
      </c>
      <c r="Z74" s="266">
        <f t="shared" ref="Z74:AA74" si="78">SUM(Z36,Z42,Z48,Z54,Z60,Z66,Z72)</f>
        <v>0</v>
      </c>
      <c r="AA74" s="266">
        <f t="shared" si="78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9"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9"/>
        <v>0</v>
      </c>
      <c r="S78" s="395">
        <f t="shared" ref="S78:S81" si="80">D78*R78</f>
        <v>0</v>
      </c>
      <c r="W78" s="557">
        <f t="shared" ref="W78:W81" si="81">X78/$U$7</f>
        <v>0</v>
      </c>
      <c r="X78" s="557">
        <f t="shared" ref="X78:X81" si="82">R78/12</f>
        <v>0</v>
      </c>
      <c r="Z78" s="557">
        <f t="shared" ref="Z78:Z81" si="83">IF($E78="Y",$R78,0)</f>
        <v>0</v>
      </c>
      <c r="AA78" s="557">
        <f t="shared" ref="AA78:AA81" si="84">IF($E78="N",$R78,0)</f>
        <v>0</v>
      </c>
      <c r="AB78" s="558" t="e">
        <f t="shared" ref="AB78:AB81" si="85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9"/>
        <v>0</v>
      </c>
      <c r="S79" s="395">
        <f t="shared" si="80"/>
        <v>0</v>
      </c>
      <c r="T79" s="107"/>
      <c r="U79" s="107"/>
      <c r="V79" s="107"/>
      <c r="W79" s="557">
        <f t="shared" si="81"/>
        <v>0</v>
      </c>
      <c r="X79" s="557">
        <f t="shared" si="82"/>
        <v>0</v>
      </c>
      <c r="Z79" s="557">
        <f t="shared" si="83"/>
        <v>0</v>
      </c>
      <c r="AA79" s="557">
        <f t="shared" si="84"/>
        <v>0</v>
      </c>
      <c r="AB79" s="558" t="e">
        <f t="shared" si="85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9"/>
        <v>0</v>
      </c>
      <c r="S80" s="395">
        <f t="shared" si="80"/>
        <v>0</v>
      </c>
      <c r="T80" s="107"/>
      <c r="U80" s="107"/>
      <c r="V80" s="107"/>
      <c r="W80" s="557">
        <f t="shared" si="81"/>
        <v>0</v>
      </c>
      <c r="X80" s="557">
        <f t="shared" si="82"/>
        <v>0</v>
      </c>
      <c r="Z80" s="557">
        <f t="shared" si="83"/>
        <v>0</v>
      </c>
      <c r="AA80" s="557">
        <f t="shared" si="84"/>
        <v>0</v>
      </c>
      <c r="AB80" s="558" t="e">
        <f t="shared" si="85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9"/>
        <v>0</v>
      </c>
      <c r="S81" s="395">
        <f t="shared" si="80"/>
        <v>0</v>
      </c>
      <c r="W81" s="557">
        <f t="shared" si="81"/>
        <v>0</v>
      </c>
      <c r="X81" s="557">
        <f t="shared" si="82"/>
        <v>0</v>
      </c>
      <c r="Z81" s="557">
        <f t="shared" si="83"/>
        <v>0</v>
      </c>
      <c r="AA81" s="557">
        <f t="shared" si="84"/>
        <v>0</v>
      </c>
      <c r="AB81" s="558" t="e">
        <f t="shared" si="85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6">SUM(G77:G81)</f>
        <v>0</v>
      </c>
      <c r="H82" s="245">
        <f t="shared" si="86"/>
        <v>0</v>
      </c>
      <c r="I82" s="245">
        <f t="shared" si="86"/>
        <v>0</v>
      </c>
      <c r="J82" s="245">
        <f t="shared" si="86"/>
        <v>0</v>
      </c>
      <c r="K82" s="245">
        <f t="shared" si="86"/>
        <v>0</v>
      </c>
      <c r="L82" s="245">
        <f t="shared" si="86"/>
        <v>0</v>
      </c>
      <c r="M82" s="245">
        <f t="shared" si="86"/>
        <v>0</v>
      </c>
      <c r="N82" s="245">
        <f t="shared" si="86"/>
        <v>0</v>
      </c>
      <c r="O82" s="245">
        <f t="shared" si="86"/>
        <v>0</v>
      </c>
      <c r="P82" s="245">
        <f t="shared" si="86"/>
        <v>0</v>
      </c>
      <c r="Q82" s="245">
        <f t="shared" si="86"/>
        <v>0</v>
      </c>
      <c r="R82" s="245">
        <f t="shared" si="86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7">SUM(F82,)</f>
        <v>0</v>
      </c>
      <c r="G84" s="266">
        <f t="shared" si="87"/>
        <v>0</v>
      </c>
      <c r="H84" s="266">
        <f t="shared" si="87"/>
        <v>0</v>
      </c>
      <c r="I84" s="266">
        <f t="shared" si="87"/>
        <v>0</v>
      </c>
      <c r="J84" s="266">
        <f t="shared" si="87"/>
        <v>0</v>
      </c>
      <c r="K84" s="266">
        <f t="shared" si="87"/>
        <v>0</v>
      </c>
      <c r="L84" s="266">
        <f t="shared" si="87"/>
        <v>0</v>
      </c>
      <c r="M84" s="266">
        <f t="shared" si="87"/>
        <v>0</v>
      </c>
      <c r="N84" s="266">
        <f t="shared" si="87"/>
        <v>0</v>
      </c>
      <c r="O84" s="266">
        <f t="shared" si="87"/>
        <v>0</v>
      </c>
      <c r="P84" s="266">
        <f t="shared" si="87"/>
        <v>0</v>
      </c>
      <c r="Q84" s="266">
        <f t="shared" si="87"/>
        <v>0</v>
      </c>
      <c r="R84" s="266">
        <f t="shared" si="87"/>
        <v>0</v>
      </c>
      <c r="S84" s="398">
        <f t="shared" si="87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8"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8"/>
        <v>0</v>
      </c>
      <c r="S88" s="395">
        <f t="shared" ref="S88:S91" si="89">D88*R88</f>
        <v>0</v>
      </c>
      <c r="T88" s="107"/>
      <c r="U88" s="107"/>
      <c r="V88" s="107"/>
      <c r="W88" s="557">
        <f t="shared" ref="W88:W91" si="90">X88/$U$7</f>
        <v>0</v>
      </c>
      <c r="X88" s="557">
        <f t="shared" ref="X88:X91" si="91">R88/12</f>
        <v>0</v>
      </c>
      <c r="Z88" s="557">
        <f t="shared" ref="Z88:Z91" si="92">IF($E88="Y",$R88,0)</f>
        <v>0</v>
      </c>
      <c r="AA88" s="557">
        <f t="shared" ref="AA88:AA91" si="93">IF($E88="N",$R88,0)</f>
        <v>0</v>
      </c>
      <c r="AB88" s="558" t="e">
        <f t="shared" ref="AB88:AB91" si="94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8"/>
        <v>0</v>
      </c>
      <c r="S89" s="395">
        <f t="shared" si="89"/>
        <v>0</v>
      </c>
      <c r="W89" s="557">
        <f t="shared" si="90"/>
        <v>0</v>
      </c>
      <c r="X89" s="557">
        <f t="shared" si="91"/>
        <v>0</v>
      </c>
      <c r="Z89" s="557">
        <f t="shared" si="92"/>
        <v>0</v>
      </c>
      <c r="AA89" s="557">
        <f t="shared" si="93"/>
        <v>0</v>
      </c>
      <c r="AB89" s="558" t="e">
        <f t="shared" si="94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8"/>
        <v>0</v>
      </c>
      <c r="S90" s="395">
        <f t="shared" si="89"/>
        <v>0</v>
      </c>
      <c r="T90" s="107"/>
      <c r="U90" s="107"/>
      <c r="V90" s="107"/>
      <c r="W90" s="557">
        <f t="shared" si="90"/>
        <v>0</v>
      </c>
      <c r="X90" s="557">
        <f t="shared" si="91"/>
        <v>0</v>
      </c>
      <c r="Z90" s="557">
        <f t="shared" si="92"/>
        <v>0</v>
      </c>
      <c r="AA90" s="557">
        <f t="shared" si="93"/>
        <v>0</v>
      </c>
      <c r="AB90" s="558" t="e">
        <f t="shared" si="94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8"/>
        <v>0</v>
      </c>
      <c r="S91" s="395">
        <f t="shared" si="89"/>
        <v>0</v>
      </c>
      <c r="W91" s="557">
        <f t="shared" si="90"/>
        <v>0</v>
      </c>
      <c r="X91" s="557">
        <f t="shared" si="91"/>
        <v>0</v>
      </c>
      <c r="Z91" s="557">
        <f t="shared" si="92"/>
        <v>0</v>
      </c>
      <c r="AA91" s="557">
        <f t="shared" si="93"/>
        <v>0</v>
      </c>
      <c r="AB91" s="558" t="e">
        <f t="shared" si="94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5">SUM(G87:G91)</f>
        <v>0</v>
      </c>
      <c r="H92" s="245">
        <f t="shared" si="95"/>
        <v>0</v>
      </c>
      <c r="I92" s="245">
        <f t="shared" si="95"/>
        <v>0</v>
      </c>
      <c r="J92" s="245">
        <f t="shared" si="95"/>
        <v>0</v>
      </c>
      <c r="K92" s="245">
        <f t="shared" si="95"/>
        <v>0</v>
      </c>
      <c r="L92" s="245">
        <f t="shared" si="95"/>
        <v>0</v>
      </c>
      <c r="M92" s="245">
        <f t="shared" si="95"/>
        <v>0</v>
      </c>
      <c r="N92" s="245">
        <f t="shared" si="95"/>
        <v>0</v>
      </c>
      <c r="O92" s="245">
        <f t="shared" si="95"/>
        <v>0</v>
      </c>
      <c r="P92" s="245">
        <f t="shared" si="95"/>
        <v>0</v>
      </c>
      <c r="Q92" s="245">
        <f t="shared" si="95"/>
        <v>0</v>
      </c>
      <c r="R92" s="245">
        <f t="shared" si="95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6">SUM(F92,)</f>
        <v>0</v>
      </c>
      <c r="G94" s="266">
        <f t="shared" si="96"/>
        <v>0</v>
      </c>
      <c r="H94" s="266">
        <f t="shared" si="96"/>
        <v>0</v>
      </c>
      <c r="I94" s="266">
        <f t="shared" si="96"/>
        <v>0</v>
      </c>
      <c r="J94" s="266">
        <f t="shared" si="96"/>
        <v>0</v>
      </c>
      <c r="K94" s="266">
        <f t="shared" si="96"/>
        <v>0</v>
      </c>
      <c r="L94" s="266">
        <f t="shared" si="96"/>
        <v>0</v>
      </c>
      <c r="M94" s="266">
        <f t="shared" si="96"/>
        <v>0</v>
      </c>
      <c r="N94" s="266">
        <f t="shared" si="96"/>
        <v>0</v>
      </c>
      <c r="O94" s="266">
        <f t="shared" si="96"/>
        <v>0</v>
      </c>
      <c r="P94" s="266">
        <f t="shared" si="96"/>
        <v>0</v>
      </c>
      <c r="Q94" s="266">
        <f t="shared" si="96"/>
        <v>0</v>
      </c>
      <c r="R94" s="266">
        <f t="shared" si="96"/>
        <v>0</v>
      </c>
      <c r="S94" s="398">
        <f t="shared" si="96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7"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7"/>
        <v>0</v>
      </c>
      <c r="S98" s="395">
        <f t="shared" ref="S98:S101" si="98">D98*R98</f>
        <v>0</v>
      </c>
      <c r="W98" s="557">
        <f t="shared" ref="W98:W101" si="99">X98/$U$7</f>
        <v>0</v>
      </c>
      <c r="X98" s="557">
        <f t="shared" ref="X98:X101" si="100">R98/12</f>
        <v>0</v>
      </c>
      <c r="Z98" s="557">
        <f t="shared" ref="Z98:Z101" si="101">IF($E98="Y",$R98,0)</f>
        <v>0</v>
      </c>
      <c r="AA98" s="557">
        <f t="shared" ref="AA98:AA101" si="102">IF($E98="N",$R98,0)</f>
        <v>0</v>
      </c>
      <c r="AB98" s="558" t="e">
        <f t="shared" ref="AB98:AB101" si="103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7"/>
        <v>0</v>
      </c>
      <c r="S99" s="395">
        <f t="shared" si="98"/>
        <v>0</v>
      </c>
      <c r="T99" s="111"/>
      <c r="U99" s="111"/>
      <c r="V99" s="111"/>
      <c r="W99" s="557">
        <f t="shared" si="99"/>
        <v>0</v>
      </c>
      <c r="X99" s="557">
        <f t="shared" si="100"/>
        <v>0</v>
      </c>
      <c r="Z99" s="557">
        <f t="shared" si="101"/>
        <v>0</v>
      </c>
      <c r="AA99" s="557">
        <f t="shared" si="102"/>
        <v>0</v>
      </c>
      <c r="AB99" s="558" t="e">
        <f t="shared" si="103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7"/>
        <v>0</v>
      </c>
      <c r="S100" s="395">
        <f t="shared" si="98"/>
        <v>0</v>
      </c>
      <c r="W100" s="557">
        <f t="shared" si="99"/>
        <v>0</v>
      </c>
      <c r="X100" s="557">
        <f t="shared" si="100"/>
        <v>0</v>
      </c>
      <c r="Z100" s="557">
        <f t="shared" si="101"/>
        <v>0</v>
      </c>
      <c r="AA100" s="557">
        <f t="shared" si="102"/>
        <v>0</v>
      </c>
      <c r="AB100" s="558" t="e">
        <f t="shared" si="103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7"/>
        <v>0</v>
      </c>
      <c r="S101" s="395">
        <f t="shared" si="98"/>
        <v>0</v>
      </c>
      <c r="T101" s="111"/>
      <c r="U101" s="111"/>
      <c r="V101" s="111"/>
      <c r="W101" s="557">
        <f t="shared" si="99"/>
        <v>0</v>
      </c>
      <c r="X101" s="557">
        <f t="shared" si="100"/>
        <v>0</v>
      </c>
      <c r="Z101" s="557">
        <f t="shared" si="101"/>
        <v>0</v>
      </c>
      <c r="AA101" s="557">
        <f t="shared" si="102"/>
        <v>0</v>
      </c>
      <c r="AB101" s="558" t="e">
        <f t="shared" si="103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4">SUM(G97:G101)</f>
        <v>0</v>
      </c>
      <c r="H102" s="245">
        <f t="shared" si="104"/>
        <v>0</v>
      </c>
      <c r="I102" s="245">
        <f t="shared" si="104"/>
        <v>0</v>
      </c>
      <c r="J102" s="245">
        <f t="shared" si="104"/>
        <v>0</v>
      </c>
      <c r="K102" s="245">
        <f t="shared" si="104"/>
        <v>0</v>
      </c>
      <c r="L102" s="245">
        <f t="shared" si="104"/>
        <v>0</v>
      </c>
      <c r="M102" s="245">
        <f t="shared" si="104"/>
        <v>0</v>
      </c>
      <c r="N102" s="245">
        <f t="shared" si="104"/>
        <v>0</v>
      </c>
      <c r="O102" s="245">
        <f t="shared" si="104"/>
        <v>0</v>
      </c>
      <c r="P102" s="245">
        <f t="shared" si="104"/>
        <v>0</v>
      </c>
      <c r="Q102" s="245">
        <f t="shared" si="104"/>
        <v>0</v>
      </c>
      <c r="R102" s="245">
        <f t="shared" si="104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5">SUM(F102,)</f>
        <v>0</v>
      </c>
      <c r="G104" s="266">
        <f t="shared" si="105"/>
        <v>0</v>
      </c>
      <c r="H104" s="266">
        <f t="shared" si="105"/>
        <v>0</v>
      </c>
      <c r="I104" s="266">
        <f t="shared" si="105"/>
        <v>0</v>
      </c>
      <c r="J104" s="266">
        <f t="shared" si="105"/>
        <v>0</v>
      </c>
      <c r="K104" s="266">
        <f t="shared" si="105"/>
        <v>0</v>
      </c>
      <c r="L104" s="266">
        <f t="shared" si="105"/>
        <v>0</v>
      </c>
      <c r="M104" s="266">
        <f t="shared" si="105"/>
        <v>0</v>
      </c>
      <c r="N104" s="266">
        <f t="shared" si="105"/>
        <v>0</v>
      </c>
      <c r="O104" s="266">
        <f t="shared" si="105"/>
        <v>0</v>
      </c>
      <c r="P104" s="266">
        <f t="shared" si="105"/>
        <v>0</v>
      </c>
      <c r="Q104" s="266">
        <f t="shared" si="105"/>
        <v>0</v>
      </c>
      <c r="R104" s="266">
        <f t="shared" si="105"/>
        <v>0</v>
      </c>
      <c r="S104" s="398">
        <f t="shared" si="105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6"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6"/>
        <v>0</v>
      </c>
      <c r="S108" s="395">
        <f t="shared" ref="S108:S111" si="107">D108*R108</f>
        <v>0</v>
      </c>
      <c r="T108" s="107"/>
      <c r="U108" s="107"/>
      <c r="V108" s="107"/>
      <c r="W108" s="557">
        <f t="shared" ref="W108:W111" si="108">X108/$U$7</f>
        <v>0</v>
      </c>
      <c r="X108" s="557">
        <f t="shared" ref="X108:X111" si="109">R108/12</f>
        <v>0</v>
      </c>
      <c r="Z108" s="557">
        <f t="shared" ref="Z108:Z111" si="110">IF($E108="Y",$R108,0)</f>
        <v>0</v>
      </c>
      <c r="AA108" s="557">
        <f t="shared" ref="AA108:AA111" si="111">IF($E108="N",$R108,0)</f>
        <v>0</v>
      </c>
      <c r="AB108" s="558" t="e">
        <f t="shared" ref="AB108:AB111" si="112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6"/>
        <v>0</v>
      </c>
      <c r="S109" s="395">
        <f t="shared" si="107"/>
        <v>0</v>
      </c>
      <c r="W109" s="557">
        <f t="shared" si="108"/>
        <v>0</v>
      </c>
      <c r="X109" s="557">
        <f t="shared" si="109"/>
        <v>0</v>
      </c>
      <c r="Z109" s="557">
        <f t="shared" si="110"/>
        <v>0</v>
      </c>
      <c r="AA109" s="557">
        <f t="shared" si="111"/>
        <v>0</v>
      </c>
      <c r="AB109" s="558" t="e">
        <f t="shared" si="112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6"/>
        <v>0</v>
      </c>
      <c r="S110" s="395">
        <f t="shared" si="107"/>
        <v>0</v>
      </c>
      <c r="T110" s="107"/>
      <c r="U110" s="107"/>
      <c r="V110" s="107"/>
      <c r="W110" s="557">
        <f t="shared" si="108"/>
        <v>0</v>
      </c>
      <c r="X110" s="557">
        <f t="shared" si="109"/>
        <v>0</v>
      </c>
      <c r="Z110" s="557">
        <f t="shared" si="110"/>
        <v>0</v>
      </c>
      <c r="AA110" s="557">
        <f t="shared" si="111"/>
        <v>0</v>
      </c>
      <c r="AB110" s="558" t="e">
        <f t="shared" si="112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6"/>
        <v>0</v>
      </c>
      <c r="S111" s="395">
        <f t="shared" si="107"/>
        <v>0</v>
      </c>
      <c r="W111" s="557">
        <f t="shared" si="108"/>
        <v>0</v>
      </c>
      <c r="X111" s="557">
        <f t="shared" si="109"/>
        <v>0</v>
      </c>
      <c r="Z111" s="557">
        <f t="shared" si="110"/>
        <v>0</v>
      </c>
      <c r="AA111" s="557">
        <f t="shared" si="111"/>
        <v>0</v>
      </c>
      <c r="AB111" s="558" t="e">
        <f t="shared" si="112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3">SUM(G107:G111)</f>
        <v>0</v>
      </c>
      <c r="H112" s="245">
        <f t="shared" si="113"/>
        <v>0</v>
      </c>
      <c r="I112" s="245">
        <f t="shared" si="113"/>
        <v>0</v>
      </c>
      <c r="J112" s="245">
        <f t="shared" si="113"/>
        <v>0</v>
      </c>
      <c r="K112" s="245">
        <f t="shared" si="113"/>
        <v>0</v>
      </c>
      <c r="L112" s="245">
        <f t="shared" si="113"/>
        <v>0</v>
      </c>
      <c r="M112" s="245">
        <f t="shared" si="113"/>
        <v>0</v>
      </c>
      <c r="N112" s="245">
        <f t="shared" si="113"/>
        <v>0</v>
      </c>
      <c r="O112" s="245">
        <f t="shared" si="113"/>
        <v>0</v>
      </c>
      <c r="P112" s="245">
        <f t="shared" si="113"/>
        <v>0</v>
      </c>
      <c r="Q112" s="245">
        <f t="shared" si="113"/>
        <v>0</v>
      </c>
      <c r="R112" s="245">
        <f t="shared" si="113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4"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4"/>
        <v>0</v>
      </c>
      <c r="S114" s="395">
        <f t="shared" ref="S114:S117" si="115">D114*R114</f>
        <v>0</v>
      </c>
      <c r="W114" s="557">
        <f t="shared" ref="W114:W117" si="116">X114/$U$7</f>
        <v>0</v>
      </c>
      <c r="X114" s="557">
        <f t="shared" ref="X114:X117" si="117">R114/12</f>
        <v>0</v>
      </c>
      <c r="Z114" s="557">
        <f t="shared" ref="Z114:Z117" si="118">IF($E114="Y",$R114,0)</f>
        <v>0</v>
      </c>
      <c r="AA114" s="557">
        <f t="shared" ref="AA114:AA117" si="119">IF($E114="N",$R114,0)</f>
        <v>0</v>
      </c>
      <c r="AB114" s="558" t="e">
        <f t="shared" ref="AB114:AB117" si="120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4"/>
        <v>0</v>
      </c>
      <c r="S115" s="395">
        <f t="shared" si="115"/>
        <v>0</v>
      </c>
      <c r="W115" s="557">
        <f t="shared" si="116"/>
        <v>0</v>
      </c>
      <c r="X115" s="557">
        <f t="shared" si="117"/>
        <v>0</v>
      </c>
      <c r="Z115" s="557">
        <f t="shared" si="118"/>
        <v>0</v>
      </c>
      <c r="AA115" s="557">
        <f t="shared" si="119"/>
        <v>0</v>
      </c>
      <c r="AB115" s="558" t="e">
        <f t="shared" si="120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4"/>
        <v>0</v>
      </c>
      <c r="S116" s="395">
        <f t="shared" si="115"/>
        <v>0</v>
      </c>
      <c r="W116" s="557">
        <f t="shared" si="116"/>
        <v>0</v>
      </c>
      <c r="X116" s="557">
        <f t="shared" si="117"/>
        <v>0</v>
      </c>
      <c r="Z116" s="557">
        <f t="shared" si="118"/>
        <v>0</v>
      </c>
      <c r="AA116" s="557">
        <f t="shared" si="119"/>
        <v>0</v>
      </c>
      <c r="AB116" s="558" t="e">
        <f t="shared" si="120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4"/>
        <v>0</v>
      </c>
      <c r="S117" s="395">
        <f t="shared" si="115"/>
        <v>0</v>
      </c>
      <c r="W117" s="557">
        <f t="shared" si="116"/>
        <v>0</v>
      </c>
      <c r="X117" s="557">
        <f t="shared" si="117"/>
        <v>0</v>
      </c>
      <c r="Z117" s="557">
        <f t="shared" si="118"/>
        <v>0</v>
      </c>
      <c r="AA117" s="557">
        <f t="shared" si="119"/>
        <v>0</v>
      </c>
      <c r="AB117" s="558" t="e">
        <f t="shared" si="120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1">SUM(G113:G117)</f>
        <v>0</v>
      </c>
      <c r="H118" s="245">
        <f t="shared" si="121"/>
        <v>0</v>
      </c>
      <c r="I118" s="245">
        <f t="shared" si="121"/>
        <v>0</v>
      </c>
      <c r="J118" s="245">
        <f t="shared" si="121"/>
        <v>0</v>
      </c>
      <c r="K118" s="245">
        <f t="shared" si="121"/>
        <v>0</v>
      </c>
      <c r="L118" s="245">
        <f t="shared" si="121"/>
        <v>0</v>
      </c>
      <c r="M118" s="245">
        <f t="shared" si="121"/>
        <v>0</v>
      </c>
      <c r="N118" s="245">
        <f t="shared" si="121"/>
        <v>0</v>
      </c>
      <c r="O118" s="245">
        <f t="shared" si="121"/>
        <v>0</v>
      </c>
      <c r="P118" s="245">
        <f t="shared" si="121"/>
        <v>0</v>
      </c>
      <c r="Q118" s="245">
        <f t="shared" si="121"/>
        <v>0</v>
      </c>
      <c r="R118" s="245">
        <f t="shared" si="121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2"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2"/>
        <v>0</v>
      </c>
      <c r="S120" s="395">
        <f t="shared" ref="S120:S123" si="123">D120*R120</f>
        <v>0</v>
      </c>
      <c r="T120" s="112"/>
      <c r="U120" s="112"/>
      <c r="V120" s="112"/>
      <c r="W120" s="557">
        <f t="shared" ref="W120:W123" si="124">X120/$U$7</f>
        <v>0</v>
      </c>
      <c r="X120" s="557">
        <f t="shared" ref="X120:X123" si="125">R120/12</f>
        <v>0</v>
      </c>
      <c r="Z120" s="557">
        <f t="shared" ref="Z120:Z123" si="126">IF($E120="Y",$R120,0)</f>
        <v>0</v>
      </c>
      <c r="AA120" s="557">
        <f t="shared" ref="AA120:AA123" si="127">IF($E120="N",$R120,0)</f>
        <v>0</v>
      </c>
      <c r="AB120" s="558" t="e">
        <f t="shared" ref="AB120:AB123" si="128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2"/>
        <v>0</v>
      </c>
      <c r="S121" s="395">
        <f t="shared" si="123"/>
        <v>0</v>
      </c>
      <c r="W121" s="557">
        <f t="shared" si="124"/>
        <v>0</v>
      </c>
      <c r="X121" s="557">
        <f t="shared" si="125"/>
        <v>0</v>
      </c>
      <c r="Z121" s="557">
        <f t="shared" si="126"/>
        <v>0</v>
      </c>
      <c r="AA121" s="557">
        <f t="shared" si="127"/>
        <v>0</v>
      </c>
      <c r="AB121" s="558" t="e">
        <f t="shared" si="128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2"/>
        <v>0</v>
      </c>
      <c r="S122" s="395">
        <f t="shared" si="123"/>
        <v>0</v>
      </c>
      <c r="T122" s="107"/>
      <c r="U122" s="107"/>
      <c r="V122" s="107"/>
      <c r="W122" s="557">
        <f t="shared" si="124"/>
        <v>0</v>
      </c>
      <c r="X122" s="557">
        <f t="shared" si="125"/>
        <v>0</v>
      </c>
      <c r="Z122" s="557">
        <f t="shared" si="126"/>
        <v>0</v>
      </c>
      <c r="AA122" s="557">
        <f t="shared" si="127"/>
        <v>0</v>
      </c>
      <c r="AB122" s="558" t="e">
        <f t="shared" si="128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2"/>
        <v>0</v>
      </c>
      <c r="S123" s="395">
        <f t="shared" si="123"/>
        <v>0</v>
      </c>
      <c r="W123" s="557">
        <f t="shared" si="124"/>
        <v>0</v>
      </c>
      <c r="X123" s="557">
        <f t="shared" si="125"/>
        <v>0</v>
      </c>
      <c r="Z123" s="557">
        <f t="shared" si="126"/>
        <v>0</v>
      </c>
      <c r="AA123" s="557">
        <f t="shared" si="127"/>
        <v>0</v>
      </c>
      <c r="AB123" s="558" t="e">
        <f t="shared" si="128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9">SUM(G119:G123)</f>
        <v>0</v>
      </c>
      <c r="H124" s="245">
        <f t="shared" si="129"/>
        <v>0</v>
      </c>
      <c r="I124" s="245">
        <f t="shared" si="129"/>
        <v>0</v>
      </c>
      <c r="J124" s="245">
        <f t="shared" si="129"/>
        <v>0</v>
      </c>
      <c r="K124" s="245">
        <f t="shared" si="129"/>
        <v>0</v>
      </c>
      <c r="L124" s="245">
        <f t="shared" si="129"/>
        <v>0</v>
      </c>
      <c r="M124" s="245">
        <f t="shared" si="129"/>
        <v>0</v>
      </c>
      <c r="N124" s="245">
        <f t="shared" si="129"/>
        <v>0</v>
      </c>
      <c r="O124" s="245">
        <f t="shared" si="129"/>
        <v>0</v>
      </c>
      <c r="P124" s="245">
        <f t="shared" si="129"/>
        <v>0</v>
      </c>
      <c r="Q124" s="245">
        <f t="shared" si="129"/>
        <v>0</v>
      </c>
      <c r="R124" s="245">
        <f t="shared" si="129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30"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30"/>
        <v>0</v>
      </c>
      <c r="S126" s="395">
        <f t="shared" ref="S126:S129" si="131">D126*R126</f>
        <v>0</v>
      </c>
      <c r="T126" s="107"/>
      <c r="U126" s="107"/>
      <c r="V126" s="107"/>
      <c r="W126" s="557">
        <f t="shared" ref="W126:W129" si="132">X126/$U$7</f>
        <v>0</v>
      </c>
      <c r="X126" s="557">
        <f t="shared" ref="X126:X129" si="133">R126/12</f>
        <v>0</v>
      </c>
      <c r="Z126" s="557">
        <f t="shared" ref="Z126:Z129" si="134">IF($E126="Y",$R126,0)</f>
        <v>0</v>
      </c>
      <c r="AA126" s="557">
        <f t="shared" ref="AA126:AA129" si="135">IF($E126="N",$R126,0)</f>
        <v>0</v>
      </c>
      <c r="AB126" s="558" t="e">
        <f t="shared" ref="AB126:AB129" si="136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30"/>
        <v>0</v>
      </c>
      <c r="S127" s="395">
        <f t="shared" si="131"/>
        <v>0</v>
      </c>
      <c r="T127" s="107"/>
      <c r="U127" s="107"/>
      <c r="V127" s="107"/>
      <c r="W127" s="557">
        <f t="shared" si="132"/>
        <v>0</v>
      </c>
      <c r="X127" s="557">
        <f t="shared" si="133"/>
        <v>0</v>
      </c>
      <c r="Z127" s="557">
        <f t="shared" si="134"/>
        <v>0</v>
      </c>
      <c r="AA127" s="557">
        <f t="shared" si="135"/>
        <v>0</v>
      </c>
      <c r="AB127" s="558" t="e">
        <f t="shared" si="136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30"/>
        <v>0</v>
      </c>
      <c r="S128" s="395">
        <f t="shared" si="131"/>
        <v>0</v>
      </c>
      <c r="T128" s="107"/>
      <c r="U128" s="107"/>
      <c r="V128" s="107"/>
      <c r="W128" s="557">
        <f t="shared" si="132"/>
        <v>0</v>
      </c>
      <c r="X128" s="557">
        <f t="shared" si="133"/>
        <v>0</v>
      </c>
      <c r="Z128" s="557">
        <f t="shared" si="134"/>
        <v>0</v>
      </c>
      <c r="AA128" s="557">
        <f t="shared" si="135"/>
        <v>0</v>
      </c>
      <c r="AB128" s="558" t="e">
        <f t="shared" si="136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30"/>
        <v>0</v>
      </c>
      <c r="S129" s="395">
        <f t="shared" si="131"/>
        <v>0</v>
      </c>
      <c r="W129" s="557">
        <f t="shared" si="132"/>
        <v>0</v>
      </c>
      <c r="X129" s="557">
        <f t="shared" si="133"/>
        <v>0</v>
      </c>
      <c r="Z129" s="557">
        <f t="shared" si="134"/>
        <v>0</v>
      </c>
      <c r="AA129" s="557">
        <f t="shared" si="135"/>
        <v>0</v>
      </c>
      <c r="AB129" s="558" t="e">
        <f t="shared" si="136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7">SUM(G125:G129)</f>
        <v>0</v>
      </c>
      <c r="H130" s="245">
        <f t="shared" si="137"/>
        <v>0</v>
      </c>
      <c r="I130" s="245">
        <f t="shared" si="137"/>
        <v>0</v>
      </c>
      <c r="J130" s="245">
        <f t="shared" si="137"/>
        <v>0</v>
      </c>
      <c r="K130" s="245">
        <f t="shared" si="137"/>
        <v>0</v>
      </c>
      <c r="L130" s="245">
        <f t="shared" si="137"/>
        <v>0</v>
      </c>
      <c r="M130" s="245">
        <f t="shared" si="137"/>
        <v>0</v>
      </c>
      <c r="N130" s="245">
        <f t="shared" si="137"/>
        <v>0</v>
      </c>
      <c r="O130" s="245">
        <f t="shared" si="137"/>
        <v>0</v>
      </c>
      <c r="P130" s="245">
        <f t="shared" si="137"/>
        <v>0</v>
      </c>
      <c r="Q130" s="245">
        <f t="shared" si="137"/>
        <v>0</v>
      </c>
      <c r="R130" s="245">
        <f t="shared" si="137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8">SUM(F112,F118,F124,F130)</f>
        <v>0</v>
      </c>
      <c r="G132" s="266">
        <f t="shared" si="138"/>
        <v>0</v>
      </c>
      <c r="H132" s="266">
        <f t="shared" si="138"/>
        <v>0</v>
      </c>
      <c r="I132" s="266">
        <f t="shared" si="138"/>
        <v>0</v>
      </c>
      <c r="J132" s="266">
        <f t="shared" si="138"/>
        <v>0</v>
      </c>
      <c r="K132" s="266">
        <f t="shared" si="138"/>
        <v>0</v>
      </c>
      <c r="L132" s="266">
        <f t="shared" si="138"/>
        <v>0</v>
      </c>
      <c r="M132" s="266">
        <f t="shared" si="138"/>
        <v>0</v>
      </c>
      <c r="N132" s="266">
        <f t="shared" si="138"/>
        <v>0</v>
      </c>
      <c r="O132" s="266">
        <f t="shared" si="138"/>
        <v>0</v>
      </c>
      <c r="P132" s="266">
        <f t="shared" si="138"/>
        <v>0</v>
      </c>
      <c r="Q132" s="266">
        <f t="shared" si="138"/>
        <v>0</v>
      </c>
      <c r="R132" s="266">
        <f t="shared" si="138"/>
        <v>0</v>
      </c>
      <c r="S132" s="398">
        <f t="shared" si="138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9"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9"/>
        <v>0</v>
      </c>
      <c r="S136" s="395">
        <f t="shared" ref="S136:S139" si="140">D136*R136</f>
        <v>0</v>
      </c>
      <c r="T136" s="107"/>
      <c r="U136" s="107"/>
      <c r="V136" s="107"/>
      <c r="W136" s="557">
        <f t="shared" ref="W136:W139" si="141">X136/$U$7</f>
        <v>0</v>
      </c>
      <c r="X136" s="557">
        <f t="shared" ref="X136:X139" si="142">R136/12</f>
        <v>0</v>
      </c>
      <c r="Z136" s="557">
        <f t="shared" ref="Z136:Z139" si="143">IF($E136="Y",$R136,0)</f>
        <v>0</v>
      </c>
      <c r="AA136" s="557">
        <f t="shared" ref="AA136:AA139" si="144">IF($E136="N",$R136,0)</f>
        <v>0</v>
      </c>
      <c r="AB136" s="558" t="e">
        <f t="shared" ref="AB136:AB139" si="145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9"/>
        <v>0</v>
      </c>
      <c r="S137" s="395">
        <f t="shared" si="140"/>
        <v>0</v>
      </c>
      <c r="W137" s="557">
        <f t="shared" si="141"/>
        <v>0</v>
      </c>
      <c r="X137" s="557">
        <f t="shared" si="142"/>
        <v>0</v>
      </c>
      <c r="Z137" s="557">
        <f t="shared" si="143"/>
        <v>0</v>
      </c>
      <c r="AA137" s="557">
        <f t="shared" si="144"/>
        <v>0</v>
      </c>
      <c r="AB137" s="558" t="e">
        <f t="shared" si="145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9"/>
        <v>0</v>
      </c>
      <c r="S138" s="395">
        <f t="shared" si="140"/>
        <v>0</v>
      </c>
      <c r="W138" s="557">
        <f t="shared" si="141"/>
        <v>0</v>
      </c>
      <c r="X138" s="557">
        <f t="shared" si="142"/>
        <v>0</v>
      </c>
      <c r="Z138" s="557">
        <f t="shared" si="143"/>
        <v>0</v>
      </c>
      <c r="AA138" s="557">
        <f t="shared" si="144"/>
        <v>0</v>
      </c>
      <c r="AB138" s="558" t="e">
        <f t="shared" si="145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9"/>
        <v>0</v>
      </c>
      <c r="S139" s="395">
        <f t="shared" si="140"/>
        <v>0</v>
      </c>
      <c r="W139" s="557">
        <f t="shared" si="141"/>
        <v>0</v>
      </c>
      <c r="X139" s="557">
        <f t="shared" si="142"/>
        <v>0</v>
      </c>
      <c r="Z139" s="557">
        <f t="shared" si="143"/>
        <v>0</v>
      </c>
      <c r="AA139" s="557">
        <f t="shared" si="144"/>
        <v>0</v>
      </c>
      <c r="AB139" s="558" t="e">
        <f t="shared" si="145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6">SUM(G135:G139)</f>
        <v>0</v>
      </c>
      <c r="H140" s="245">
        <f t="shared" si="146"/>
        <v>0</v>
      </c>
      <c r="I140" s="245">
        <f t="shared" si="146"/>
        <v>0</v>
      </c>
      <c r="J140" s="245">
        <f t="shared" si="146"/>
        <v>0</v>
      </c>
      <c r="K140" s="245">
        <f t="shared" si="146"/>
        <v>0</v>
      </c>
      <c r="L140" s="245">
        <f t="shared" si="146"/>
        <v>0</v>
      </c>
      <c r="M140" s="245">
        <f t="shared" si="146"/>
        <v>0</v>
      </c>
      <c r="N140" s="245">
        <f t="shared" si="146"/>
        <v>0</v>
      </c>
      <c r="O140" s="245">
        <f t="shared" si="146"/>
        <v>0</v>
      </c>
      <c r="P140" s="245">
        <f t="shared" si="146"/>
        <v>0</v>
      </c>
      <c r="Q140" s="245">
        <f t="shared" si="146"/>
        <v>0</v>
      </c>
      <c r="R140" s="245">
        <f t="shared" si="146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7"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7"/>
        <v>0</v>
      </c>
      <c r="S142" s="395">
        <f t="shared" ref="S142:S145" si="148">D142*R142</f>
        <v>0</v>
      </c>
      <c r="T142" s="107"/>
      <c r="U142" s="107"/>
      <c r="V142" s="107"/>
      <c r="W142" s="557">
        <f t="shared" ref="W142:W145" si="149">X142/$U$7</f>
        <v>0</v>
      </c>
      <c r="X142" s="557">
        <f t="shared" ref="X142:X145" si="150">R142/12</f>
        <v>0</v>
      </c>
      <c r="Z142" s="557">
        <f t="shared" ref="Z142:Z145" si="151">IF($E142="Y",$R142,0)</f>
        <v>0</v>
      </c>
      <c r="AA142" s="557">
        <f t="shared" ref="AA142:AA145" si="152">IF($E142="N",$R142,0)</f>
        <v>0</v>
      </c>
      <c r="AB142" s="558" t="e">
        <f t="shared" ref="AB142:AB145" si="153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7"/>
        <v>0</v>
      </c>
      <c r="S143" s="395">
        <f t="shared" si="148"/>
        <v>0</v>
      </c>
      <c r="W143" s="557">
        <f t="shared" si="149"/>
        <v>0</v>
      </c>
      <c r="X143" s="557">
        <f t="shared" si="150"/>
        <v>0</v>
      </c>
      <c r="Z143" s="557">
        <f t="shared" si="151"/>
        <v>0</v>
      </c>
      <c r="AA143" s="557">
        <f t="shared" si="152"/>
        <v>0</v>
      </c>
      <c r="AB143" s="558" t="e">
        <f t="shared" si="153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7"/>
        <v>0</v>
      </c>
      <c r="S144" s="395">
        <f t="shared" si="148"/>
        <v>0</v>
      </c>
      <c r="T144" s="107"/>
      <c r="U144" s="107"/>
      <c r="V144" s="107"/>
      <c r="W144" s="557">
        <f t="shared" si="149"/>
        <v>0</v>
      </c>
      <c r="X144" s="557">
        <f t="shared" si="150"/>
        <v>0</v>
      </c>
      <c r="Z144" s="557">
        <f t="shared" si="151"/>
        <v>0</v>
      </c>
      <c r="AA144" s="557">
        <f t="shared" si="152"/>
        <v>0</v>
      </c>
      <c r="AB144" s="558" t="e">
        <f t="shared" si="153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7"/>
        <v>0</v>
      </c>
      <c r="S145" s="395">
        <f t="shared" si="148"/>
        <v>0</v>
      </c>
      <c r="W145" s="557">
        <f t="shared" si="149"/>
        <v>0</v>
      </c>
      <c r="X145" s="557">
        <f t="shared" si="150"/>
        <v>0</v>
      </c>
      <c r="Z145" s="557">
        <f t="shared" si="151"/>
        <v>0</v>
      </c>
      <c r="AA145" s="557">
        <f t="shared" si="152"/>
        <v>0</v>
      </c>
      <c r="AB145" s="558" t="e">
        <f t="shared" si="153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4">SUM(G141:G145)</f>
        <v>0</v>
      </c>
      <c r="H146" s="245">
        <f t="shared" si="154"/>
        <v>0</v>
      </c>
      <c r="I146" s="245">
        <f t="shared" si="154"/>
        <v>0</v>
      </c>
      <c r="J146" s="245">
        <f t="shared" si="154"/>
        <v>0</v>
      </c>
      <c r="K146" s="245">
        <f t="shared" si="154"/>
        <v>0</v>
      </c>
      <c r="L146" s="245">
        <f t="shared" si="154"/>
        <v>0</v>
      </c>
      <c r="M146" s="245">
        <f t="shared" si="154"/>
        <v>0</v>
      </c>
      <c r="N146" s="245">
        <f t="shared" si="154"/>
        <v>0</v>
      </c>
      <c r="O146" s="245">
        <f t="shared" si="154"/>
        <v>0</v>
      </c>
      <c r="P146" s="245">
        <f t="shared" si="154"/>
        <v>0</v>
      </c>
      <c r="Q146" s="245">
        <f t="shared" si="154"/>
        <v>0</v>
      </c>
      <c r="R146" s="245">
        <f t="shared" si="154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5"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5"/>
        <v>0</v>
      </c>
      <c r="S148" s="395">
        <f t="shared" ref="S148:S151" si="156">D148*R148</f>
        <v>0</v>
      </c>
      <c r="T148" s="107"/>
      <c r="U148" s="107"/>
      <c r="V148" s="107"/>
      <c r="W148" s="557">
        <f t="shared" ref="W148:W151" si="157">X148/$U$7</f>
        <v>0</v>
      </c>
      <c r="X148" s="557">
        <f t="shared" ref="X148:X151" si="158">R148/12</f>
        <v>0</v>
      </c>
      <c r="Z148" s="557">
        <f t="shared" ref="Z148:Z151" si="159">IF($E148="Y",$R148,0)</f>
        <v>0</v>
      </c>
      <c r="AA148" s="557">
        <f t="shared" ref="AA148:AA151" si="160">IF($E148="N",$R148,0)</f>
        <v>0</v>
      </c>
      <c r="AB148" s="558" t="e">
        <f t="shared" ref="AB148:AB151" si="161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5"/>
        <v>0</v>
      </c>
      <c r="S149" s="395">
        <f t="shared" si="156"/>
        <v>0</v>
      </c>
      <c r="T149" s="107"/>
      <c r="U149" s="107"/>
      <c r="V149" s="107"/>
      <c r="W149" s="557">
        <f t="shared" si="157"/>
        <v>0</v>
      </c>
      <c r="X149" s="557">
        <f t="shared" si="158"/>
        <v>0</v>
      </c>
      <c r="Z149" s="557">
        <f t="shared" si="159"/>
        <v>0</v>
      </c>
      <c r="AA149" s="557">
        <f t="shared" si="160"/>
        <v>0</v>
      </c>
      <c r="AB149" s="558" t="e">
        <f t="shared" si="161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5"/>
        <v>0</v>
      </c>
      <c r="S150" s="395">
        <f t="shared" si="156"/>
        <v>0</v>
      </c>
      <c r="T150" s="107"/>
      <c r="U150" s="107"/>
      <c r="V150" s="107"/>
      <c r="W150" s="557">
        <f t="shared" si="157"/>
        <v>0</v>
      </c>
      <c r="X150" s="557">
        <f t="shared" si="158"/>
        <v>0</v>
      </c>
      <c r="Z150" s="557">
        <f t="shared" si="159"/>
        <v>0</v>
      </c>
      <c r="AA150" s="557">
        <f t="shared" si="160"/>
        <v>0</v>
      </c>
      <c r="AB150" s="558" t="e">
        <f t="shared" si="161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5"/>
        <v>0</v>
      </c>
      <c r="S151" s="395">
        <f t="shared" si="156"/>
        <v>0</v>
      </c>
      <c r="W151" s="557">
        <f t="shared" si="157"/>
        <v>0</v>
      </c>
      <c r="X151" s="557">
        <f t="shared" si="158"/>
        <v>0</v>
      </c>
      <c r="Z151" s="557">
        <f t="shared" si="159"/>
        <v>0</v>
      </c>
      <c r="AA151" s="557">
        <f t="shared" si="160"/>
        <v>0</v>
      </c>
      <c r="AB151" s="558" t="e">
        <f t="shared" si="161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2">SUM(G147:G151)</f>
        <v>0</v>
      </c>
      <c r="H152" s="245">
        <f t="shared" si="162"/>
        <v>0</v>
      </c>
      <c r="I152" s="245">
        <f t="shared" si="162"/>
        <v>0</v>
      </c>
      <c r="J152" s="245">
        <f t="shared" si="162"/>
        <v>0</v>
      </c>
      <c r="K152" s="245">
        <f t="shared" si="162"/>
        <v>0</v>
      </c>
      <c r="L152" s="245">
        <f t="shared" si="162"/>
        <v>0</v>
      </c>
      <c r="M152" s="245">
        <f t="shared" si="162"/>
        <v>0</v>
      </c>
      <c r="N152" s="245">
        <f t="shared" si="162"/>
        <v>0</v>
      </c>
      <c r="O152" s="245">
        <f t="shared" si="162"/>
        <v>0</v>
      </c>
      <c r="P152" s="245">
        <f t="shared" si="162"/>
        <v>0</v>
      </c>
      <c r="Q152" s="245">
        <f t="shared" si="162"/>
        <v>0</v>
      </c>
      <c r="R152" s="245">
        <f t="shared" si="162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62" t="s">
        <v>163</v>
      </c>
      <c r="C154" s="663"/>
      <c r="D154" s="523"/>
      <c r="E154" s="512"/>
      <c r="F154" s="266">
        <f t="shared" ref="F154:S154" si="163">SUM(F140,F146,F152)</f>
        <v>0</v>
      </c>
      <c r="G154" s="266">
        <f t="shared" si="163"/>
        <v>0</v>
      </c>
      <c r="H154" s="266">
        <f t="shared" si="163"/>
        <v>0</v>
      </c>
      <c r="I154" s="266">
        <f t="shared" si="163"/>
        <v>0</v>
      </c>
      <c r="J154" s="266">
        <f t="shared" si="163"/>
        <v>0</v>
      </c>
      <c r="K154" s="266">
        <f t="shared" si="163"/>
        <v>0</v>
      </c>
      <c r="L154" s="266">
        <f t="shared" si="163"/>
        <v>0</v>
      </c>
      <c r="M154" s="266">
        <f t="shared" si="163"/>
        <v>0</v>
      </c>
      <c r="N154" s="266">
        <f t="shared" si="163"/>
        <v>0</v>
      </c>
      <c r="O154" s="266">
        <f t="shared" si="163"/>
        <v>0</v>
      </c>
      <c r="P154" s="266">
        <f t="shared" si="163"/>
        <v>0</v>
      </c>
      <c r="Q154" s="266">
        <f t="shared" si="163"/>
        <v>0</v>
      </c>
      <c r="R154" s="266">
        <f t="shared" si="163"/>
        <v>0</v>
      </c>
      <c r="S154" s="398">
        <f t="shared" si="163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4"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4"/>
        <v>0</v>
      </c>
      <c r="S158" s="395">
        <f t="shared" ref="S158:S161" si="165">D158*R158</f>
        <v>0</v>
      </c>
      <c r="T158" s="108"/>
      <c r="U158" s="108"/>
      <c r="V158" s="108"/>
      <c r="W158" s="557">
        <f t="shared" ref="W158:W161" si="166">X158/$U$7</f>
        <v>0</v>
      </c>
      <c r="X158" s="557">
        <f t="shared" ref="X158:X161" si="167">R158/12</f>
        <v>0</v>
      </c>
      <c r="Z158" s="557">
        <f t="shared" ref="Z158:Z161" si="168">IF($E158="Y",$R158,0)</f>
        <v>0</v>
      </c>
      <c r="AA158" s="557">
        <f t="shared" ref="AA158:AA161" si="169">IF($E158="N",$R158,0)</f>
        <v>0</v>
      </c>
      <c r="AB158" s="558" t="e">
        <f t="shared" ref="AB158:AB161" si="170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4"/>
        <v>0</v>
      </c>
      <c r="S159" s="395">
        <f t="shared" si="165"/>
        <v>0</v>
      </c>
      <c r="T159" s="108"/>
      <c r="U159" s="108"/>
      <c r="V159" s="108"/>
      <c r="W159" s="557">
        <f t="shared" si="166"/>
        <v>0</v>
      </c>
      <c r="X159" s="557">
        <f t="shared" si="167"/>
        <v>0</v>
      </c>
      <c r="Z159" s="557">
        <f t="shared" si="168"/>
        <v>0</v>
      </c>
      <c r="AA159" s="557">
        <f t="shared" si="169"/>
        <v>0</v>
      </c>
      <c r="AB159" s="558" t="e">
        <f t="shared" si="170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4"/>
        <v>0</v>
      </c>
      <c r="S160" s="395">
        <f t="shared" si="165"/>
        <v>0</v>
      </c>
      <c r="T160" s="108"/>
      <c r="U160" s="108"/>
      <c r="V160" s="108"/>
      <c r="W160" s="557">
        <f t="shared" si="166"/>
        <v>0</v>
      </c>
      <c r="X160" s="557">
        <f t="shared" si="167"/>
        <v>0</v>
      </c>
      <c r="Z160" s="557">
        <f t="shared" si="168"/>
        <v>0</v>
      </c>
      <c r="AA160" s="557">
        <f t="shared" si="169"/>
        <v>0</v>
      </c>
      <c r="AB160" s="558" t="e">
        <f t="shared" si="170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4"/>
        <v>0</v>
      </c>
      <c r="S161" s="395">
        <f t="shared" si="165"/>
        <v>0</v>
      </c>
      <c r="T161" s="108"/>
      <c r="U161" s="108"/>
      <c r="V161" s="108"/>
      <c r="W161" s="557">
        <f t="shared" si="166"/>
        <v>0</v>
      </c>
      <c r="X161" s="557">
        <f t="shared" si="167"/>
        <v>0</v>
      </c>
      <c r="Z161" s="557">
        <f t="shared" si="168"/>
        <v>0</v>
      </c>
      <c r="AA161" s="557">
        <f t="shared" si="169"/>
        <v>0</v>
      </c>
      <c r="AB161" s="558" t="e">
        <f t="shared" si="170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1">SUM(G157:G161)</f>
        <v>0</v>
      </c>
      <c r="H162" s="245">
        <f t="shared" si="171"/>
        <v>0</v>
      </c>
      <c r="I162" s="245">
        <f t="shared" si="171"/>
        <v>0</v>
      </c>
      <c r="J162" s="245">
        <f t="shared" si="171"/>
        <v>0</v>
      </c>
      <c r="K162" s="245">
        <f t="shared" si="171"/>
        <v>0</v>
      </c>
      <c r="L162" s="245">
        <f t="shared" si="171"/>
        <v>0</v>
      </c>
      <c r="M162" s="245">
        <f t="shared" si="171"/>
        <v>0</v>
      </c>
      <c r="N162" s="245">
        <f t="shared" si="171"/>
        <v>0</v>
      </c>
      <c r="O162" s="245">
        <f t="shared" si="171"/>
        <v>0</v>
      </c>
      <c r="P162" s="245">
        <f t="shared" si="171"/>
        <v>0</v>
      </c>
      <c r="Q162" s="245">
        <f t="shared" si="171"/>
        <v>0</v>
      </c>
      <c r="R162" s="245">
        <f t="shared" si="171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2"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2"/>
        <v>0</v>
      </c>
      <c r="S164" s="395">
        <f t="shared" ref="S164:S167" si="173">D164*R164</f>
        <v>0</v>
      </c>
      <c r="T164" s="108"/>
      <c r="U164" s="108"/>
      <c r="V164" s="108"/>
      <c r="W164" s="557">
        <f t="shared" ref="W164:W167" si="174">X164/$U$7</f>
        <v>0</v>
      </c>
      <c r="X164" s="557">
        <f t="shared" ref="X164:X167" si="175">R164/12</f>
        <v>0</v>
      </c>
      <c r="Z164" s="557">
        <f t="shared" ref="Z164:Z167" si="176">IF($E164="Y",$R164,0)</f>
        <v>0</v>
      </c>
      <c r="AA164" s="557">
        <f t="shared" ref="AA164:AA167" si="177">IF($E164="N",$R164,0)</f>
        <v>0</v>
      </c>
      <c r="AB164" s="558" t="e">
        <f t="shared" ref="AB164:AB167" si="178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2"/>
        <v>0</v>
      </c>
      <c r="S165" s="395">
        <f t="shared" si="173"/>
        <v>0</v>
      </c>
      <c r="T165" s="108"/>
      <c r="U165" s="108"/>
      <c r="V165" s="108"/>
      <c r="W165" s="557">
        <f t="shared" si="174"/>
        <v>0</v>
      </c>
      <c r="X165" s="557">
        <f t="shared" si="175"/>
        <v>0</v>
      </c>
      <c r="Z165" s="557">
        <f t="shared" si="176"/>
        <v>0</v>
      </c>
      <c r="AA165" s="557">
        <f t="shared" si="177"/>
        <v>0</v>
      </c>
      <c r="AB165" s="558" t="e">
        <f t="shared" si="178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2"/>
        <v>0</v>
      </c>
      <c r="S166" s="395">
        <f t="shared" si="173"/>
        <v>0</v>
      </c>
      <c r="T166" s="108"/>
      <c r="U166" s="108"/>
      <c r="V166" s="108"/>
      <c r="W166" s="557">
        <f t="shared" si="174"/>
        <v>0</v>
      </c>
      <c r="X166" s="557">
        <f t="shared" si="175"/>
        <v>0</v>
      </c>
      <c r="Z166" s="557">
        <f t="shared" si="176"/>
        <v>0</v>
      </c>
      <c r="AA166" s="557">
        <f t="shared" si="177"/>
        <v>0</v>
      </c>
      <c r="AB166" s="558" t="e">
        <f t="shared" si="178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2"/>
        <v>0</v>
      </c>
      <c r="S167" s="395">
        <f t="shared" si="173"/>
        <v>0</v>
      </c>
      <c r="T167" s="108"/>
      <c r="U167" s="108"/>
      <c r="V167" s="108"/>
      <c r="W167" s="557">
        <f t="shared" si="174"/>
        <v>0</v>
      </c>
      <c r="X167" s="557">
        <f t="shared" si="175"/>
        <v>0</v>
      </c>
      <c r="Z167" s="557">
        <f t="shared" si="176"/>
        <v>0</v>
      </c>
      <c r="AA167" s="557">
        <f t="shared" si="177"/>
        <v>0</v>
      </c>
      <c r="AB167" s="558" t="e">
        <f t="shared" si="178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9">SUM(G163:G167)</f>
        <v>0</v>
      </c>
      <c r="H168" s="245">
        <f t="shared" si="179"/>
        <v>0</v>
      </c>
      <c r="I168" s="245">
        <f t="shared" si="179"/>
        <v>0</v>
      </c>
      <c r="J168" s="245">
        <f t="shared" si="179"/>
        <v>0</v>
      </c>
      <c r="K168" s="245">
        <f t="shared" si="179"/>
        <v>0</v>
      </c>
      <c r="L168" s="245">
        <f t="shared" si="179"/>
        <v>0</v>
      </c>
      <c r="M168" s="245">
        <f t="shared" si="179"/>
        <v>0</v>
      </c>
      <c r="N168" s="245">
        <f t="shared" si="179"/>
        <v>0</v>
      </c>
      <c r="O168" s="245">
        <f t="shared" si="179"/>
        <v>0</v>
      </c>
      <c r="P168" s="245">
        <f t="shared" si="179"/>
        <v>0</v>
      </c>
      <c r="Q168" s="245">
        <f t="shared" si="179"/>
        <v>0</v>
      </c>
      <c r="R168" s="245">
        <f t="shared" si="179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80"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80"/>
        <v>0</v>
      </c>
      <c r="S170" s="395">
        <f t="shared" ref="S170:S173" si="181">D170*R170</f>
        <v>0</v>
      </c>
      <c r="T170" s="108"/>
      <c r="U170" s="108"/>
      <c r="V170" s="108"/>
      <c r="W170" s="557">
        <f t="shared" ref="W170:W173" si="182">X170/$U$7</f>
        <v>0</v>
      </c>
      <c r="X170" s="557">
        <f t="shared" ref="X170:X173" si="183">R170/12</f>
        <v>0</v>
      </c>
      <c r="Z170" s="557">
        <f t="shared" ref="Z170:Z173" si="184">IF($E170="Y",$R170,0)</f>
        <v>0</v>
      </c>
      <c r="AA170" s="557">
        <f t="shared" ref="AA170:AA173" si="185">IF($E170="N",$R170,0)</f>
        <v>0</v>
      </c>
      <c r="AB170" s="558" t="e">
        <f t="shared" ref="AB170:AB173" si="186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80"/>
        <v>0</v>
      </c>
      <c r="S171" s="395">
        <f t="shared" si="181"/>
        <v>0</v>
      </c>
      <c r="T171" s="108"/>
      <c r="U171" s="108"/>
      <c r="V171" s="108"/>
      <c r="W171" s="557">
        <f t="shared" si="182"/>
        <v>0</v>
      </c>
      <c r="X171" s="557">
        <f t="shared" si="183"/>
        <v>0</v>
      </c>
      <c r="Z171" s="557">
        <f t="shared" si="184"/>
        <v>0</v>
      </c>
      <c r="AA171" s="557">
        <f t="shared" si="185"/>
        <v>0</v>
      </c>
      <c r="AB171" s="558" t="e">
        <f t="shared" si="186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80"/>
        <v>0</v>
      </c>
      <c r="S172" s="395">
        <f t="shared" si="181"/>
        <v>0</v>
      </c>
      <c r="T172" s="108"/>
      <c r="U172" s="108"/>
      <c r="V172" s="108"/>
      <c r="W172" s="557">
        <f t="shared" si="182"/>
        <v>0</v>
      </c>
      <c r="X172" s="557">
        <f t="shared" si="183"/>
        <v>0</v>
      </c>
      <c r="Z172" s="557">
        <f t="shared" si="184"/>
        <v>0</v>
      </c>
      <c r="AA172" s="557">
        <f t="shared" si="185"/>
        <v>0</v>
      </c>
      <c r="AB172" s="558" t="e">
        <f t="shared" si="186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80"/>
        <v>0</v>
      </c>
      <c r="S173" s="395">
        <f t="shared" si="181"/>
        <v>0</v>
      </c>
      <c r="T173" s="108"/>
      <c r="U173" s="108"/>
      <c r="V173" s="108"/>
      <c r="W173" s="557">
        <f t="shared" si="182"/>
        <v>0</v>
      </c>
      <c r="X173" s="557">
        <f t="shared" si="183"/>
        <v>0</v>
      </c>
      <c r="Z173" s="557">
        <f t="shared" si="184"/>
        <v>0</v>
      </c>
      <c r="AA173" s="557">
        <f t="shared" si="185"/>
        <v>0</v>
      </c>
      <c r="AB173" s="558" t="e">
        <f t="shared" si="186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7">SUM(G169:G173)</f>
        <v>0</v>
      </c>
      <c r="H174" s="245">
        <f t="shared" si="187"/>
        <v>0</v>
      </c>
      <c r="I174" s="245">
        <f t="shared" si="187"/>
        <v>0</v>
      </c>
      <c r="J174" s="245">
        <f t="shared" si="187"/>
        <v>0</v>
      </c>
      <c r="K174" s="245">
        <f t="shared" si="187"/>
        <v>0</v>
      </c>
      <c r="L174" s="245">
        <f t="shared" si="187"/>
        <v>0</v>
      </c>
      <c r="M174" s="245">
        <f t="shared" si="187"/>
        <v>0</v>
      </c>
      <c r="N174" s="245">
        <f t="shared" si="187"/>
        <v>0</v>
      </c>
      <c r="O174" s="245">
        <f t="shared" si="187"/>
        <v>0</v>
      </c>
      <c r="P174" s="245">
        <f t="shared" si="187"/>
        <v>0</v>
      </c>
      <c r="Q174" s="245">
        <f t="shared" si="187"/>
        <v>0</v>
      </c>
      <c r="R174" s="245">
        <f t="shared" si="187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8"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8"/>
        <v>0</v>
      </c>
      <c r="S176" s="395">
        <f t="shared" ref="S176:S179" si="189">D176*R176</f>
        <v>0</v>
      </c>
      <c r="T176" s="108"/>
      <c r="U176" s="108"/>
      <c r="V176" s="108"/>
      <c r="W176" s="557">
        <f t="shared" ref="W176:W179" si="190">X176/$U$7</f>
        <v>0</v>
      </c>
      <c r="X176" s="557">
        <f t="shared" ref="X176:X179" si="191">R176/12</f>
        <v>0</v>
      </c>
      <c r="Z176" s="557">
        <f t="shared" ref="Z176:Z179" si="192">IF($E176="Y",$R176,0)</f>
        <v>0</v>
      </c>
      <c r="AA176" s="557">
        <f t="shared" ref="AA176:AA179" si="193">IF($E176="N",$R176,0)</f>
        <v>0</v>
      </c>
      <c r="AB176" s="558" t="e">
        <f t="shared" ref="AB176:AB179" si="194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8"/>
        <v>0</v>
      </c>
      <c r="S177" s="395">
        <f t="shared" si="189"/>
        <v>0</v>
      </c>
      <c r="T177" s="108"/>
      <c r="U177" s="108"/>
      <c r="V177" s="108"/>
      <c r="W177" s="557">
        <f t="shared" si="190"/>
        <v>0</v>
      </c>
      <c r="X177" s="557">
        <f t="shared" si="191"/>
        <v>0</v>
      </c>
      <c r="Z177" s="557">
        <f t="shared" si="192"/>
        <v>0</v>
      </c>
      <c r="AA177" s="557">
        <f t="shared" si="193"/>
        <v>0</v>
      </c>
      <c r="AB177" s="558" t="e">
        <f t="shared" si="194"/>
        <v>#DIV/0!</v>
      </c>
    </row>
    <row r="178" spans="1:28" s="111" customFormat="1" ht="14.65" customHeight="1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8"/>
        <v>0</v>
      </c>
      <c r="S178" s="395">
        <f t="shared" si="189"/>
        <v>0</v>
      </c>
      <c r="T178" s="108"/>
      <c r="U178" s="108"/>
      <c r="V178" s="108"/>
      <c r="W178" s="557">
        <f t="shared" si="190"/>
        <v>0</v>
      </c>
      <c r="X178" s="557">
        <f t="shared" si="191"/>
        <v>0</v>
      </c>
      <c r="Z178" s="557">
        <f t="shared" si="192"/>
        <v>0</v>
      </c>
      <c r="AA178" s="557">
        <f t="shared" si="193"/>
        <v>0</v>
      </c>
      <c r="AB178" s="558" t="e">
        <f t="shared" si="194"/>
        <v>#DIV/0!</v>
      </c>
    </row>
    <row r="179" spans="1:28" ht="13.15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8"/>
        <v>0</v>
      </c>
      <c r="S179" s="395">
        <f t="shared" si="189"/>
        <v>0</v>
      </c>
      <c r="T179" s="108"/>
      <c r="U179" s="108"/>
      <c r="V179" s="108"/>
      <c r="W179" s="557">
        <f t="shared" si="190"/>
        <v>0</v>
      </c>
      <c r="X179" s="557">
        <f t="shared" si="191"/>
        <v>0</v>
      </c>
      <c r="Z179" s="557">
        <f t="shared" si="192"/>
        <v>0</v>
      </c>
      <c r="AA179" s="557">
        <f t="shared" si="193"/>
        <v>0</v>
      </c>
      <c r="AB179" s="558" t="e">
        <f t="shared" si="194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5">SUM(G175:G179)</f>
        <v>0</v>
      </c>
      <c r="H180" s="245">
        <f t="shared" si="195"/>
        <v>0</v>
      </c>
      <c r="I180" s="245">
        <f t="shared" si="195"/>
        <v>0</v>
      </c>
      <c r="J180" s="245">
        <f t="shared" si="195"/>
        <v>0</v>
      </c>
      <c r="K180" s="245">
        <f t="shared" si="195"/>
        <v>0</v>
      </c>
      <c r="L180" s="245">
        <f t="shared" si="195"/>
        <v>0</v>
      </c>
      <c r="M180" s="245">
        <f t="shared" si="195"/>
        <v>0</v>
      </c>
      <c r="N180" s="245">
        <f t="shared" si="195"/>
        <v>0</v>
      </c>
      <c r="O180" s="245">
        <f t="shared" si="195"/>
        <v>0</v>
      </c>
      <c r="P180" s="245">
        <f t="shared" si="195"/>
        <v>0</v>
      </c>
      <c r="Q180" s="245">
        <f t="shared" si="195"/>
        <v>0</v>
      </c>
      <c r="R180" s="245">
        <f t="shared" si="195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6">SUM(F162,F168,F174,F180)</f>
        <v>0</v>
      </c>
      <c r="G182" s="266">
        <f t="shared" si="196"/>
        <v>0</v>
      </c>
      <c r="H182" s="266">
        <f t="shared" si="196"/>
        <v>0</v>
      </c>
      <c r="I182" s="266">
        <f t="shared" si="196"/>
        <v>0</v>
      </c>
      <c r="J182" s="266">
        <f t="shared" si="196"/>
        <v>0</v>
      </c>
      <c r="K182" s="266">
        <f t="shared" si="196"/>
        <v>0</v>
      </c>
      <c r="L182" s="266">
        <f t="shared" si="196"/>
        <v>0</v>
      </c>
      <c r="M182" s="266">
        <f t="shared" si="196"/>
        <v>0</v>
      </c>
      <c r="N182" s="266">
        <f t="shared" si="196"/>
        <v>0</v>
      </c>
      <c r="O182" s="266">
        <f t="shared" si="196"/>
        <v>0</v>
      </c>
      <c r="P182" s="266">
        <f t="shared" si="196"/>
        <v>0</v>
      </c>
      <c r="Q182" s="266">
        <f t="shared" si="196"/>
        <v>0</v>
      </c>
      <c r="R182" s="266">
        <f t="shared" si="196"/>
        <v>0</v>
      </c>
      <c r="S182" s="398">
        <f t="shared" si="196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7"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7"/>
        <v>0</v>
      </c>
      <c r="S186" s="395">
        <f t="shared" ref="S186:S189" si="198">D186*R186</f>
        <v>0</v>
      </c>
      <c r="T186" s="108"/>
      <c r="U186" s="108"/>
      <c r="V186" s="108"/>
      <c r="W186" s="557">
        <f t="shared" ref="W186:W189" si="199">X186/$U$7</f>
        <v>0</v>
      </c>
      <c r="X186" s="557">
        <f t="shared" ref="X186:X189" si="200">R186/12</f>
        <v>0</v>
      </c>
      <c r="Z186" s="557">
        <f t="shared" ref="Z186:Z189" si="201">IF($E186="Y",$R186,0)</f>
        <v>0</v>
      </c>
      <c r="AA186" s="557">
        <f t="shared" ref="AA186:AA189" si="202">IF($E186="N",$R186,0)</f>
        <v>0</v>
      </c>
      <c r="AB186" s="558" t="e">
        <f t="shared" ref="AB186:AB189" si="203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7"/>
        <v>0</v>
      </c>
      <c r="S187" s="395">
        <f t="shared" si="198"/>
        <v>0</v>
      </c>
      <c r="T187" s="108"/>
      <c r="U187" s="108"/>
      <c r="V187" s="108"/>
      <c r="W187" s="557">
        <f t="shared" si="199"/>
        <v>0</v>
      </c>
      <c r="X187" s="557">
        <f t="shared" si="200"/>
        <v>0</v>
      </c>
      <c r="Z187" s="557">
        <f t="shared" si="201"/>
        <v>0</v>
      </c>
      <c r="AA187" s="557">
        <f t="shared" si="202"/>
        <v>0</v>
      </c>
      <c r="AB187" s="558" t="e">
        <f t="shared" si="203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7"/>
        <v>0</v>
      </c>
      <c r="S188" s="395">
        <f t="shared" si="198"/>
        <v>0</v>
      </c>
      <c r="T188" s="108"/>
      <c r="U188" s="108"/>
      <c r="V188" s="108"/>
      <c r="W188" s="557">
        <f t="shared" si="199"/>
        <v>0</v>
      </c>
      <c r="X188" s="557">
        <f t="shared" si="200"/>
        <v>0</v>
      </c>
      <c r="Z188" s="557">
        <f t="shared" si="201"/>
        <v>0</v>
      </c>
      <c r="AA188" s="557">
        <f t="shared" si="202"/>
        <v>0</v>
      </c>
      <c r="AB188" s="558" t="e">
        <f t="shared" si="203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7"/>
        <v>0</v>
      </c>
      <c r="S189" s="395">
        <f t="shared" si="198"/>
        <v>0</v>
      </c>
      <c r="T189" s="108"/>
      <c r="U189" s="108"/>
      <c r="V189" s="108"/>
      <c r="W189" s="557">
        <f t="shared" si="199"/>
        <v>0</v>
      </c>
      <c r="X189" s="557">
        <f t="shared" si="200"/>
        <v>0</v>
      </c>
      <c r="Z189" s="557">
        <f t="shared" si="201"/>
        <v>0</v>
      </c>
      <c r="AA189" s="557">
        <f t="shared" si="202"/>
        <v>0</v>
      </c>
      <c r="AB189" s="558" t="e">
        <f t="shared" si="203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4">SUM(G185:G189)</f>
        <v>0</v>
      </c>
      <c r="H190" s="245">
        <f t="shared" si="204"/>
        <v>0</v>
      </c>
      <c r="I190" s="245">
        <f t="shared" si="204"/>
        <v>0</v>
      </c>
      <c r="J190" s="245">
        <f t="shared" si="204"/>
        <v>0</v>
      </c>
      <c r="K190" s="245">
        <f t="shared" si="204"/>
        <v>0</v>
      </c>
      <c r="L190" s="245">
        <f t="shared" si="204"/>
        <v>0</v>
      </c>
      <c r="M190" s="245">
        <f t="shared" si="204"/>
        <v>0</v>
      </c>
      <c r="N190" s="245">
        <f t="shared" si="204"/>
        <v>0</v>
      </c>
      <c r="O190" s="245">
        <f t="shared" si="204"/>
        <v>0</v>
      </c>
      <c r="P190" s="245">
        <f t="shared" si="204"/>
        <v>0</v>
      </c>
      <c r="Q190" s="245">
        <f t="shared" si="204"/>
        <v>0</v>
      </c>
      <c r="R190" s="245">
        <f t="shared" si="204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5"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5"/>
        <v>0</v>
      </c>
      <c r="S192" s="395">
        <f t="shared" ref="S192:S195" si="206">D192*R192</f>
        <v>0</v>
      </c>
      <c r="T192" s="108"/>
      <c r="U192" s="108"/>
      <c r="V192" s="108"/>
      <c r="W192" s="557">
        <f t="shared" ref="W192:W195" si="207">X192/$U$7</f>
        <v>0</v>
      </c>
      <c r="X192" s="557">
        <f t="shared" ref="X192:X195" si="208">R192/12</f>
        <v>0</v>
      </c>
      <c r="Z192" s="557">
        <f t="shared" ref="Z192:Z195" si="209">IF($E192="Y",$R192,0)</f>
        <v>0</v>
      </c>
      <c r="AA192" s="557">
        <f t="shared" ref="AA192:AA195" si="210">IF($E192="N",$R192,0)</f>
        <v>0</v>
      </c>
      <c r="AB192" s="558" t="e">
        <f t="shared" ref="AB192:AB195" si="211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5"/>
        <v>0</v>
      </c>
      <c r="S193" s="395">
        <f t="shared" si="206"/>
        <v>0</v>
      </c>
      <c r="T193" s="108"/>
      <c r="U193" s="108"/>
      <c r="V193" s="108"/>
      <c r="W193" s="557">
        <f t="shared" si="207"/>
        <v>0</v>
      </c>
      <c r="X193" s="557">
        <f t="shared" si="208"/>
        <v>0</v>
      </c>
      <c r="Z193" s="557">
        <f t="shared" si="209"/>
        <v>0</v>
      </c>
      <c r="AA193" s="557">
        <f t="shared" si="210"/>
        <v>0</v>
      </c>
      <c r="AB193" s="558" t="e">
        <f t="shared" si="211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5"/>
        <v>0</v>
      </c>
      <c r="S194" s="395">
        <f t="shared" si="206"/>
        <v>0</v>
      </c>
      <c r="T194" s="108"/>
      <c r="U194" s="108"/>
      <c r="V194" s="108"/>
      <c r="W194" s="557">
        <f t="shared" si="207"/>
        <v>0</v>
      </c>
      <c r="X194" s="557">
        <f t="shared" si="208"/>
        <v>0</v>
      </c>
      <c r="Z194" s="557">
        <f t="shared" si="209"/>
        <v>0</v>
      </c>
      <c r="AA194" s="557">
        <f t="shared" si="210"/>
        <v>0</v>
      </c>
      <c r="AB194" s="558" t="e">
        <f t="shared" si="211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5"/>
        <v>0</v>
      </c>
      <c r="S195" s="395">
        <f t="shared" si="206"/>
        <v>0</v>
      </c>
      <c r="T195" s="108"/>
      <c r="U195" s="108"/>
      <c r="V195" s="108"/>
      <c r="W195" s="557">
        <f t="shared" si="207"/>
        <v>0</v>
      </c>
      <c r="X195" s="557">
        <f t="shared" si="208"/>
        <v>0</v>
      </c>
      <c r="Z195" s="557">
        <f t="shared" si="209"/>
        <v>0</v>
      </c>
      <c r="AA195" s="557">
        <f t="shared" si="210"/>
        <v>0</v>
      </c>
      <c r="AB195" s="558" t="e">
        <f t="shared" si="211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2">SUM(G191:G195)</f>
        <v>0</v>
      </c>
      <c r="H196" s="245">
        <f t="shared" si="212"/>
        <v>0</v>
      </c>
      <c r="I196" s="245">
        <f t="shared" si="212"/>
        <v>0</v>
      </c>
      <c r="J196" s="245">
        <f t="shared" si="212"/>
        <v>0</v>
      </c>
      <c r="K196" s="245">
        <f t="shared" si="212"/>
        <v>0</v>
      </c>
      <c r="L196" s="245">
        <f t="shared" si="212"/>
        <v>0</v>
      </c>
      <c r="M196" s="245">
        <f t="shared" si="212"/>
        <v>0</v>
      </c>
      <c r="N196" s="245">
        <f t="shared" si="212"/>
        <v>0</v>
      </c>
      <c r="O196" s="245">
        <f t="shared" si="212"/>
        <v>0</v>
      </c>
      <c r="P196" s="245">
        <f t="shared" si="212"/>
        <v>0</v>
      </c>
      <c r="Q196" s="245">
        <f t="shared" si="212"/>
        <v>0</v>
      </c>
      <c r="R196" s="245">
        <f t="shared" si="212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3"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3"/>
        <v>0</v>
      </c>
      <c r="S198" s="395">
        <f t="shared" ref="S198:S201" si="214">D198*R198</f>
        <v>0</v>
      </c>
      <c r="T198" s="108"/>
      <c r="U198" s="108"/>
      <c r="V198" s="108"/>
      <c r="W198" s="557">
        <f t="shared" ref="W198:W201" si="215">X198/$U$7</f>
        <v>0</v>
      </c>
      <c r="X198" s="557">
        <f t="shared" ref="X198:X201" si="216">R198/12</f>
        <v>0</v>
      </c>
      <c r="Z198" s="557">
        <f t="shared" ref="Z198:Z201" si="217">IF($E198="Y",$R198,0)</f>
        <v>0</v>
      </c>
      <c r="AA198" s="557">
        <f t="shared" ref="AA198:AA201" si="218">IF($E198="N",$R198,0)</f>
        <v>0</v>
      </c>
      <c r="AB198" s="558" t="e">
        <f t="shared" ref="AB198:AB201" si="219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3"/>
        <v>0</v>
      </c>
      <c r="S199" s="395">
        <f t="shared" si="214"/>
        <v>0</v>
      </c>
      <c r="T199" s="108"/>
      <c r="U199" s="108"/>
      <c r="V199" s="108"/>
      <c r="W199" s="557">
        <f t="shared" si="215"/>
        <v>0</v>
      </c>
      <c r="X199" s="557">
        <f t="shared" si="216"/>
        <v>0</v>
      </c>
      <c r="Z199" s="557">
        <f t="shared" si="217"/>
        <v>0</v>
      </c>
      <c r="AA199" s="557">
        <f t="shared" si="218"/>
        <v>0</v>
      </c>
      <c r="AB199" s="558" t="e">
        <f t="shared" si="219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3"/>
        <v>0</v>
      </c>
      <c r="S200" s="395">
        <f t="shared" si="214"/>
        <v>0</v>
      </c>
      <c r="T200" s="108"/>
      <c r="U200" s="108"/>
      <c r="V200" s="108"/>
      <c r="W200" s="557">
        <f t="shared" si="215"/>
        <v>0</v>
      </c>
      <c r="X200" s="557">
        <f t="shared" si="216"/>
        <v>0</v>
      </c>
      <c r="Z200" s="557">
        <f t="shared" si="217"/>
        <v>0</v>
      </c>
      <c r="AA200" s="557">
        <f t="shared" si="218"/>
        <v>0</v>
      </c>
      <c r="AB200" s="558" t="e">
        <f t="shared" si="219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3"/>
        <v>0</v>
      </c>
      <c r="S201" s="395">
        <f t="shared" si="214"/>
        <v>0</v>
      </c>
      <c r="T201" s="108"/>
      <c r="U201" s="108"/>
      <c r="V201" s="108"/>
      <c r="W201" s="557">
        <f t="shared" si="215"/>
        <v>0</v>
      </c>
      <c r="X201" s="557">
        <f t="shared" si="216"/>
        <v>0</v>
      </c>
      <c r="Z201" s="557">
        <f t="shared" si="217"/>
        <v>0</v>
      </c>
      <c r="AA201" s="557">
        <f t="shared" si="218"/>
        <v>0</v>
      </c>
      <c r="AB201" s="558" t="e">
        <f t="shared" si="219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20">SUM(G197:G201)</f>
        <v>0</v>
      </c>
      <c r="H202" s="245">
        <f t="shared" si="220"/>
        <v>0</v>
      </c>
      <c r="I202" s="245">
        <f t="shared" si="220"/>
        <v>0</v>
      </c>
      <c r="J202" s="245">
        <f t="shared" si="220"/>
        <v>0</v>
      </c>
      <c r="K202" s="245">
        <f t="shared" si="220"/>
        <v>0</v>
      </c>
      <c r="L202" s="245">
        <f t="shared" si="220"/>
        <v>0</v>
      </c>
      <c r="M202" s="245">
        <f t="shared" si="220"/>
        <v>0</v>
      </c>
      <c r="N202" s="245">
        <f t="shared" si="220"/>
        <v>0</v>
      </c>
      <c r="O202" s="245">
        <f t="shared" si="220"/>
        <v>0</v>
      </c>
      <c r="P202" s="245">
        <f t="shared" si="220"/>
        <v>0</v>
      </c>
      <c r="Q202" s="245">
        <f t="shared" si="220"/>
        <v>0</v>
      </c>
      <c r="R202" s="245">
        <f t="shared" si="220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1"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1"/>
        <v>0</v>
      </c>
      <c r="S204" s="395">
        <f t="shared" ref="S204:S207" si="222">D204*R204</f>
        <v>0</v>
      </c>
      <c r="T204" s="108"/>
      <c r="U204" s="108"/>
      <c r="V204" s="108"/>
      <c r="W204" s="557">
        <f t="shared" ref="W204:W207" si="223">X204/$U$7</f>
        <v>0</v>
      </c>
      <c r="X204" s="557">
        <f t="shared" ref="X204:X207" si="224">R204/12</f>
        <v>0</v>
      </c>
      <c r="Z204" s="557">
        <f t="shared" ref="Z204:Z207" si="225">IF($E204="Y",$R204,0)</f>
        <v>0</v>
      </c>
      <c r="AA204" s="557">
        <f t="shared" ref="AA204:AA207" si="226">IF($E204="N",$R204,0)</f>
        <v>0</v>
      </c>
      <c r="AB204" s="558" t="e">
        <f t="shared" ref="AB204:AB207" si="227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1"/>
        <v>0</v>
      </c>
      <c r="S205" s="395">
        <f t="shared" si="222"/>
        <v>0</v>
      </c>
      <c r="T205" s="108"/>
      <c r="U205" s="108"/>
      <c r="V205" s="108"/>
      <c r="W205" s="557">
        <f t="shared" si="223"/>
        <v>0</v>
      </c>
      <c r="X205" s="557">
        <f t="shared" si="224"/>
        <v>0</v>
      </c>
      <c r="Z205" s="557">
        <f t="shared" si="225"/>
        <v>0</v>
      </c>
      <c r="AA205" s="557">
        <f t="shared" si="226"/>
        <v>0</v>
      </c>
      <c r="AB205" s="558" t="e">
        <f t="shared" si="227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1"/>
        <v>0</v>
      </c>
      <c r="S206" s="395">
        <f t="shared" si="222"/>
        <v>0</v>
      </c>
      <c r="T206" s="108"/>
      <c r="U206" s="108"/>
      <c r="V206" s="108"/>
      <c r="W206" s="557">
        <f t="shared" si="223"/>
        <v>0</v>
      </c>
      <c r="X206" s="557">
        <f t="shared" si="224"/>
        <v>0</v>
      </c>
      <c r="Z206" s="557">
        <f t="shared" si="225"/>
        <v>0</v>
      </c>
      <c r="AA206" s="557">
        <f t="shared" si="226"/>
        <v>0</v>
      </c>
      <c r="AB206" s="558" t="e">
        <f t="shared" si="227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1"/>
        <v>0</v>
      </c>
      <c r="S207" s="395">
        <f t="shared" si="222"/>
        <v>0</v>
      </c>
      <c r="T207" s="108"/>
      <c r="U207" s="108"/>
      <c r="V207" s="108"/>
      <c r="W207" s="557">
        <f t="shared" si="223"/>
        <v>0</v>
      </c>
      <c r="X207" s="557">
        <f t="shared" si="224"/>
        <v>0</v>
      </c>
      <c r="Z207" s="557">
        <f t="shared" si="225"/>
        <v>0</v>
      </c>
      <c r="AA207" s="557">
        <f t="shared" si="226"/>
        <v>0</v>
      </c>
      <c r="AB207" s="558" t="e">
        <f t="shared" si="227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8">SUM(G203:G207)</f>
        <v>0</v>
      </c>
      <c r="H208" s="245">
        <f t="shared" si="228"/>
        <v>0</v>
      </c>
      <c r="I208" s="245">
        <f t="shared" si="228"/>
        <v>0</v>
      </c>
      <c r="J208" s="245">
        <f t="shared" si="228"/>
        <v>0</v>
      </c>
      <c r="K208" s="245">
        <f t="shared" si="228"/>
        <v>0</v>
      </c>
      <c r="L208" s="245">
        <f t="shared" si="228"/>
        <v>0</v>
      </c>
      <c r="M208" s="245">
        <f t="shared" si="228"/>
        <v>0</v>
      </c>
      <c r="N208" s="245">
        <f t="shared" si="228"/>
        <v>0</v>
      </c>
      <c r="O208" s="245">
        <f t="shared" si="228"/>
        <v>0</v>
      </c>
      <c r="P208" s="245">
        <f t="shared" si="228"/>
        <v>0</v>
      </c>
      <c r="Q208" s="245">
        <f t="shared" si="228"/>
        <v>0</v>
      </c>
      <c r="R208" s="245">
        <f t="shared" si="228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9"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9"/>
        <v>0</v>
      </c>
      <c r="S210" s="395">
        <f t="shared" ref="S210:S213" si="230">D210*R210</f>
        <v>0</v>
      </c>
      <c r="T210" s="108"/>
      <c r="U210" s="108"/>
      <c r="V210" s="108"/>
      <c r="W210" s="557">
        <f t="shared" ref="W210:W213" si="231">X210/$U$7</f>
        <v>0</v>
      </c>
      <c r="X210" s="557">
        <f t="shared" ref="X210:X213" si="232">R210/12</f>
        <v>0</v>
      </c>
      <c r="Z210" s="557">
        <f t="shared" ref="Z210:Z213" si="233">IF($E210="Y",$R210,0)</f>
        <v>0</v>
      </c>
      <c r="AA210" s="557">
        <f t="shared" ref="AA210:AA213" si="234">IF($E210="N",$R210,0)</f>
        <v>0</v>
      </c>
      <c r="AB210" s="558" t="e">
        <f t="shared" ref="AB210:AB213" si="235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9"/>
        <v>0</v>
      </c>
      <c r="S211" s="395">
        <f t="shared" si="230"/>
        <v>0</v>
      </c>
      <c r="T211" s="108"/>
      <c r="U211" s="108"/>
      <c r="V211" s="108"/>
      <c r="W211" s="557">
        <f t="shared" si="231"/>
        <v>0</v>
      </c>
      <c r="X211" s="557">
        <f t="shared" si="232"/>
        <v>0</v>
      </c>
      <c r="Z211" s="557">
        <f t="shared" si="233"/>
        <v>0</v>
      </c>
      <c r="AA211" s="557">
        <f t="shared" si="234"/>
        <v>0</v>
      </c>
      <c r="AB211" s="558" t="e">
        <f t="shared" si="235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9"/>
        <v>0</v>
      </c>
      <c r="S212" s="395">
        <f t="shared" si="230"/>
        <v>0</v>
      </c>
      <c r="T212" s="108"/>
      <c r="U212" s="108"/>
      <c r="V212" s="108"/>
      <c r="W212" s="557">
        <f t="shared" si="231"/>
        <v>0</v>
      </c>
      <c r="X212" s="557">
        <f t="shared" si="232"/>
        <v>0</v>
      </c>
      <c r="Z212" s="557">
        <f t="shared" si="233"/>
        <v>0</v>
      </c>
      <c r="AA212" s="557">
        <f t="shared" si="234"/>
        <v>0</v>
      </c>
      <c r="AB212" s="558" t="e">
        <f t="shared" si="235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9"/>
        <v>0</v>
      </c>
      <c r="S213" s="395">
        <f t="shared" si="230"/>
        <v>0</v>
      </c>
      <c r="T213" s="108"/>
      <c r="U213" s="108"/>
      <c r="V213" s="108"/>
      <c r="W213" s="557">
        <f t="shared" si="231"/>
        <v>0</v>
      </c>
      <c r="X213" s="557">
        <f t="shared" si="232"/>
        <v>0</v>
      </c>
      <c r="Z213" s="557">
        <f t="shared" si="233"/>
        <v>0</v>
      </c>
      <c r="AA213" s="557">
        <f t="shared" si="234"/>
        <v>0</v>
      </c>
      <c r="AB213" s="558" t="e">
        <f t="shared" si="235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6">SUM(G209:G213)</f>
        <v>0</v>
      </c>
      <c r="H214" s="245">
        <f t="shared" si="236"/>
        <v>0</v>
      </c>
      <c r="I214" s="245">
        <f t="shared" si="236"/>
        <v>0</v>
      </c>
      <c r="J214" s="245">
        <f t="shared" si="236"/>
        <v>0</v>
      </c>
      <c r="K214" s="245">
        <f t="shared" si="236"/>
        <v>0</v>
      </c>
      <c r="L214" s="245">
        <f t="shared" si="236"/>
        <v>0</v>
      </c>
      <c r="M214" s="245">
        <f t="shared" si="236"/>
        <v>0</v>
      </c>
      <c r="N214" s="245">
        <f t="shared" si="236"/>
        <v>0</v>
      </c>
      <c r="O214" s="245">
        <f t="shared" si="236"/>
        <v>0</v>
      </c>
      <c r="P214" s="245">
        <f t="shared" si="236"/>
        <v>0</v>
      </c>
      <c r="Q214" s="245">
        <f t="shared" si="236"/>
        <v>0</v>
      </c>
      <c r="R214" s="245">
        <f t="shared" si="236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7"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7"/>
        <v>0</v>
      </c>
      <c r="S216" s="395">
        <f t="shared" ref="S216:S219" si="238">D216*R216</f>
        <v>0</v>
      </c>
      <c r="T216" s="108"/>
      <c r="U216" s="108"/>
      <c r="V216" s="108"/>
      <c r="W216" s="557">
        <f t="shared" ref="W216:W219" si="239">X216/$U$7</f>
        <v>0</v>
      </c>
      <c r="X216" s="557">
        <f t="shared" ref="X216:X219" si="240">R216/12</f>
        <v>0</v>
      </c>
      <c r="Z216" s="557">
        <f t="shared" ref="Z216:Z219" si="241">IF($E216="Y",$R216,0)</f>
        <v>0</v>
      </c>
      <c r="AA216" s="557">
        <f t="shared" ref="AA216:AA219" si="242">IF($E216="N",$R216,0)</f>
        <v>0</v>
      </c>
      <c r="AB216" s="558" t="e">
        <f t="shared" ref="AB216:AB219" si="243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7"/>
        <v>0</v>
      </c>
      <c r="S217" s="395">
        <f t="shared" si="238"/>
        <v>0</v>
      </c>
      <c r="T217" s="108"/>
      <c r="U217" s="108"/>
      <c r="V217" s="108"/>
      <c r="W217" s="557">
        <f t="shared" si="239"/>
        <v>0</v>
      </c>
      <c r="X217" s="557">
        <f t="shared" si="240"/>
        <v>0</v>
      </c>
      <c r="Z217" s="557">
        <f t="shared" si="241"/>
        <v>0</v>
      </c>
      <c r="AA217" s="557">
        <f t="shared" si="242"/>
        <v>0</v>
      </c>
      <c r="AB217" s="558" t="e">
        <f t="shared" si="243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7"/>
        <v>0</v>
      </c>
      <c r="S218" s="395">
        <f t="shared" si="238"/>
        <v>0</v>
      </c>
      <c r="T218" s="108"/>
      <c r="U218" s="108"/>
      <c r="V218" s="108"/>
      <c r="W218" s="557">
        <f t="shared" si="239"/>
        <v>0</v>
      </c>
      <c r="X218" s="557">
        <f t="shared" si="240"/>
        <v>0</v>
      </c>
      <c r="Z218" s="557">
        <f t="shared" si="241"/>
        <v>0</v>
      </c>
      <c r="AA218" s="557">
        <f t="shared" si="242"/>
        <v>0</v>
      </c>
      <c r="AB218" s="558" t="e">
        <f t="shared" si="243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7"/>
        <v>0</v>
      </c>
      <c r="S219" s="395">
        <f t="shared" si="238"/>
        <v>0</v>
      </c>
      <c r="T219" s="108"/>
      <c r="U219" s="108"/>
      <c r="V219" s="108"/>
      <c r="W219" s="557">
        <f t="shared" si="239"/>
        <v>0</v>
      </c>
      <c r="X219" s="557">
        <f t="shared" si="240"/>
        <v>0</v>
      </c>
      <c r="Z219" s="557">
        <f t="shared" si="241"/>
        <v>0</v>
      </c>
      <c r="AA219" s="557">
        <f t="shared" si="242"/>
        <v>0</v>
      </c>
      <c r="AB219" s="558" t="e">
        <f t="shared" si="243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4">SUM(G215:G219)</f>
        <v>0</v>
      </c>
      <c r="H220" s="245">
        <f t="shared" si="244"/>
        <v>0</v>
      </c>
      <c r="I220" s="245">
        <f t="shared" si="244"/>
        <v>0</v>
      </c>
      <c r="J220" s="245">
        <f t="shared" si="244"/>
        <v>0</v>
      </c>
      <c r="K220" s="245">
        <f t="shared" si="244"/>
        <v>0</v>
      </c>
      <c r="L220" s="245">
        <f t="shared" si="244"/>
        <v>0</v>
      </c>
      <c r="M220" s="245">
        <f t="shared" si="244"/>
        <v>0</v>
      </c>
      <c r="N220" s="245">
        <f t="shared" si="244"/>
        <v>0</v>
      </c>
      <c r="O220" s="245">
        <f t="shared" si="244"/>
        <v>0</v>
      </c>
      <c r="P220" s="245">
        <f t="shared" si="244"/>
        <v>0</v>
      </c>
      <c r="Q220" s="245">
        <f t="shared" si="244"/>
        <v>0</v>
      </c>
      <c r="R220" s="245">
        <f t="shared" si="244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5">SUM(G190,G196,G202,G220,G214,G208)</f>
        <v>0</v>
      </c>
      <c r="H222" s="266">
        <f t="shared" si="245"/>
        <v>0</v>
      </c>
      <c r="I222" s="266">
        <f t="shared" si="245"/>
        <v>0</v>
      </c>
      <c r="J222" s="266">
        <f t="shared" si="245"/>
        <v>0</v>
      </c>
      <c r="K222" s="266">
        <f t="shared" si="245"/>
        <v>0</v>
      </c>
      <c r="L222" s="266">
        <f t="shared" si="245"/>
        <v>0</v>
      </c>
      <c r="M222" s="266">
        <f t="shared" si="245"/>
        <v>0</v>
      </c>
      <c r="N222" s="266">
        <f t="shared" si="245"/>
        <v>0</v>
      </c>
      <c r="O222" s="266">
        <f t="shared" si="245"/>
        <v>0</v>
      </c>
      <c r="P222" s="266">
        <f t="shared" si="245"/>
        <v>0</v>
      </c>
      <c r="Q222" s="266">
        <f t="shared" si="245"/>
        <v>0</v>
      </c>
      <c r="R222" s="266">
        <f t="shared" si="245"/>
        <v>0</v>
      </c>
      <c r="S222" s="398">
        <f t="shared" si="245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6">SUM(F28,F74,F84,F154,F132,F104,F94,F222,F182)</f>
        <v>0</v>
      </c>
      <c r="G224" s="262">
        <f t="shared" si="246"/>
        <v>0</v>
      </c>
      <c r="H224" s="262">
        <f t="shared" si="246"/>
        <v>0</v>
      </c>
      <c r="I224" s="262">
        <f t="shared" si="246"/>
        <v>0</v>
      </c>
      <c r="J224" s="262">
        <f t="shared" si="246"/>
        <v>0</v>
      </c>
      <c r="K224" s="262">
        <f t="shared" si="246"/>
        <v>0</v>
      </c>
      <c r="L224" s="262">
        <f t="shared" si="246"/>
        <v>0</v>
      </c>
      <c r="M224" s="262">
        <f t="shared" si="246"/>
        <v>0</v>
      </c>
      <c r="N224" s="262">
        <f t="shared" si="246"/>
        <v>0</v>
      </c>
      <c r="O224" s="262">
        <f t="shared" si="246"/>
        <v>0</v>
      </c>
      <c r="P224" s="262">
        <f t="shared" si="246"/>
        <v>0</v>
      </c>
      <c r="Q224" s="262">
        <f t="shared" si="246"/>
        <v>0</v>
      </c>
      <c r="R224" s="262">
        <f t="shared" si="246"/>
        <v>0</v>
      </c>
      <c r="S224" s="403">
        <f t="shared" si="246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527"/>
      <c r="E225" s="517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527"/>
      <c r="E226" s="517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R224 S14:S224 W14:W221 X14:X221 Z14:Z221 AA14:AA221 W223:W224 X223:X224 Z223:Z224 AA223:AA224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4587-AFFA-4CE3-B150-0CB89895F02C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274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275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276</v>
      </c>
      <c r="S5" s="749" t="s">
        <v>277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>
        <v>46235</v>
      </c>
      <c r="G6" s="167">
        <v>46266</v>
      </c>
      <c r="H6" s="167">
        <v>46296</v>
      </c>
      <c r="I6" s="167">
        <v>46327</v>
      </c>
      <c r="J6" s="167">
        <v>46357</v>
      </c>
      <c r="K6" s="167">
        <v>46388</v>
      </c>
      <c r="L6" s="167">
        <v>46419</v>
      </c>
      <c r="M6" s="167">
        <v>46447</v>
      </c>
      <c r="N6" s="167">
        <v>46478</v>
      </c>
      <c r="O6" s="167">
        <v>46508</v>
      </c>
      <c r="P6" s="167">
        <v>46539</v>
      </c>
      <c r="Q6" s="167">
        <v>46569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140">
        <v>168</v>
      </c>
      <c r="G7" s="140">
        <v>168</v>
      </c>
      <c r="H7" s="140">
        <v>168</v>
      </c>
      <c r="I7" s="140">
        <v>144</v>
      </c>
      <c r="J7" s="140">
        <v>176</v>
      </c>
      <c r="K7" s="140">
        <v>152</v>
      </c>
      <c r="L7" s="140">
        <v>152</v>
      </c>
      <c r="M7" s="140">
        <v>184</v>
      </c>
      <c r="N7" s="140">
        <v>176</v>
      </c>
      <c r="O7" s="140">
        <v>160</v>
      </c>
      <c r="P7" s="140">
        <v>168</v>
      </c>
      <c r="Q7" s="140">
        <v>168</v>
      </c>
      <c r="R7" s="406">
        <f>SUM(F7:Q7)</f>
        <v>1984</v>
      </c>
      <c r="S7" s="751"/>
      <c r="U7" s="410">
        <f>AVERAGE(F7:Q7)</f>
        <v>165.33333333333334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7">
        <f t="shared" ref="W10:W13" si="2">X10/$U$7</f>
        <v>0</v>
      </c>
      <c r="X10" s="557">
        <f t="shared" ref="X10:X13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7">
        <f t="shared" si="2"/>
        <v>0</v>
      </c>
      <c r="X11" s="557">
        <f t="shared" si="3"/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7">
        <f t="shared" si="2"/>
        <v>0</v>
      </c>
      <c r="X12" s="557">
        <f t="shared" si="3"/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7">
        <f t="shared" si="2"/>
        <v>0</v>
      </c>
      <c r="X13" s="557">
        <f t="shared" si="3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7">
        <f t="shared" ref="W16:W19" si="9">X16/$U$7</f>
        <v>0</v>
      </c>
      <c r="X16" s="557">
        <f t="shared" ref="X16:X19" si="10">R16/12</f>
        <v>0</v>
      </c>
      <c r="Z16" s="557">
        <f t="shared" ref="Z16:Z19" si="11">IF($E16="Y",$R16,0)</f>
        <v>0</v>
      </c>
      <c r="AA16" s="557">
        <f t="shared" ref="AA16:AA19" si="12">IF($E16="N",$R16,0)</f>
        <v>0</v>
      </c>
      <c r="AB16" s="558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7">
        <f t="shared" si="9"/>
        <v>0</v>
      </c>
      <c r="X17" s="557">
        <f t="shared" si="10"/>
        <v>0</v>
      </c>
      <c r="Z17" s="557">
        <f t="shared" si="11"/>
        <v>0</v>
      </c>
      <c r="AA17" s="557">
        <f t="shared" si="12"/>
        <v>0</v>
      </c>
      <c r="AB17" s="558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7">
        <f t="shared" si="9"/>
        <v>0</v>
      </c>
      <c r="X18" s="557">
        <f t="shared" si="10"/>
        <v>0</v>
      </c>
      <c r="Z18" s="557">
        <f t="shared" si="11"/>
        <v>0</v>
      </c>
      <c r="AA18" s="557">
        <f t="shared" si="12"/>
        <v>0</v>
      </c>
      <c r="AB18" s="558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7">
        <f t="shared" si="9"/>
        <v>0</v>
      </c>
      <c r="X19" s="557">
        <f t="shared" si="10"/>
        <v>0</v>
      </c>
      <c r="Z19" s="557">
        <f t="shared" si="11"/>
        <v>0</v>
      </c>
      <c r="AA19" s="557">
        <f t="shared" si="12"/>
        <v>0</v>
      </c>
      <c r="AB19" s="558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7">
        <f t="shared" ref="W22:W25" si="16">X22/$U$7</f>
        <v>0</v>
      </c>
      <c r="X22" s="557">
        <f t="shared" ref="X22:X25" si="17">R22/12</f>
        <v>0</v>
      </c>
      <c r="Z22" s="557">
        <f t="shared" ref="Z22:Z25" si="18">IF($E22="Y",$R22,0)</f>
        <v>0</v>
      </c>
      <c r="AA22" s="557">
        <f t="shared" ref="AA22:AA25" si="19">IF($E22="N",$R22,0)</f>
        <v>0</v>
      </c>
      <c r="AB22" s="558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7">
        <f t="shared" si="16"/>
        <v>0</v>
      </c>
      <c r="X23" s="557">
        <f t="shared" si="17"/>
        <v>0</v>
      </c>
      <c r="Z23" s="557">
        <f t="shared" si="18"/>
        <v>0</v>
      </c>
      <c r="AA23" s="557">
        <f t="shared" si="19"/>
        <v>0</v>
      </c>
      <c r="AB23" s="558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7">
        <f t="shared" si="16"/>
        <v>0</v>
      </c>
      <c r="X24" s="557">
        <f t="shared" si="17"/>
        <v>0</v>
      </c>
      <c r="Z24" s="557">
        <f t="shared" si="18"/>
        <v>0</v>
      </c>
      <c r="AA24" s="557">
        <f t="shared" si="19"/>
        <v>0</v>
      </c>
      <c r="AB24" s="558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7">
        <f t="shared" si="16"/>
        <v>0</v>
      </c>
      <c r="X25" s="557">
        <f t="shared" si="17"/>
        <v>0</v>
      </c>
      <c r="Z25" s="557">
        <f t="shared" si="18"/>
        <v>0</v>
      </c>
      <c r="AA25" s="557">
        <f t="shared" si="19"/>
        <v>0</v>
      </c>
      <c r="AB25" s="558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7">
        <f t="shared" ref="W32:W35" si="25">X32/$U$7</f>
        <v>0</v>
      </c>
      <c r="X32" s="557">
        <f t="shared" ref="X32:X35" si="26">R32/12</f>
        <v>0</v>
      </c>
      <c r="Z32" s="557">
        <f t="shared" ref="Z32:Z35" si="27">IF($E32="Y",$R32,0)</f>
        <v>0</v>
      </c>
      <c r="AA32" s="557">
        <f t="shared" ref="AA32:AA35" si="28">IF($E32="N",$R32,0)</f>
        <v>0</v>
      </c>
      <c r="AB32" s="558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7">
        <f t="shared" si="25"/>
        <v>0</v>
      </c>
      <c r="X33" s="557">
        <f t="shared" si="26"/>
        <v>0</v>
      </c>
      <c r="Z33" s="557">
        <f t="shared" si="27"/>
        <v>0</v>
      </c>
      <c r="AA33" s="557">
        <f t="shared" si="28"/>
        <v>0</v>
      </c>
      <c r="AB33" s="558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7">
        <f t="shared" si="25"/>
        <v>0</v>
      </c>
      <c r="X34" s="557">
        <f t="shared" si="26"/>
        <v>0</v>
      </c>
      <c r="Z34" s="557">
        <f t="shared" si="27"/>
        <v>0</v>
      </c>
      <c r="AA34" s="557">
        <f t="shared" si="28"/>
        <v>0</v>
      </c>
      <c r="AB34" s="558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7">
        <f t="shared" si="25"/>
        <v>0</v>
      </c>
      <c r="X35" s="557">
        <f t="shared" si="26"/>
        <v>0</v>
      </c>
      <c r="Z35" s="557">
        <f t="shared" si="27"/>
        <v>0</v>
      </c>
      <c r="AA35" s="557">
        <f t="shared" si="28"/>
        <v>0</v>
      </c>
      <c r="AB35" s="558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7">
        <f t="shared" ref="W38:W41" si="32">X38/$U$7</f>
        <v>0</v>
      </c>
      <c r="X38" s="557">
        <f t="shared" ref="X38:X41" si="33">R38/12</f>
        <v>0</v>
      </c>
      <c r="Z38" s="557">
        <f t="shared" ref="Z38:Z41" si="34">IF($E38="Y",$R38,0)</f>
        <v>0</v>
      </c>
      <c r="AA38" s="557">
        <f t="shared" ref="AA38:AA41" si="35">IF($E38="N",$R38,0)</f>
        <v>0</v>
      </c>
      <c r="AB38" s="558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7">
        <f t="shared" si="32"/>
        <v>0</v>
      </c>
      <c r="X39" s="557">
        <f t="shared" si="33"/>
        <v>0</v>
      </c>
      <c r="Z39" s="557">
        <f t="shared" si="34"/>
        <v>0</v>
      </c>
      <c r="AA39" s="557">
        <f t="shared" si="35"/>
        <v>0</v>
      </c>
      <c r="AB39" s="558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7">
        <f t="shared" si="32"/>
        <v>0</v>
      </c>
      <c r="X40" s="557">
        <f t="shared" si="33"/>
        <v>0</v>
      </c>
      <c r="Z40" s="557">
        <f t="shared" si="34"/>
        <v>0</v>
      </c>
      <c r="AA40" s="557">
        <f t="shared" si="35"/>
        <v>0</v>
      </c>
      <c r="AB40" s="558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7">
        <f t="shared" si="32"/>
        <v>0</v>
      </c>
      <c r="X41" s="557">
        <f t="shared" si="33"/>
        <v>0</v>
      </c>
      <c r="Z41" s="557">
        <f t="shared" si="34"/>
        <v>0</v>
      </c>
      <c r="AA41" s="557">
        <f t="shared" si="35"/>
        <v>0</v>
      </c>
      <c r="AB41" s="558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7">
        <f t="shared" ref="W44:W47" si="39">X44/$U$7</f>
        <v>0</v>
      </c>
      <c r="X44" s="557">
        <f t="shared" ref="X44:X47" si="40">R44/12</f>
        <v>0</v>
      </c>
      <c r="Z44" s="557">
        <f t="shared" ref="Z44:Z47" si="41">IF($E44="Y",$R44,0)</f>
        <v>0</v>
      </c>
      <c r="AA44" s="557">
        <f t="shared" ref="AA44:AA47" si="42">IF($E44="N",$R44,0)</f>
        <v>0</v>
      </c>
      <c r="AB44" s="558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7">
        <f t="shared" si="39"/>
        <v>0</v>
      </c>
      <c r="X45" s="557">
        <f t="shared" si="40"/>
        <v>0</v>
      </c>
      <c r="Z45" s="557">
        <f t="shared" si="41"/>
        <v>0</v>
      </c>
      <c r="AA45" s="557">
        <f t="shared" si="42"/>
        <v>0</v>
      </c>
      <c r="AB45" s="558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7">
        <f t="shared" si="39"/>
        <v>0</v>
      </c>
      <c r="X46" s="557">
        <f t="shared" si="40"/>
        <v>0</v>
      </c>
      <c r="Z46" s="557">
        <f t="shared" si="41"/>
        <v>0</v>
      </c>
      <c r="AA46" s="557">
        <f t="shared" si="42"/>
        <v>0</v>
      </c>
      <c r="AB46" s="558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7">
        <f t="shared" si="39"/>
        <v>0</v>
      </c>
      <c r="X47" s="557">
        <f t="shared" si="40"/>
        <v>0</v>
      </c>
      <c r="Z47" s="557">
        <f t="shared" si="41"/>
        <v>0</v>
      </c>
      <c r="AA47" s="557">
        <f t="shared" si="42"/>
        <v>0</v>
      </c>
      <c r="AB47" s="558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7">
        <f t="shared" ref="W50:W53" si="47">X50/$U$7</f>
        <v>0</v>
      </c>
      <c r="X50" s="557">
        <f t="shared" ref="X50:X53" si="48">R50/12</f>
        <v>0</v>
      </c>
      <c r="Y50" s="107"/>
      <c r="Z50" s="557">
        <f t="shared" ref="Z50:Z53" si="49">IF($E50="Y",$R50,0)</f>
        <v>0</v>
      </c>
      <c r="AA50" s="557">
        <f t="shared" ref="AA50:AA53" si="50">IF($E50="N",$R50,0)</f>
        <v>0</v>
      </c>
      <c r="AB50" s="558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7">
        <f t="shared" si="47"/>
        <v>0</v>
      </c>
      <c r="X51" s="557">
        <f t="shared" si="48"/>
        <v>0</v>
      </c>
      <c r="Y51" s="107"/>
      <c r="Z51" s="557">
        <f t="shared" si="49"/>
        <v>0</v>
      </c>
      <c r="AA51" s="557">
        <f t="shared" si="50"/>
        <v>0</v>
      </c>
      <c r="AB51" s="558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7">
        <f t="shared" si="47"/>
        <v>0</v>
      </c>
      <c r="X52" s="557">
        <f t="shared" si="48"/>
        <v>0</v>
      </c>
      <c r="Y52" s="107"/>
      <c r="Z52" s="557">
        <f t="shared" si="49"/>
        <v>0</v>
      </c>
      <c r="AA52" s="557">
        <f t="shared" si="50"/>
        <v>0</v>
      </c>
      <c r="AB52" s="558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7">
        <f t="shared" si="47"/>
        <v>0</v>
      </c>
      <c r="X53" s="557">
        <f t="shared" si="48"/>
        <v>0</v>
      </c>
      <c r="Y53" s="107"/>
      <c r="Z53" s="557">
        <f t="shared" si="49"/>
        <v>0</v>
      </c>
      <c r="AA53" s="557">
        <f t="shared" si="50"/>
        <v>0</v>
      </c>
      <c r="AB53" s="558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7">
        <f t="shared" ref="W56:W59" si="55">X56/$U$7</f>
        <v>0</v>
      </c>
      <c r="X56" s="557">
        <f t="shared" ref="X56:X59" si="56">R56/12</f>
        <v>0</v>
      </c>
      <c r="Y56" s="107"/>
      <c r="Z56" s="557">
        <f t="shared" ref="Z56:Z59" si="57">IF($E56="Y",$R56,0)</f>
        <v>0</v>
      </c>
      <c r="AA56" s="557">
        <f t="shared" ref="AA56:AA59" si="58">IF($E56="N",$R56,0)</f>
        <v>0</v>
      </c>
      <c r="AB56" s="558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7">
        <f t="shared" si="55"/>
        <v>0</v>
      </c>
      <c r="X57" s="557">
        <f t="shared" si="56"/>
        <v>0</v>
      </c>
      <c r="Y57" s="107"/>
      <c r="Z57" s="557">
        <f t="shared" si="57"/>
        <v>0</v>
      </c>
      <c r="AA57" s="557">
        <f t="shared" si="58"/>
        <v>0</v>
      </c>
      <c r="AB57" s="558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7">
        <f t="shared" si="55"/>
        <v>0</v>
      </c>
      <c r="X58" s="557">
        <f t="shared" si="56"/>
        <v>0</v>
      </c>
      <c r="Y58" s="107"/>
      <c r="Z58" s="557">
        <f t="shared" si="57"/>
        <v>0</v>
      </c>
      <c r="AA58" s="557">
        <f t="shared" si="58"/>
        <v>0</v>
      </c>
      <c r="AB58" s="558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7">
        <f t="shared" si="55"/>
        <v>0</v>
      </c>
      <c r="X59" s="557">
        <f t="shared" si="56"/>
        <v>0</v>
      </c>
      <c r="Y59" s="107"/>
      <c r="Z59" s="557">
        <f t="shared" si="57"/>
        <v>0</v>
      </c>
      <c r="AA59" s="557">
        <f t="shared" si="58"/>
        <v>0</v>
      </c>
      <c r="AB59" s="558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7">
        <f>X61/$U$7</f>
        <v>0</v>
      </c>
      <c r="X61" s="557">
        <f>R61/12</f>
        <v>0</v>
      </c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7">
        <f t="shared" ref="W62:W65" si="62">X62/$U$7</f>
        <v>0</v>
      </c>
      <c r="X62" s="557">
        <f t="shared" ref="X62:X65" si="63">R62/12</f>
        <v>0</v>
      </c>
      <c r="Z62" s="557">
        <f t="shared" ref="Z62:Z65" si="64">IF($E62="Y",$R62,0)</f>
        <v>0</v>
      </c>
      <c r="AA62" s="557">
        <f t="shared" ref="AA62:AA65" si="65">IF($E62="N",$R62,0)</f>
        <v>0</v>
      </c>
      <c r="AB62" s="558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7">
        <f t="shared" si="62"/>
        <v>0</v>
      </c>
      <c r="X63" s="557">
        <f t="shared" si="63"/>
        <v>0</v>
      </c>
      <c r="Z63" s="557">
        <f t="shared" si="64"/>
        <v>0</v>
      </c>
      <c r="AA63" s="557">
        <f t="shared" si="65"/>
        <v>0</v>
      </c>
      <c r="AB63" s="558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7">
        <f t="shared" si="62"/>
        <v>0</v>
      </c>
      <c r="X64" s="557">
        <f t="shared" si="63"/>
        <v>0</v>
      </c>
      <c r="Z64" s="557">
        <f t="shared" si="64"/>
        <v>0</v>
      </c>
      <c r="AA64" s="557">
        <f t="shared" si="65"/>
        <v>0</v>
      </c>
      <c r="AB64" s="558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7">
        <f t="shared" si="62"/>
        <v>0</v>
      </c>
      <c r="X65" s="557">
        <f t="shared" si="63"/>
        <v>0</v>
      </c>
      <c r="Z65" s="557">
        <f t="shared" si="64"/>
        <v>0</v>
      </c>
      <c r="AA65" s="557">
        <f t="shared" si="65"/>
        <v>0</v>
      </c>
      <c r="AB65" s="558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7">
        <f t="shared" ref="W68:W71" si="69">X68/$U$7</f>
        <v>0</v>
      </c>
      <c r="X68" s="557">
        <f t="shared" ref="X68:X71" si="70">R68/12</f>
        <v>0</v>
      </c>
      <c r="Z68" s="557">
        <f t="shared" ref="Z68:Z71" si="71">IF($E68="Y",$R68,0)</f>
        <v>0</v>
      </c>
      <c r="AA68" s="557">
        <f t="shared" ref="AA68:AA71" si="72">IF($E68="N",$R68,0)</f>
        <v>0</v>
      </c>
      <c r="AB68" s="558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7">
        <f t="shared" si="69"/>
        <v>0</v>
      </c>
      <c r="X69" s="557">
        <f t="shared" si="70"/>
        <v>0</v>
      </c>
      <c r="Z69" s="557">
        <f t="shared" si="71"/>
        <v>0</v>
      </c>
      <c r="AA69" s="557">
        <f t="shared" si="72"/>
        <v>0</v>
      </c>
      <c r="AB69" s="558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7">
        <f t="shared" si="69"/>
        <v>0</v>
      </c>
      <c r="X70" s="557">
        <f t="shared" si="70"/>
        <v>0</v>
      </c>
      <c r="Z70" s="557">
        <f t="shared" si="71"/>
        <v>0</v>
      </c>
      <c r="AA70" s="557">
        <f t="shared" si="72"/>
        <v>0</v>
      </c>
      <c r="AB70" s="558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7">
        <f t="shared" si="69"/>
        <v>0</v>
      </c>
      <c r="X71" s="557">
        <f t="shared" si="70"/>
        <v>0</v>
      </c>
      <c r="Z71" s="557">
        <f t="shared" si="71"/>
        <v>0</v>
      </c>
      <c r="AA71" s="557">
        <f t="shared" si="72"/>
        <v>0</v>
      </c>
      <c r="AB71" s="558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>SUM(F36,F42,F48,F54,F60,F66,F72)</f>
        <v>0</v>
      </c>
      <c r="G74" s="266">
        <f t="shared" ref="G74:S74" si="75">SUM(G36,G42,G48,G54,G60,G66,G72)</f>
        <v>0</v>
      </c>
      <c r="H74" s="266">
        <f t="shared" si="75"/>
        <v>0</v>
      </c>
      <c r="I74" s="266">
        <f>SUM(I36,I42,I48,I54,I60,I66,I72)</f>
        <v>0</v>
      </c>
      <c r="J74" s="266">
        <f t="shared" si="75"/>
        <v>0</v>
      </c>
      <c r="K74" s="266">
        <f t="shared" si="75"/>
        <v>0</v>
      </c>
      <c r="L74" s="266">
        <f t="shared" si="75"/>
        <v>0</v>
      </c>
      <c r="M74" s="266">
        <f t="shared" si="75"/>
        <v>0</v>
      </c>
      <c r="N74" s="266">
        <f t="shared" si="75"/>
        <v>0</v>
      </c>
      <c r="O74" s="266">
        <f t="shared" si="75"/>
        <v>0</v>
      </c>
      <c r="P74" s="266">
        <f t="shared" si="75"/>
        <v>0</v>
      </c>
      <c r="Q74" s="266">
        <f t="shared" si="75"/>
        <v>0</v>
      </c>
      <c r="R74" s="266">
        <f t="shared" si="75"/>
        <v>0</v>
      </c>
      <c r="S74" s="398">
        <f t="shared" si="75"/>
        <v>0</v>
      </c>
      <c r="W74" s="266">
        <f t="shared" ref="W74:X74" si="76">SUM(W36,W42,W48,W66,W72)</f>
        <v>0</v>
      </c>
      <c r="X74" s="266">
        <f t="shared" si="76"/>
        <v>0</v>
      </c>
      <c r="Z74" s="266">
        <f>SUM(Z36,Z42,Z48,Z54,Z60,Z66,Z72)</f>
        <v>0</v>
      </c>
      <c r="AA74" s="266">
        <f t="shared" ref="AA74" si="77">SUM(AA36,AA42,AA48,AA54,AA60,AA66,AA72)</f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7">
        <f t="shared" ref="W78:W81" si="80">X78/$U$7</f>
        <v>0</v>
      </c>
      <c r="X78" s="557">
        <f t="shared" ref="X78:X81" si="81">R78/12</f>
        <v>0</v>
      </c>
      <c r="Z78" s="557">
        <f t="shared" ref="Z78:Z81" si="82">IF($E78="Y",$R78,0)</f>
        <v>0</v>
      </c>
      <c r="AA78" s="557">
        <f t="shared" ref="AA78:AA81" si="83">IF($E78="N",$R78,0)</f>
        <v>0</v>
      </c>
      <c r="AB78" s="558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7">
        <f t="shared" si="80"/>
        <v>0</v>
      </c>
      <c r="X79" s="557">
        <f t="shared" si="81"/>
        <v>0</v>
      </c>
      <c r="Z79" s="557">
        <f t="shared" si="82"/>
        <v>0</v>
      </c>
      <c r="AA79" s="557">
        <f t="shared" si="83"/>
        <v>0</v>
      </c>
      <c r="AB79" s="558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7">
        <f t="shared" si="80"/>
        <v>0</v>
      </c>
      <c r="X80" s="557">
        <f t="shared" si="81"/>
        <v>0</v>
      </c>
      <c r="Z80" s="557">
        <f t="shared" si="82"/>
        <v>0</v>
      </c>
      <c r="AA80" s="557">
        <f t="shared" si="83"/>
        <v>0</v>
      </c>
      <c r="AB80" s="558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7">
        <f t="shared" si="80"/>
        <v>0</v>
      </c>
      <c r="X81" s="557">
        <f t="shared" si="81"/>
        <v>0</v>
      </c>
      <c r="Z81" s="557">
        <f t="shared" si="82"/>
        <v>0</v>
      </c>
      <c r="AA81" s="557">
        <f t="shared" si="83"/>
        <v>0</v>
      </c>
      <c r="AB81" s="558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7">
        <f t="shared" ref="W88:W91" si="89">X88/$U$7</f>
        <v>0</v>
      </c>
      <c r="X88" s="557">
        <f t="shared" ref="X88:X91" si="90">R88/12</f>
        <v>0</v>
      </c>
      <c r="Z88" s="557">
        <f t="shared" ref="Z88:Z91" si="91">IF($E88="Y",$R88,0)</f>
        <v>0</v>
      </c>
      <c r="AA88" s="557">
        <f t="shared" ref="AA88:AA91" si="92">IF($E88="N",$R88,0)</f>
        <v>0</v>
      </c>
      <c r="AB88" s="558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7">
        <f t="shared" si="89"/>
        <v>0</v>
      </c>
      <c r="X89" s="557">
        <f t="shared" si="90"/>
        <v>0</v>
      </c>
      <c r="Z89" s="557">
        <f t="shared" si="91"/>
        <v>0</v>
      </c>
      <c r="AA89" s="557">
        <f t="shared" si="92"/>
        <v>0</v>
      </c>
      <c r="AB89" s="558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7">
        <f t="shared" si="89"/>
        <v>0</v>
      </c>
      <c r="X90" s="557">
        <f t="shared" si="90"/>
        <v>0</v>
      </c>
      <c r="Z90" s="557">
        <f t="shared" si="91"/>
        <v>0</v>
      </c>
      <c r="AA90" s="557">
        <f t="shared" si="92"/>
        <v>0</v>
      </c>
      <c r="AB90" s="558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7">
        <f t="shared" si="89"/>
        <v>0</v>
      </c>
      <c r="X91" s="557">
        <f t="shared" si="90"/>
        <v>0</v>
      </c>
      <c r="Z91" s="557">
        <f t="shared" si="91"/>
        <v>0</v>
      </c>
      <c r="AA91" s="557">
        <f t="shared" si="92"/>
        <v>0</v>
      </c>
      <c r="AB91" s="558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7">
        <f t="shared" ref="W98:W101" si="98">X98/$U$7</f>
        <v>0</v>
      </c>
      <c r="X98" s="557">
        <f t="shared" ref="X98:X101" si="99">R98/12</f>
        <v>0</v>
      </c>
      <c r="Z98" s="557">
        <f t="shared" ref="Z98:Z101" si="100">IF($E98="Y",$R98,0)</f>
        <v>0</v>
      </c>
      <c r="AA98" s="557">
        <f t="shared" ref="AA98:AA101" si="101">IF($E98="N",$R98,0)</f>
        <v>0</v>
      </c>
      <c r="AB98" s="558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7">
        <f t="shared" si="98"/>
        <v>0</v>
      </c>
      <c r="X99" s="557">
        <f t="shared" si="99"/>
        <v>0</v>
      </c>
      <c r="Z99" s="557">
        <f t="shared" si="100"/>
        <v>0</v>
      </c>
      <c r="AA99" s="557">
        <f t="shared" si="101"/>
        <v>0</v>
      </c>
      <c r="AB99" s="558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7">
        <f t="shared" si="98"/>
        <v>0</v>
      </c>
      <c r="X100" s="557">
        <f t="shared" si="99"/>
        <v>0</v>
      </c>
      <c r="Z100" s="557">
        <f t="shared" si="100"/>
        <v>0</v>
      </c>
      <c r="AA100" s="557">
        <f t="shared" si="101"/>
        <v>0</v>
      </c>
      <c r="AB100" s="558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7">
        <f t="shared" si="98"/>
        <v>0</v>
      </c>
      <c r="X101" s="557">
        <f t="shared" si="99"/>
        <v>0</v>
      </c>
      <c r="Z101" s="557">
        <f t="shared" si="100"/>
        <v>0</v>
      </c>
      <c r="AA101" s="557">
        <f t="shared" si="101"/>
        <v>0</v>
      </c>
      <c r="AB101" s="558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7">
        <f t="shared" ref="W108:W111" si="107">X108/$U$7</f>
        <v>0</v>
      </c>
      <c r="X108" s="557">
        <f t="shared" ref="X108:X111" si="108">R108/12</f>
        <v>0</v>
      </c>
      <c r="Z108" s="557">
        <f t="shared" ref="Z108:Z111" si="109">IF($E108="Y",$R108,0)</f>
        <v>0</v>
      </c>
      <c r="AA108" s="557">
        <f t="shared" ref="AA108:AA111" si="110">IF($E108="N",$R108,0)</f>
        <v>0</v>
      </c>
      <c r="AB108" s="558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7">
        <f t="shared" si="107"/>
        <v>0</v>
      </c>
      <c r="X109" s="557">
        <f t="shared" si="108"/>
        <v>0</v>
      </c>
      <c r="Z109" s="557">
        <f t="shared" si="109"/>
        <v>0</v>
      </c>
      <c r="AA109" s="557">
        <f t="shared" si="110"/>
        <v>0</v>
      </c>
      <c r="AB109" s="558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7">
        <f t="shared" si="107"/>
        <v>0</v>
      </c>
      <c r="X110" s="557">
        <f t="shared" si="108"/>
        <v>0</v>
      </c>
      <c r="Z110" s="557">
        <f t="shared" si="109"/>
        <v>0</v>
      </c>
      <c r="AA110" s="557">
        <f t="shared" si="110"/>
        <v>0</v>
      </c>
      <c r="AB110" s="558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7">
        <f t="shared" si="107"/>
        <v>0</v>
      </c>
      <c r="X111" s="557">
        <f t="shared" si="108"/>
        <v>0</v>
      </c>
      <c r="Z111" s="557">
        <f t="shared" si="109"/>
        <v>0</v>
      </c>
      <c r="AA111" s="557">
        <f t="shared" si="110"/>
        <v>0</v>
      </c>
      <c r="AB111" s="558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7">
        <f t="shared" ref="W114:W117" si="115">X114/$U$7</f>
        <v>0</v>
      </c>
      <c r="X114" s="557">
        <f t="shared" ref="X114:X117" si="116">R114/12</f>
        <v>0</v>
      </c>
      <c r="Z114" s="557">
        <f t="shared" ref="Z114:Z117" si="117">IF($E114="Y",$R114,0)</f>
        <v>0</v>
      </c>
      <c r="AA114" s="557">
        <f t="shared" ref="AA114:AA117" si="118">IF($E114="N",$R114,0)</f>
        <v>0</v>
      </c>
      <c r="AB114" s="558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7">
        <f t="shared" si="115"/>
        <v>0</v>
      </c>
      <c r="X115" s="557">
        <f t="shared" si="116"/>
        <v>0</v>
      </c>
      <c r="Z115" s="557">
        <f t="shared" si="117"/>
        <v>0</v>
      </c>
      <c r="AA115" s="557">
        <f t="shared" si="118"/>
        <v>0</v>
      </c>
      <c r="AB115" s="558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7">
        <f t="shared" si="115"/>
        <v>0</v>
      </c>
      <c r="X116" s="557">
        <f t="shared" si="116"/>
        <v>0</v>
      </c>
      <c r="Z116" s="557">
        <f t="shared" si="117"/>
        <v>0</v>
      </c>
      <c r="AA116" s="557">
        <f t="shared" si="118"/>
        <v>0</v>
      </c>
      <c r="AB116" s="558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7">
        <f t="shared" si="115"/>
        <v>0</v>
      </c>
      <c r="X117" s="557">
        <f t="shared" si="116"/>
        <v>0</v>
      </c>
      <c r="Z117" s="557">
        <f t="shared" si="117"/>
        <v>0</v>
      </c>
      <c r="AA117" s="557">
        <f t="shared" si="118"/>
        <v>0</v>
      </c>
      <c r="AB117" s="558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7">
        <f t="shared" ref="W120:W123" si="123">X120/$U$7</f>
        <v>0</v>
      </c>
      <c r="X120" s="557">
        <f t="shared" ref="X120:X123" si="124">R120/12</f>
        <v>0</v>
      </c>
      <c r="Z120" s="557">
        <f t="shared" ref="Z120:Z123" si="125">IF($E120="Y",$R120,0)</f>
        <v>0</v>
      </c>
      <c r="AA120" s="557">
        <f t="shared" ref="AA120:AA123" si="126">IF($E120="N",$R120,0)</f>
        <v>0</v>
      </c>
      <c r="AB120" s="558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7">
        <f t="shared" si="123"/>
        <v>0</v>
      </c>
      <c r="X121" s="557">
        <f t="shared" si="124"/>
        <v>0</v>
      </c>
      <c r="Z121" s="557">
        <f t="shared" si="125"/>
        <v>0</v>
      </c>
      <c r="AA121" s="557">
        <f t="shared" si="126"/>
        <v>0</v>
      </c>
      <c r="AB121" s="558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7">
        <f t="shared" si="123"/>
        <v>0</v>
      </c>
      <c r="X122" s="557">
        <f t="shared" si="124"/>
        <v>0</v>
      </c>
      <c r="Z122" s="557">
        <f t="shared" si="125"/>
        <v>0</v>
      </c>
      <c r="AA122" s="557">
        <f t="shared" si="126"/>
        <v>0</v>
      </c>
      <c r="AB122" s="558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7">
        <f t="shared" si="123"/>
        <v>0</v>
      </c>
      <c r="X123" s="557">
        <f t="shared" si="124"/>
        <v>0</v>
      </c>
      <c r="Z123" s="557">
        <f t="shared" si="125"/>
        <v>0</v>
      </c>
      <c r="AA123" s="557">
        <f t="shared" si="126"/>
        <v>0</v>
      </c>
      <c r="AB123" s="558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7">
        <f t="shared" ref="W126:W129" si="131">X126/$U$7</f>
        <v>0</v>
      </c>
      <c r="X126" s="557">
        <f t="shared" ref="X126:X129" si="132">R126/12</f>
        <v>0</v>
      </c>
      <c r="Z126" s="557">
        <f t="shared" ref="Z126:Z129" si="133">IF($E126="Y",$R126,0)</f>
        <v>0</v>
      </c>
      <c r="AA126" s="557">
        <f t="shared" ref="AA126:AA129" si="134">IF($E126="N",$R126,0)</f>
        <v>0</v>
      </c>
      <c r="AB126" s="558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7">
        <f t="shared" si="131"/>
        <v>0</v>
      </c>
      <c r="X127" s="557">
        <f t="shared" si="132"/>
        <v>0</v>
      </c>
      <c r="Z127" s="557">
        <f t="shared" si="133"/>
        <v>0</v>
      </c>
      <c r="AA127" s="557">
        <f t="shared" si="134"/>
        <v>0</v>
      </c>
      <c r="AB127" s="558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7">
        <f t="shared" si="131"/>
        <v>0</v>
      </c>
      <c r="X128" s="557">
        <f t="shared" si="132"/>
        <v>0</v>
      </c>
      <c r="Z128" s="557">
        <f t="shared" si="133"/>
        <v>0</v>
      </c>
      <c r="AA128" s="557">
        <f t="shared" si="134"/>
        <v>0</v>
      </c>
      <c r="AB128" s="558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7">
        <f t="shared" si="131"/>
        <v>0</v>
      </c>
      <c r="X129" s="557">
        <f t="shared" si="132"/>
        <v>0</v>
      </c>
      <c r="Z129" s="557">
        <f t="shared" si="133"/>
        <v>0</v>
      </c>
      <c r="AA129" s="557">
        <f t="shared" si="134"/>
        <v>0</v>
      </c>
      <c r="AB129" s="558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7">
        <f t="shared" ref="W136:W139" si="140">X136/$U$7</f>
        <v>0</v>
      </c>
      <c r="X136" s="557">
        <f t="shared" ref="X136:X139" si="141">R136/12</f>
        <v>0</v>
      </c>
      <c r="Z136" s="557">
        <f t="shared" ref="Z136:Z139" si="142">IF($E136="Y",$R136,0)</f>
        <v>0</v>
      </c>
      <c r="AA136" s="557">
        <f t="shared" ref="AA136:AA139" si="143">IF($E136="N",$R136,0)</f>
        <v>0</v>
      </c>
      <c r="AB136" s="558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7">
        <f t="shared" si="140"/>
        <v>0</v>
      </c>
      <c r="X137" s="557">
        <f t="shared" si="141"/>
        <v>0</v>
      </c>
      <c r="Z137" s="557">
        <f t="shared" si="142"/>
        <v>0</v>
      </c>
      <c r="AA137" s="557">
        <f t="shared" si="143"/>
        <v>0</v>
      </c>
      <c r="AB137" s="558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7">
        <f t="shared" si="140"/>
        <v>0</v>
      </c>
      <c r="X138" s="557">
        <f t="shared" si="141"/>
        <v>0</v>
      </c>
      <c r="Z138" s="557">
        <f t="shared" si="142"/>
        <v>0</v>
      </c>
      <c r="AA138" s="557">
        <f t="shared" si="143"/>
        <v>0</v>
      </c>
      <c r="AB138" s="558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7">
        <f t="shared" si="140"/>
        <v>0</v>
      </c>
      <c r="X139" s="557">
        <f t="shared" si="141"/>
        <v>0</v>
      </c>
      <c r="Z139" s="557">
        <f t="shared" si="142"/>
        <v>0</v>
      </c>
      <c r="AA139" s="557">
        <f t="shared" si="143"/>
        <v>0</v>
      </c>
      <c r="AB139" s="558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7">
        <f t="shared" ref="W142:W145" si="148">X142/$U$7</f>
        <v>0</v>
      </c>
      <c r="X142" s="557">
        <f t="shared" ref="X142:X145" si="149">R142/12</f>
        <v>0</v>
      </c>
      <c r="Z142" s="557">
        <f t="shared" ref="Z142:Z145" si="150">IF($E142="Y",$R142,0)</f>
        <v>0</v>
      </c>
      <c r="AA142" s="557">
        <f t="shared" ref="AA142:AA145" si="151">IF($E142="N",$R142,0)</f>
        <v>0</v>
      </c>
      <c r="AB142" s="558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7">
        <f t="shared" si="148"/>
        <v>0</v>
      </c>
      <c r="X143" s="557">
        <f t="shared" si="149"/>
        <v>0</v>
      </c>
      <c r="Z143" s="557">
        <f t="shared" si="150"/>
        <v>0</v>
      </c>
      <c r="AA143" s="557">
        <f t="shared" si="151"/>
        <v>0</v>
      </c>
      <c r="AB143" s="558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7">
        <f t="shared" si="148"/>
        <v>0</v>
      </c>
      <c r="X144" s="557">
        <f t="shared" si="149"/>
        <v>0</v>
      </c>
      <c r="Z144" s="557">
        <f t="shared" si="150"/>
        <v>0</v>
      </c>
      <c r="AA144" s="557">
        <f t="shared" si="151"/>
        <v>0</v>
      </c>
      <c r="AB144" s="558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7">
        <f t="shared" si="148"/>
        <v>0</v>
      </c>
      <c r="X145" s="557">
        <f t="shared" si="149"/>
        <v>0</v>
      </c>
      <c r="Z145" s="557">
        <f t="shared" si="150"/>
        <v>0</v>
      </c>
      <c r="AA145" s="557">
        <f t="shared" si="151"/>
        <v>0</v>
      </c>
      <c r="AB145" s="558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7">
        <f t="shared" ref="W148:W151" si="156">X148/$U$7</f>
        <v>0</v>
      </c>
      <c r="X148" s="557">
        <f t="shared" ref="X148:X151" si="157">R148/12</f>
        <v>0</v>
      </c>
      <c r="Z148" s="557">
        <f t="shared" ref="Z148:Z151" si="158">IF($E148="Y",$R148,0)</f>
        <v>0</v>
      </c>
      <c r="AA148" s="557">
        <f t="shared" ref="AA148:AA151" si="159">IF($E148="N",$R148,0)</f>
        <v>0</v>
      </c>
      <c r="AB148" s="558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7">
        <f t="shared" si="156"/>
        <v>0</v>
      </c>
      <c r="X149" s="557">
        <f t="shared" si="157"/>
        <v>0</v>
      </c>
      <c r="Z149" s="557">
        <f t="shared" si="158"/>
        <v>0</v>
      </c>
      <c r="AA149" s="557">
        <f t="shared" si="159"/>
        <v>0</v>
      </c>
      <c r="AB149" s="558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7">
        <f t="shared" si="156"/>
        <v>0</v>
      </c>
      <c r="X150" s="557">
        <f t="shared" si="157"/>
        <v>0</v>
      </c>
      <c r="Z150" s="557">
        <f t="shared" si="158"/>
        <v>0</v>
      </c>
      <c r="AA150" s="557">
        <f t="shared" si="159"/>
        <v>0</v>
      </c>
      <c r="AB150" s="558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7">
        <f t="shared" si="156"/>
        <v>0</v>
      </c>
      <c r="X151" s="557">
        <f t="shared" si="157"/>
        <v>0</v>
      </c>
      <c r="Z151" s="557">
        <f t="shared" si="158"/>
        <v>0</v>
      </c>
      <c r="AA151" s="557">
        <f t="shared" si="159"/>
        <v>0</v>
      </c>
      <c r="AB151" s="558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62" t="s">
        <v>163</v>
      </c>
      <c r="C154" s="663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7">
        <f t="shared" ref="W158:W161" si="165">X158/$U$7</f>
        <v>0</v>
      </c>
      <c r="X158" s="557">
        <f t="shared" ref="X158:X161" si="166">R158/12</f>
        <v>0</v>
      </c>
      <c r="Z158" s="557">
        <f t="shared" ref="Z158:Z161" si="167">IF($E158="Y",$R158,0)</f>
        <v>0</v>
      </c>
      <c r="AA158" s="557">
        <f t="shared" ref="AA158:AA161" si="168">IF($E158="N",$R158,0)</f>
        <v>0</v>
      </c>
      <c r="AB158" s="558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7">
        <f t="shared" si="165"/>
        <v>0</v>
      </c>
      <c r="X159" s="557">
        <f t="shared" si="166"/>
        <v>0</v>
      </c>
      <c r="Z159" s="557">
        <f t="shared" si="167"/>
        <v>0</v>
      </c>
      <c r="AA159" s="557">
        <f t="shared" si="168"/>
        <v>0</v>
      </c>
      <c r="AB159" s="558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7">
        <f t="shared" si="165"/>
        <v>0</v>
      </c>
      <c r="X160" s="557">
        <f t="shared" si="166"/>
        <v>0</v>
      </c>
      <c r="Z160" s="557">
        <f t="shared" si="167"/>
        <v>0</v>
      </c>
      <c r="AA160" s="557">
        <f t="shared" si="168"/>
        <v>0</v>
      </c>
      <c r="AB160" s="558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7">
        <f t="shared" si="165"/>
        <v>0</v>
      </c>
      <c r="X161" s="557">
        <f t="shared" si="166"/>
        <v>0</v>
      </c>
      <c r="Z161" s="557">
        <f t="shared" si="167"/>
        <v>0</v>
      </c>
      <c r="AA161" s="557">
        <f t="shared" si="168"/>
        <v>0</v>
      </c>
      <c r="AB161" s="558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7">
        <f t="shared" ref="W164:W167" si="173">X164/$U$7</f>
        <v>0</v>
      </c>
      <c r="X164" s="557">
        <f t="shared" ref="X164:X167" si="174">R164/12</f>
        <v>0</v>
      </c>
      <c r="Z164" s="557">
        <f t="shared" ref="Z164:Z167" si="175">IF($E164="Y",$R164,0)</f>
        <v>0</v>
      </c>
      <c r="AA164" s="557">
        <f t="shared" ref="AA164:AA167" si="176">IF($E164="N",$R164,0)</f>
        <v>0</v>
      </c>
      <c r="AB164" s="558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7">
        <f t="shared" si="173"/>
        <v>0</v>
      </c>
      <c r="X165" s="557">
        <f t="shared" si="174"/>
        <v>0</v>
      </c>
      <c r="Z165" s="557">
        <f t="shared" si="175"/>
        <v>0</v>
      </c>
      <c r="AA165" s="557">
        <f t="shared" si="176"/>
        <v>0</v>
      </c>
      <c r="AB165" s="558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7">
        <f t="shared" si="173"/>
        <v>0</v>
      </c>
      <c r="X166" s="557">
        <f t="shared" si="174"/>
        <v>0</v>
      </c>
      <c r="Z166" s="557">
        <f t="shared" si="175"/>
        <v>0</v>
      </c>
      <c r="AA166" s="557">
        <f t="shared" si="176"/>
        <v>0</v>
      </c>
      <c r="AB166" s="558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7">
        <f t="shared" si="173"/>
        <v>0</v>
      </c>
      <c r="X167" s="557">
        <f t="shared" si="174"/>
        <v>0</v>
      </c>
      <c r="Z167" s="557">
        <f t="shared" si="175"/>
        <v>0</v>
      </c>
      <c r="AA167" s="557">
        <f t="shared" si="176"/>
        <v>0</v>
      </c>
      <c r="AB167" s="558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7">
        <f t="shared" ref="W170:W173" si="181">X170/$U$7</f>
        <v>0</v>
      </c>
      <c r="X170" s="557">
        <f t="shared" ref="X170:X173" si="182">R170/12</f>
        <v>0</v>
      </c>
      <c r="Z170" s="557">
        <f t="shared" ref="Z170:Z173" si="183">IF($E170="Y",$R170,0)</f>
        <v>0</v>
      </c>
      <c r="AA170" s="557">
        <f t="shared" ref="AA170:AA173" si="184">IF($E170="N",$R170,0)</f>
        <v>0</v>
      </c>
      <c r="AB170" s="558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7">
        <f t="shared" si="181"/>
        <v>0</v>
      </c>
      <c r="X171" s="557">
        <f t="shared" si="182"/>
        <v>0</v>
      </c>
      <c r="Z171" s="557">
        <f t="shared" si="183"/>
        <v>0</v>
      </c>
      <c r="AA171" s="557">
        <f t="shared" si="184"/>
        <v>0</v>
      </c>
      <c r="AB171" s="558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7">
        <f t="shared" si="181"/>
        <v>0</v>
      </c>
      <c r="X172" s="557">
        <f t="shared" si="182"/>
        <v>0</v>
      </c>
      <c r="Z172" s="557">
        <f t="shared" si="183"/>
        <v>0</v>
      </c>
      <c r="AA172" s="557">
        <f t="shared" si="184"/>
        <v>0</v>
      </c>
      <c r="AB172" s="558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7">
        <f t="shared" si="181"/>
        <v>0</v>
      </c>
      <c r="X173" s="557">
        <f t="shared" si="182"/>
        <v>0</v>
      </c>
      <c r="Z173" s="557">
        <f t="shared" si="183"/>
        <v>0</v>
      </c>
      <c r="AA173" s="557">
        <f t="shared" si="184"/>
        <v>0</v>
      </c>
      <c r="AB173" s="558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7">
        <f t="shared" ref="W176:W179" si="189">X176/$U$7</f>
        <v>0</v>
      </c>
      <c r="X176" s="557">
        <f t="shared" ref="X176:X179" si="190">R176/12</f>
        <v>0</v>
      </c>
      <c r="Z176" s="557">
        <f t="shared" ref="Z176:Z179" si="191">IF($E176="Y",$R176,0)</f>
        <v>0</v>
      </c>
      <c r="AA176" s="557">
        <f t="shared" ref="AA176:AA179" si="192">IF($E176="N",$R176,0)</f>
        <v>0</v>
      </c>
      <c r="AB176" s="558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7">
        <f t="shared" si="189"/>
        <v>0</v>
      </c>
      <c r="X177" s="557">
        <f t="shared" si="190"/>
        <v>0</v>
      </c>
      <c r="Z177" s="557">
        <f t="shared" si="191"/>
        <v>0</v>
      </c>
      <c r="AA177" s="557">
        <f t="shared" si="192"/>
        <v>0</v>
      </c>
      <c r="AB177" s="558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7">
        <f t="shared" si="189"/>
        <v>0</v>
      </c>
      <c r="X178" s="557">
        <f t="shared" si="190"/>
        <v>0</v>
      </c>
      <c r="Z178" s="557">
        <f t="shared" si="191"/>
        <v>0</v>
      </c>
      <c r="AA178" s="557">
        <f t="shared" si="192"/>
        <v>0</v>
      </c>
      <c r="AB178" s="558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7">
        <f t="shared" si="189"/>
        <v>0</v>
      </c>
      <c r="X179" s="557">
        <f t="shared" si="190"/>
        <v>0</v>
      </c>
      <c r="Z179" s="557">
        <f t="shared" si="191"/>
        <v>0</v>
      </c>
      <c r="AA179" s="557">
        <f t="shared" si="192"/>
        <v>0</v>
      </c>
      <c r="AB179" s="558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7">
        <f t="shared" ref="W186:W189" si="198">X186/$U$7</f>
        <v>0</v>
      </c>
      <c r="X186" s="557">
        <f t="shared" ref="X186:X189" si="199">R186/12</f>
        <v>0</v>
      </c>
      <c r="Z186" s="557">
        <f t="shared" ref="Z186:Z189" si="200">IF($E186="Y",$R186,0)</f>
        <v>0</v>
      </c>
      <c r="AA186" s="557">
        <f t="shared" ref="AA186:AA189" si="201">IF($E186="N",$R186,0)</f>
        <v>0</v>
      </c>
      <c r="AB186" s="558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7">
        <f t="shared" si="198"/>
        <v>0</v>
      </c>
      <c r="X187" s="557">
        <f t="shared" si="199"/>
        <v>0</v>
      </c>
      <c r="Z187" s="557">
        <f t="shared" si="200"/>
        <v>0</v>
      </c>
      <c r="AA187" s="557">
        <f t="shared" si="201"/>
        <v>0</v>
      </c>
      <c r="AB187" s="558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7">
        <f t="shared" si="198"/>
        <v>0</v>
      </c>
      <c r="X188" s="557">
        <f t="shared" si="199"/>
        <v>0</v>
      </c>
      <c r="Z188" s="557">
        <f t="shared" si="200"/>
        <v>0</v>
      </c>
      <c r="AA188" s="557">
        <f t="shared" si="201"/>
        <v>0</v>
      </c>
      <c r="AB188" s="558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7">
        <f t="shared" si="198"/>
        <v>0</v>
      </c>
      <c r="X189" s="557">
        <f t="shared" si="199"/>
        <v>0</v>
      </c>
      <c r="Z189" s="557">
        <f t="shared" si="200"/>
        <v>0</v>
      </c>
      <c r="AA189" s="557">
        <f t="shared" si="201"/>
        <v>0</v>
      </c>
      <c r="AB189" s="558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7">
        <f t="shared" ref="W192:W195" si="206">X192/$U$7</f>
        <v>0</v>
      </c>
      <c r="X192" s="557">
        <f t="shared" ref="X192:X195" si="207">R192/12</f>
        <v>0</v>
      </c>
      <c r="Z192" s="557">
        <f t="shared" ref="Z192:Z195" si="208">IF($E192="Y",$R192,0)</f>
        <v>0</v>
      </c>
      <c r="AA192" s="557">
        <f t="shared" ref="AA192:AA195" si="209">IF($E192="N",$R192,0)</f>
        <v>0</v>
      </c>
      <c r="AB192" s="558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7">
        <f t="shared" si="206"/>
        <v>0</v>
      </c>
      <c r="X193" s="557">
        <f t="shared" si="207"/>
        <v>0</v>
      </c>
      <c r="Z193" s="557">
        <f t="shared" si="208"/>
        <v>0</v>
      </c>
      <c r="AA193" s="557">
        <f t="shared" si="209"/>
        <v>0</v>
      </c>
      <c r="AB193" s="558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7">
        <f t="shared" si="206"/>
        <v>0</v>
      </c>
      <c r="X194" s="557">
        <f t="shared" si="207"/>
        <v>0</v>
      </c>
      <c r="Z194" s="557">
        <f t="shared" si="208"/>
        <v>0</v>
      </c>
      <c r="AA194" s="557">
        <f t="shared" si="209"/>
        <v>0</v>
      </c>
      <c r="AB194" s="558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7">
        <f t="shared" si="206"/>
        <v>0</v>
      </c>
      <c r="X195" s="557">
        <f t="shared" si="207"/>
        <v>0</v>
      </c>
      <c r="Z195" s="557">
        <f t="shared" si="208"/>
        <v>0</v>
      </c>
      <c r="AA195" s="557">
        <f t="shared" si="209"/>
        <v>0</v>
      </c>
      <c r="AB195" s="558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7">
        <f t="shared" ref="W198:W201" si="214">X198/$U$7</f>
        <v>0</v>
      </c>
      <c r="X198" s="557">
        <f t="shared" ref="X198:X201" si="215">R198/12</f>
        <v>0</v>
      </c>
      <c r="Z198" s="557">
        <f t="shared" ref="Z198:Z201" si="216">IF($E198="Y",$R198,0)</f>
        <v>0</v>
      </c>
      <c r="AA198" s="557">
        <f t="shared" ref="AA198:AA201" si="217">IF($E198="N",$R198,0)</f>
        <v>0</v>
      </c>
      <c r="AB198" s="558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7">
        <f t="shared" si="214"/>
        <v>0</v>
      </c>
      <c r="X199" s="557">
        <f t="shared" si="215"/>
        <v>0</v>
      </c>
      <c r="Z199" s="557">
        <f t="shared" si="216"/>
        <v>0</v>
      </c>
      <c r="AA199" s="557">
        <f t="shared" si="217"/>
        <v>0</v>
      </c>
      <c r="AB199" s="558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7">
        <f t="shared" si="214"/>
        <v>0</v>
      </c>
      <c r="X200" s="557">
        <f t="shared" si="215"/>
        <v>0</v>
      </c>
      <c r="Z200" s="557">
        <f t="shared" si="216"/>
        <v>0</v>
      </c>
      <c r="AA200" s="557">
        <f t="shared" si="217"/>
        <v>0</v>
      </c>
      <c r="AB200" s="558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7">
        <f t="shared" si="214"/>
        <v>0</v>
      </c>
      <c r="X201" s="557">
        <f t="shared" si="215"/>
        <v>0</v>
      </c>
      <c r="Z201" s="557">
        <f t="shared" si="216"/>
        <v>0</v>
      </c>
      <c r="AA201" s="557">
        <f t="shared" si="217"/>
        <v>0</v>
      </c>
      <c r="AB201" s="558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7">
        <f t="shared" ref="W204:W207" si="222">X204/$U$7</f>
        <v>0</v>
      </c>
      <c r="X204" s="557">
        <f t="shared" ref="X204:X207" si="223">R204/12</f>
        <v>0</v>
      </c>
      <c r="Z204" s="557">
        <f t="shared" ref="Z204:Z207" si="224">IF($E204="Y",$R204,0)</f>
        <v>0</v>
      </c>
      <c r="AA204" s="557">
        <f t="shared" ref="AA204:AA207" si="225">IF($E204="N",$R204,0)</f>
        <v>0</v>
      </c>
      <c r="AB204" s="558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7">
        <f t="shared" si="222"/>
        <v>0</v>
      </c>
      <c r="X205" s="557">
        <f t="shared" si="223"/>
        <v>0</v>
      </c>
      <c r="Z205" s="557">
        <f t="shared" si="224"/>
        <v>0</v>
      </c>
      <c r="AA205" s="557">
        <f t="shared" si="225"/>
        <v>0</v>
      </c>
      <c r="AB205" s="558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7">
        <f t="shared" si="222"/>
        <v>0</v>
      </c>
      <c r="X206" s="557">
        <f t="shared" si="223"/>
        <v>0</v>
      </c>
      <c r="Z206" s="557">
        <f t="shared" si="224"/>
        <v>0</v>
      </c>
      <c r="AA206" s="557">
        <f t="shared" si="225"/>
        <v>0</v>
      </c>
      <c r="AB206" s="558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7">
        <f t="shared" si="222"/>
        <v>0</v>
      </c>
      <c r="X207" s="557">
        <f t="shared" si="223"/>
        <v>0</v>
      </c>
      <c r="Z207" s="557">
        <f t="shared" si="224"/>
        <v>0</v>
      </c>
      <c r="AA207" s="557">
        <f t="shared" si="225"/>
        <v>0</v>
      </c>
      <c r="AB207" s="558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7">
        <f t="shared" ref="W210:W213" si="230">X210/$U$7</f>
        <v>0</v>
      </c>
      <c r="X210" s="557">
        <f t="shared" ref="X210:X213" si="231">R210/12</f>
        <v>0</v>
      </c>
      <c r="Z210" s="557">
        <f t="shared" ref="Z210:Z213" si="232">IF($E210="Y",$R210,0)</f>
        <v>0</v>
      </c>
      <c r="AA210" s="557">
        <f t="shared" ref="AA210:AA213" si="233">IF($E210="N",$R210,0)</f>
        <v>0</v>
      </c>
      <c r="AB210" s="558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7">
        <f t="shared" si="230"/>
        <v>0</v>
      </c>
      <c r="X211" s="557">
        <f t="shared" si="231"/>
        <v>0</v>
      </c>
      <c r="Z211" s="557">
        <f t="shared" si="232"/>
        <v>0</v>
      </c>
      <c r="AA211" s="557">
        <f t="shared" si="233"/>
        <v>0</v>
      </c>
      <c r="AB211" s="558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7">
        <f t="shared" si="230"/>
        <v>0</v>
      </c>
      <c r="X212" s="557">
        <f t="shared" si="231"/>
        <v>0</v>
      </c>
      <c r="Z212" s="557">
        <f t="shared" si="232"/>
        <v>0</v>
      </c>
      <c r="AA212" s="557">
        <f t="shared" si="233"/>
        <v>0</v>
      </c>
      <c r="AB212" s="558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7">
        <f t="shared" si="230"/>
        <v>0</v>
      </c>
      <c r="X213" s="557">
        <f t="shared" si="231"/>
        <v>0</v>
      </c>
      <c r="Z213" s="557">
        <f t="shared" si="232"/>
        <v>0</v>
      </c>
      <c r="AA213" s="557">
        <f t="shared" si="233"/>
        <v>0</v>
      </c>
      <c r="AB213" s="558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7">
        <f t="shared" ref="W216:W219" si="238">X216/$U$7</f>
        <v>0</v>
      </c>
      <c r="X216" s="557">
        <f t="shared" ref="X216:X219" si="239">R216/12</f>
        <v>0</v>
      </c>
      <c r="Z216" s="557">
        <f t="shared" ref="Z216:Z219" si="240">IF($E216="Y",$R216,0)</f>
        <v>0</v>
      </c>
      <c r="AA216" s="557">
        <f t="shared" ref="AA216:AA219" si="241">IF($E216="N",$R216,0)</f>
        <v>0</v>
      </c>
      <c r="AB216" s="558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7">
        <f t="shared" si="238"/>
        <v>0</v>
      </c>
      <c r="X217" s="557">
        <f t="shared" si="239"/>
        <v>0</v>
      </c>
      <c r="Z217" s="557">
        <f t="shared" si="240"/>
        <v>0</v>
      </c>
      <c r="AA217" s="557">
        <f t="shared" si="241"/>
        <v>0</v>
      </c>
      <c r="AB217" s="558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7">
        <f t="shared" si="238"/>
        <v>0</v>
      </c>
      <c r="X218" s="557">
        <f t="shared" si="239"/>
        <v>0</v>
      </c>
      <c r="Z218" s="557">
        <f t="shared" si="240"/>
        <v>0</v>
      </c>
      <c r="AA218" s="557">
        <f t="shared" si="241"/>
        <v>0</v>
      </c>
      <c r="AB218" s="558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7">
        <f t="shared" si="238"/>
        <v>0</v>
      </c>
      <c r="X219" s="557">
        <f t="shared" si="239"/>
        <v>0</v>
      </c>
      <c r="Z219" s="557">
        <f t="shared" si="240"/>
        <v>0</v>
      </c>
      <c r="AA219" s="557">
        <f t="shared" si="241"/>
        <v>0</v>
      </c>
      <c r="AB219" s="558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 W223:X224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167A-A829-4BF9-9179-BF17B3677E27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278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279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280</v>
      </c>
      <c r="S5" s="749" t="s">
        <v>281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>
        <v>46600</v>
      </c>
      <c r="G6" s="167">
        <v>46631</v>
      </c>
      <c r="H6" s="167">
        <v>46661</v>
      </c>
      <c r="I6" s="167">
        <v>46692</v>
      </c>
      <c r="J6" s="167">
        <v>46722</v>
      </c>
      <c r="K6" s="167">
        <v>46753</v>
      </c>
      <c r="L6" s="167">
        <v>46784</v>
      </c>
      <c r="M6" s="167">
        <v>46813</v>
      </c>
      <c r="N6" s="167">
        <v>46844</v>
      </c>
      <c r="O6" s="167">
        <v>46874</v>
      </c>
      <c r="P6" s="167">
        <v>46905</v>
      </c>
      <c r="Q6" s="167">
        <v>46935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140">
        <v>176</v>
      </c>
      <c r="G7" s="140">
        <v>168</v>
      </c>
      <c r="H7" s="140">
        <v>160</v>
      </c>
      <c r="I7" s="140">
        <v>152</v>
      </c>
      <c r="J7" s="140">
        <v>168</v>
      </c>
      <c r="K7" s="140">
        <v>160</v>
      </c>
      <c r="L7" s="140">
        <v>160</v>
      </c>
      <c r="M7" s="140">
        <v>184</v>
      </c>
      <c r="N7" s="140">
        <v>160</v>
      </c>
      <c r="O7" s="140">
        <v>176</v>
      </c>
      <c r="P7" s="140">
        <v>168</v>
      </c>
      <c r="Q7" s="140">
        <v>160</v>
      </c>
      <c r="R7" s="406">
        <f>SUM(F7:Q7)</f>
        <v>1992</v>
      </c>
      <c r="S7" s="751"/>
      <c r="U7" s="410">
        <f>AVERAGE(F7:Q7)</f>
        <v>166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7">
        <f t="shared" ref="W10:W13" si="2">X10/$U$7</f>
        <v>0</v>
      </c>
      <c r="X10" s="557">
        <f t="shared" ref="X10:X13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7">
        <f t="shared" si="2"/>
        <v>0</v>
      </c>
      <c r="X11" s="557">
        <f t="shared" si="3"/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7">
        <f t="shared" si="2"/>
        <v>0</v>
      </c>
      <c r="X12" s="557">
        <f t="shared" si="3"/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7">
        <f t="shared" si="2"/>
        <v>0</v>
      </c>
      <c r="X13" s="557">
        <f t="shared" si="3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7">
        <f t="shared" ref="W16:W19" si="9">X16/$U$7</f>
        <v>0</v>
      </c>
      <c r="X16" s="557">
        <f t="shared" ref="X16:X19" si="10">R16/12</f>
        <v>0</v>
      </c>
      <c r="Z16" s="557">
        <f t="shared" ref="Z16:Z19" si="11">IF($E16="Y",$R16,0)</f>
        <v>0</v>
      </c>
      <c r="AA16" s="557">
        <f t="shared" ref="AA16:AA19" si="12">IF($E16="N",$R16,0)</f>
        <v>0</v>
      </c>
      <c r="AB16" s="558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7">
        <f t="shared" si="9"/>
        <v>0</v>
      </c>
      <c r="X17" s="557">
        <f t="shared" si="10"/>
        <v>0</v>
      </c>
      <c r="Z17" s="557">
        <f t="shared" si="11"/>
        <v>0</v>
      </c>
      <c r="AA17" s="557">
        <f t="shared" si="12"/>
        <v>0</v>
      </c>
      <c r="AB17" s="558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7">
        <f t="shared" si="9"/>
        <v>0</v>
      </c>
      <c r="X18" s="557">
        <f t="shared" si="10"/>
        <v>0</v>
      </c>
      <c r="Z18" s="557">
        <f t="shared" si="11"/>
        <v>0</v>
      </c>
      <c r="AA18" s="557">
        <f t="shared" si="12"/>
        <v>0</v>
      </c>
      <c r="AB18" s="558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7">
        <f t="shared" si="9"/>
        <v>0</v>
      </c>
      <c r="X19" s="557">
        <f t="shared" si="10"/>
        <v>0</v>
      </c>
      <c r="Z19" s="557">
        <f t="shared" si="11"/>
        <v>0</v>
      </c>
      <c r="AA19" s="557">
        <f t="shared" si="12"/>
        <v>0</v>
      </c>
      <c r="AB19" s="558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7">
        <f t="shared" ref="W22:W25" si="16">X22/$U$7</f>
        <v>0</v>
      </c>
      <c r="X22" s="557">
        <f t="shared" ref="X22:X25" si="17">R22/12</f>
        <v>0</v>
      </c>
      <c r="Z22" s="557">
        <f t="shared" ref="Z22:Z25" si="18">IF($E22="Y",$R22,0)</f>
        <v>0</v>
      </c>
      <c r="AA22" s="557">
        <f t="shared" ref="AA22:AA25" si="19">IF($E22="N",$R22,0)</f>
        <v>0</v>
      </c>
      <c r="AB22" s="558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7">
        <f t="shared" si="16"/>
        <v>0</v>
      </c>
      <c r="X23" s="557">
        <f t="shared" si="17"/>
        <v>0</v>
      </c>
      <c r="Z23" s="557">
        <f t="shared" si="18"/>
        <v>0</v>
      </c>
      <c r="AA23" s="557">
        <f t="shared" si="19"/>
        <v>0</v>
      </c>
      <c r="AB23" s="558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7">
        <f t="shared" si="16"/>
        <v>0</v>
      </c>
      <c r="X24" s="557">
        <f t="shared" si="17"/>
        <v>0</v>
      </c>
      <c r="Z24" s="557">
        <f t="shared" si="18"/>
        <v>0</v>
      </c>
      <c r="AA24" s="557">
        <f t="shared" si="19"/>
        <v>0</v>
      </c>
      <c r="AB24" s="558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7">
        <f t="shared" si="16"/>
        <v>0</v>
      </c>
      <c r="X25" s="557">
        <f t="shared" si="17"/>
        <v>0</v>
      </c>
      <c r="Z25" s="557">
        <f t="shared" si="18"/>
        <v>0</v>
      </c>
      <c r="AA25" s="557">
        <f t="shared" si="19"/>
        <v>0</v>
      </c>
      <c r="AB25" s="558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7">
        <f t="shared" ref="W32:W35" si="25">X32/$U$7</f>
        <v>0</v>
      </c>
      <c r="X32" s="557">
        <f t="shared" ref="X32:X35" si="26">R32/12</f>
        <v>0</v>
      </c>
      <c r="Z32" s="557">
        <f t="shared" ref="Z32:Z35" si="27">IF($E32="Y",$R32,0)</f>
        <v>0</v>
      </c>
      <c r="AA32" s="557">
        <f t="shared" ref="AA32:AA35" si="28">IF($E32="N",$R32,0)</f>
        <v>0</v>
      </c>
      <c r="AB32" s="558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7">
        <f t="shared" si="25"/>
        <v>0</v>
      </c>
      <c r="X33" s="557">
        <f t="shared" si="26"/>
        <v>0</v>
      </c>
      <c r="Z33" s="557">
        <f t="shared" si="27"/>
        <v>0</v>
      </c>
      <c r="AA33" s="557">
        <f t="shared" si="28"/>
        <v>0</v>
      </c>
      <c r="AB33" s="558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7">
        <f t="shared" si="25"/>
        <v>0</v>
      </c>
      <c r="X34" s="557">
        <f t="shared" si="26"/>
        <v>0</v>
      </c>
      <c r="Z34" s="557">
        <f t="shared" si="27"/>
        <v>0</v>
      </c>
      <c r="AA34" s="557">
        <f t="shared" si="28"/>
        <v>0</v>
      </c>
      <c r="AB34" s="558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7">
        <f t="shared" si="25"/>
        <v>0</v>
      </c>
      <c r="X35" s="557">
        <f t="shared" si="26"/>
        <v>0</v>
      </c>
      <c r="Z35" s="557">
        <f t="shared" si="27"/>
        <v>0</v>
      </c>
      <c r="AA35" s="557">
        <f t="shared" si="28"/>
        <v>0</v>
      </c>
      <c r="AB35" s="558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7">
        <f t="shared" ref="W38:W41" si="32">X38/$U$7</f>
        <v>0</v>
      </c>
      <c r="X38" s="557">
        <f t="shared" ref="X38:X41" si="33">R38/12</f>
        <v>0</v>
      </c>
      <c r="Z38" s="557">
        <f t="shared" ref="Z38:Z41" si="34">IF($E38="Y",$R38,0)</f>
        <v>0</v>
      </c>
      <c r="AA38" s="557">
        <f t="shared" ref="AA38:AA41" si="35">IF($E38="N",$R38,0)</f>
        <v>0</v>
      </c>
      <c r="AB38" s="558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7">
        <f t="shared" si="32"/>
        <v>0</v>
      </c>
      <c r="X39" s="557">
        <f t="shared" si="33"/>
        <v>0</v>
      </c>
      <c r="Z39" s="557">
        <f t="shared" si="34"/>
        <v>0</v>
      </c>
      <c r="AA39" s="557">
        <f t="shared" si="35"/>
        <v>0</v>
      </c>
      <c r="AB39" s="558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7">
        <f t="shared" si="32"/>
        <v>0</v>
      </c>
      <c r="X40" s="557">
        <f t="shared" si="33"/>
        <v>0</v>
      </c>
      <c r="Z40" s="557">
        <f t="shared" si="34"/>
        <v>0</v>
      </c>
      <c r="AA40" s="557">
        <f t="shared" si="35"/>
        <v>0</v>
      </c>
      <c r="AB40" s="558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7">
        <f t="shared" si="32"/>
        <v>0</v>
      </c>
      <c r="X41" s="557">
        <f t="shared" si="33"/>
        <v>0</v>
      </c>
      <c r="Z41" s="557">
        <f t="shared" si="34"/>
        <v>0</v>
      </c>
      <c r="AA41" s="557">
        <f t="shared" si="35"/>
        <v>0</v>
      </c>
      <c r="AB41" s="558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7">
        <f t="shared" ref="W44:W47" si="39">X44/$U$7</f>
        <v>0</v>
      </c>
      <c r="X44" s="557">
        <f t="shared" ref="X44:X47" si="40">R44/12</f>
        <v>0</v>
      </c>
      <c r="Z44" s="557">
        <f t="shared" ref="Z44:Z47" si="41">IF($E44="Y",$R44,0)</f>
        <v>0</v>
      </c>
      <c r="AA44" s="557">
        <f t="shared" ref="AA44:AA47" si="42">IF($E44="N",$R44,0)</f>
        <v>0</v>
      </c>
      <c r="AB44" s="558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7">
        <f t="shared" si="39"/>
        <v>0</v>
      </c>
      <c r="X45" s="557">
        <f t="shared" si="40"/>
        <v>0</v>
      </c>
      <c r="Z45" s="557">
        <f t="shared" si="41"/>
        <v>0</v>
      </c>
      <c r="AA45" s="557">
        <f t="shared" si="42"/>
        <v>0</v>
      </c>
      <c r="AB45" s="558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7">
        <f t="shared" si="39"/>
        <v>0</v>
      </c>
      <c r="X46" s="557">
        <f t="shared" si="40"/>
        <v>0</v>
      </c>
      <c r="Z46" s="557">
        <f t="shared" si="41"/>
        <v>0</v>
      </c>
      <c r="AA46" s="557">
        <f t="shared" si="42"/>
        <v>0</v>
      </c>
      <c r="AB46" s="558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7">
        <f t="shared" si="39"/>
        <v>0</v>
      </c>
      <c r="X47" s="557">
        <f t="shared" si="40"/>
        <v>0</v>
      </c>
      <c r="Z47" s="557">
        <f t="shared" si="41"/>
        <v>0</v>
      </c>
      <c r="AA47" s="557">
        <f t="shared" si="42"/>
        <v>0</v>
      </c>
      <c r="AB47" s="558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7">
        <f t="shared" ref="W50:W53" si="47">X50/$U$7</f>
        <v>0</v>
      </c>
      <c r="X50" s="557">
        <f t="shared" ref="X50:X53" si="48">R50/12</f>
        <v>0</v>
      </c>
      <c r="Y50" s="107"/>
      <c r="Z50" s="557">
        <f t="shared" ref="Z50:Z53" si="49">IF($E50="Y",$R50,0)</f>
        <v>0</v>
      </c>
      <c r="AA50" s="557">
        <f t="shared" ref="AA50:AA53" si="50">IF($E50="N",$R50,0)</f>
        <v>0</v>
      </c>
      <c r="AB50" s="558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7">
        <f t="shared" si="47"/>
        <v>0</v>
      </c>
      <c r="X51" s="557">
        <f t="shared" si="48"/>
        <v>0</v>
      </c>
      <c r="Y51" s="107"/>
      <c r="Z51" s="557">
        <f t="shared" si="49"/>
        <v>0</v>
      </c>
      <c r="AA51" s="557">
        <f t="shared" si="50"/>
        <v>0</v>
      </c>
      <c r="AB51" s="558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7">
        <f t="shared" si="47"/>
        <v>0</v>
      </c>
      <c r="X52" s="557">
        <f t="shared" si="48"/>
        <v>0</v>
      </c>
      <c r="Y52" s="107"/>
      <c r="Z52" s="557">
        <f t="shared" si="49"/>
        <v>0</v>
      </c>
      <c r="AA52" s="557">
        <f t="shared" si="50"/>
        <v>0</v>
      </c>
      <c r="AB52" s="558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7">
        <f t="shared" si="47"/>
        <v>0</v>
      </c>
      <c r="X53" s="557">
        <f t="shared" si="48"/>
        <v>0</v>
      </c>
      <c r="Y53" s="107"/>
      <c r="Z53" s="557">
        <f t="shared" si="49"/>
        <v>0</v>
      </c>
      <c r="AA53" s="557">
        <f t="shared" si="50"/>
        <v>0</v>
      </c>
      <c r="AB53" s="558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7">
        <f t="shared" ref="W56:W59" si="55">X56/$U$7</f>
        <v>0</v>
      </c>
      <c r="X56" s="557">
        <f t="shared" ref="X56:X59" si="56">R56/12</f>
        <v>0</v>
      </c>
      <c r="Y56" s="107"/>
      <c r="Z56" s="557">
        <f t="shared" ref="Z56:Z59" si="57">IF($E56="Y",$R56,0)</f>
        <v>0</v>
      </c>
      <c r="AA56" s="557">
        <f t="shared" ref="AA56:AA59" si="58">IF($E56="N",$R56,0)</f>
        <v>0</v>
      </c>
      <c r="AB56" s="558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7">
        <f t="shared" si="55"/>
        <v>0</v>
      </c>
      <c r="X57" s="557">
        <f t="shared" si="56"/>
        <v>0</v>
      </c>
      <c r="Y57" s="107"/>
      <c r="Z57" s="557">
        <f t="shared" si="57"/>
        <v>0</v>
      </c>
      <c r="AA57" s="557">
        <f t="shared" si="58"/>
        <v>0</v>
      </c>
      <c r="AB57" s="558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7">
        <f t="shared" si="55"/>
        <v>0</v>
      </c>
      <c r="X58" s="557">
        <f t="shared" si="56"/>
        <v>0</v>
      </c>
      <c r="Y58" s="107"/>
      <c r="Z58" s="557">
        <f t="shared" si="57"/>
        <v>0</v>
      </c>
      <c r="AA58" s="557">
        <f t="shared" si="58"/>
        <v>0</v>
      </c>
      <c r="AB58" s="558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7">
        <f t="shared" si="55"/>
        <v>0</v>
      </c>
      <c r="X59" s="557">
        <f t="shared" si="56"/>
        <v>0</v>
      </c>
      <c r="Y59" s="107"/>
      <c r="Z59" s="557">
        <f t="shared" si="57"/>
        <v>0</v>
      </c>
      <c r="AA59" s="557">
        <f t="shared" si="58"/>
        <v>0</v>
      </c>
      <c r="AB59" s="558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7">
        <f>X61/$U$7</f>
        <v>0</v>
      </c>
      <c r="X61" s="557">
        <f>R61/12</f>
        <v>0</v>
      </c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7">
        <f t="shared" ref="W62:W65" si="62">X62/$U$7</f>
        <v>0</v>
      </c>
      <c r="X62" s="557">
        <f t="shared" ref="X62:X65" si="63">R62/12</f>
        <v>0</v>
      </c>
      <c r="Z62" s="557">
        <f t="shared" ref="Z62:Z65" si="64">IF($E62="Y",$R62,0)</f>
        <v>0</v>
      </c>
      <c r="AA62" s="557">
        <f t="shared" ref="AA62:AA65" si="65">IF($E62="N",$R62,0)</f>
        <v>0</v>
      </c>
      <c r="AB62" s="558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7">
        <f t="shared" si="62"/>
        <v>0</v>
      </c>
      <c r="X63" s="557">
        <f t="shared" si="63"/>
        <v>0</v>
      </c>
      <c r="Z63" s="557">
        <f t="shared" si="64"/>
        <v>0</v>
      </c>
      <c r="AA63" s="557">
        <f t="shared" si="65"/>
        <v>0</v>
      </c>
      <c r="AB63" s="558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7">
        <f t="shared" si="62"/>
        <v>0</v>
      </c>
      <c r="X64" s="557">
        <f t="shared" si="63"/>
        <v>0</v>
      </c>
      <c r="Z64" s="557">
        <f t="shared" si="64"/>
        <v>0</v>
      </c>
      <c r="AA64" s="557">
        <f t="shared" si="65"/>
        <v>0</v>
      </c>
      <c r="AB64" s="558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7">
        <f t="shared" si="62"/>
        <v>0</v>
      </c>
      <c r="X65" s="557">
        <f t="shared" si="63"/>
        <v>0</v>
      </c>
      <c r="Z65" s="557">
        <f t="shared" si="64"/>
        <v>0</v>
      </c>
      <c r="AA65" s="557">
        <f t="shared" si="65"/>
        <v>0</v>
      </c>
      <c r="AB65" s="558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7">
        <f t="shared" ref="W68:W71" si="69">X68/$U$7</f>
        <v>0</v>
      </c>
      <c r="X68" s="557">
        <f t="shared" ref="X68:X71" si="70">R68/12</f>
        <v>0</v>
      </c>
      <c r="Z68" s="557">
        <f t="shared" ref="Z68:Z71" si="71">IF($E68="Y",$R68,0)</f>
        <v>0</v>
      </c>
      <c r="AA68" s="557">
        <f t="shared" ref="AA68:AA71" si="72">IF($E68="N",$R68,0)</f>
        <v>0</v>
      </c>
      <c r="AB68" s="558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7">
        <f t="shared" si="69"/>
        <v>0</v>
      </c>
      <c r="X69" s="557">
        <f t="shared" si="70"/>
        <v>0</v>
      </c>
      <c r="Z69" s="557">
        <f t="shared" si="71"/>
        <v>0</v>
      </c>
      <c r="AA69" s="557">
        <f t="shared" si="72"/>
        <v>0</v>
      </c>
      <c r="AB69" s="558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7">
        <f t="shared" si="69"/>
        <v>0</v>
      </c>
      <c r="X70" s="557">
        <f t="shared" si="70"/>
        <v>0</v>
      </c>
      <c r="Z70" s="557">
        <f t="shared" si="71"/>
        <v>0</v>
      </c>
      <c r="AA70" s="557">
        <f t="shared" si="72"/>
        <v>0</v>
      </c>
      <c r="AB70" s="558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7">
        <f t="shared" si="69"/>
        <v>0</v>
      </c>
      <c r="X71" s="557">
        <f t="shared" si="70"/>
        <v>0</v>
      </c>
      <c r="Z71" s="557">
        <f t="shared" si="71"/>
        <v>0</v>
      </c>
      <c r="AA71" s="557">
        <f t="shared" si="72"/>
        <v>0</v>
      </c>
      <c r="AB71" s="558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:H74" si="75">SUM(F36,F42,F48,F54,F60,F66,F72)</f>
        <v>0</v>
      </c>
      <c r="G74" s="266">
        <f t="shared" si="75"/>
        <v>0</v>
      </c>
      <c r="H74" s="266">
        <f t="shared" si="75"/>
        <v>0</v>
      </c>
      <c r="I74" s="266">
        <f t="shared" ref="I74:S74" si="76">SUM(I36,I42,I48,I54,I60,I66,I72)</f>
        <v>0</v>
      </c>
      <c r="J74" s="266">
        <f t="shared" si="76"/>
        <v>0</v>
      </c>
      <c r="K74" s="266">
        <f t="shared" si="76"/>
        <v>0</v>
      </c>
      <c r="L74" s="266">
        <f t="shared" si="76"/>
        <v>0</v>
      </c>
      <c r="M74" s="266">
        <f t="shared" si="76"/>
        <v>0</v>
      </c>
      <c r="N74" s="266">
        <f t="shared" si="76"/>
        <v>0</v>
      </c>
      <c r="O74" s="266">
        <f t="shared" si="76"/>
        <v>0</v>
      </c>
      <c r="P74" s="266">
        <f t="shared" si="76"/>
        <v>0</v>
      </c>
      <c r="Q74" s="266">
        <f t="shared" si="76"/>
        <v>0</v>
      </c>
      <c r="R74" s="266">
        <f t="shared" si="76"/>
        <v>0</v>
      </c>
      <c r="S74" s="398">
        <f t="shared" si="76"/>
        <v>0</v>
      </c>
      <c r="W74" s="266">
        <f t="shared" ref="W74:X74" si="77">SUM(W36,W42,W48,W54,W60,W66,W72)</f>
        <v>0</v>
      </c>
      <c r="X74" s="266">
        <f t="shared" si="77"/>
        <v>0</v>
      </c>
      <c r="Z74" s="266">
        <f t="shared" ref="Z74:AA74" si="78">SUM(Z36,Z42,Z48,Z54,Z60,Z66,Z72)</f>
        <v>0</v>
      </c>
      <c r="AA74" s="266">
        <f t="shared" si="78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9"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9"/>
        <v>0</v>
      </c>
      <c r="S78" s="395">
        <f t="shared" ref="S78:S81" si="80">D78*R78</f>
        <v>0</v>
      </c>
      <c r="W78" s="557">
        <f t="shared" ref="W78:W81" si="81">X78/$U$7</f>
        <v>0</v>
      </c>
      <c r="X78" s="557">
        <f t="shared" ref="X78:X81" si="82">R78/12</f>
        <v>0</v>
      </c>
      <c r="Z78" s="557">
        <f t="shared" ref="Z78:Z81" si="83">IF($E78="Y",$R78,0)</f>
        <v>0</v>
      </c>
      <c r="AA78" s="557">
        <f t="shared" ref="AA78:AA81" si="84">IF($E78="N",$R78,0)</f>
        <v>0</v>
      </c>
      <c r="AB78" s="558" t="e">
        <f t="shared" ref="AB78:AB81" si="85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9"/>
        <v>0</v>
      </c>
      <c r="S79" s="395">
        <f t="shared" si="80"/>
        <v>0</v>
      </c>
      <c r="T79" s="107"/>
      <c r="U79" s="107"/>
      <c r="V79" s="107"/>
      <c r="W79" s="557">
        <f t="shared" si="81"/>
        <v>0</v>
      </c>
      <c r="X79" s="557">
        <f t="shared" si="82"/>
        <v>0</v>
      </c>
      <c r="Z79" s="557">
        <f t="shared" si="83"/>
        <v>0</v>
      </c>
      <c r="AA79" s="557">
        <f t="shared" si="84"/>
        <v>0</v>
      </c>
      <c r="AB79" s="558" t="e">
        <f t="shared" si="85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9"/>
        <v>0</v>
      </c>
      <c r="S80" s="395">
        <f t="shared" si="80"/>
        <v>0</v>
      </c>
      <c r="T80" s="107"/>
      <c r="U80" s="107"/>
      <c r="V80" s="107"/>
      <c r="W80" s="557">
        <f t="shared" si="81"/>
        <v>0</v>
      </c>
      <c r="X80" s="557">
        <f t="shared" si="82"/>
        <v>0</v>
      </c>
      <c r="Z80" s="557">
        <f t="shared" si="83"/>
        <v>0</v>
      </c>
      <c r="AA80" s="557">
        <f t="shared" si="84"/>
        <v>0</v>
      </c>
      <c r="AB80" s="558" t="e">
        <f t="shared" si="85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9"/>
        <v>0</v>
      </c>
      <c r="S81" s="395">
        <f t="shared" si="80"/>
        <v>0</v>
      </c>
      <c r="W81" s="557">
        <f t="shared" si="81"/>
        <v>0</v>
      </c>
      <c r="X81" s="557">
        <f t="shared" si="82"/>
        <v>0</v>
      </c>
      <c r="Z81" s="557">
        <f t="shared" si="83"/>
        <v>0</v>
      </c>
      <c r="AA81" s="557">
        <f t="shared" si="84"/>
        <v>0</v>
      </c>
      <c r="AB81" s="558" t="e">
        <f t="shared" si="85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6">SUM(G77:G81)</f>
        <v>0</v>
      </c>
      <c r="H82" s="245">
        <f t="shared" si="86"/>
        <v>0</v>
      </c>
      <c r="I82" s="245">
        <f t="shared" si="86"/>
        <v>0</v>
      </c>
      <c r="J82" s="245">
        <f t="shared" si="86"/>
        <v>0</v>
      </c>
      <c r="K82" s="245">
        <f t="shared" si="86"/>
        <v>0</v>
      </c>
      <c r="L82" s="245">
        <f t="shared" si="86"/>
        <v>0</v>
      </c>
      <c r="M82" s="245">
        <f t="shared" si="86"/>
        <v>0</v>
      </c>
      <c r="N82" s="245">
        <f t="shared" si="86"/>
        <v>0</v>
      </c>
      <c r="O82" s="245">
        <f t="shared" si="86"/>
        <v>0</v>
      </c>
      <c r="P82" s="245">
        <f t="shared" si="86"/>
        <v>0</v>
      </c>
      <c r="Q82" s="245">
        <f t="shared" si="86"/>
        <v>0</v>
      </c>
      <c r="R82" s="245">
        <f t="shared" si="86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7">SUM(F82,)</f>
        <v>0</v>
      </c>
      <c r="G84" s="266">
        <f t="shared" si="87"/>
        <v>0</v>
      </c>
      <c r="H84" s="266">
        <f t="shared" si="87"/>
        <v>0</v>
      </c>
      <c r="I84" s="266">
        <f t="shared" si="87"/>
        <v>0</v>
      </c>
      <c r="J84" s="266">
        <f t="shared" si="87"/>
        <v>0</v>
      </c>
      <c r="K84" s="266">
        <f t="shared" si="87"/>
        <v>0</v>
      </c>
      <c r="L84" s="266">
        <f t="shared" si="87"/>
        <v>0</v>
      </c>
      <c r="M84" s="266">
        <f t="shared" si="87"/>
        <v>0</v>
      </c>
      <c r="N84" s="266">
        <f t="shared" si="87"/>
        <v>0</v>
      </c>
      <c r="O84" s="266">
        <f t="shared" si="87"/>
        <v>0</v>
      </c>
      <c r="P84" s="266">
        <f t="shared" si="87"/>
        <v>0</v>
      </c>
      <c r="Q84" s="266">
        <f t="shared" si="87"/>
        <v>0</v>
      </c>
      <c r="R84" s="266">
        <f t="shared" si="87"/>
        <v>0</v>
      </c>
      <c r="S84" s="398">
        <f t="shared" si="87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8"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8"/>
        <v>0</v>
      </c>
      <c r="S88" s="395">
        <f t="shared" ref="S88:S91" si="89">D88*R88</f>
        <v>0</v>
      </c>
      <c r="T88" s="107"/>
      <c r="U88" s="107"/>
      <c r="V88" s="107"/>
      <c r="W88" s="557">
        <f t="shared" ref="W88:W91" si="90">X88/$U$7</f>
        <v>0</v>
      </c>
      <c r="X88" s="557">
        <f t="shared" ref="X88:X91" si="91">R88/12</f>
        <v>0</v>
      </c>
      <c r="Z88" s="557">
        <f t="shared" ref="Z88:Z91" si="92">IF($E88="Y",$R88,0)</f>
        <v>0</v>
      </c>
      <c r="AA88" s="557">
        <f t="shared" ref="AA88:AA91" si="93">IF($E88="N",$R88,0)</f>
        <v>0</v>
      </c>
      <c r="AB88" s="558" t="e">
        <f t="shared" ref="AB88:AB91" si="94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8"/>
        <v>0</v>
      </c>
      <c r="S89" s="395">
        <f t="shared" si="89"/>
        <v>0</v>
      </c>
      <c r="W89" s="557">
        <f t="shared" si="90"/>
        <v>0</v>
      </c>
      <c r="X89" s="557">
        <f t="shared" si="91"/>
        <v>0</v>
      </c>
      <c r="Z89" s="557">
        <f t="shared" si="92"/>
        <v>0</v>
      </c>
      <c r="AA89" s="557">
        <f t="shared" si="93"/>
        <v>0</v>
      </c>
      <c r="AB89" s="558" t="e">
        <f t="shared" si="94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8"/>
        <v>0</v>
      </c>
      <c r="S90" s="395">
        <f t="shared" si="89"/>
        <v>0</v>
      </c>
      <c r="T90" s="107"/>
      <c r="U90" s="107"/>
      <c r="V90" s="107"/>
      <c r="W90" s="557">
        <f t="shared" si="90"/>
        <v>0</v>
      </c>
      <c r="X90" s="557">
        <f t="shared" si="91"/>
        <v>0</v>
      </c>
      <c r="Z90" s="557">
        <f t="shared" si="92"/>
        <v>0</v>
      </c>
      <c r="AA90" s="557">
        <f t="shared" si="93"/>
        <v>0</v>
      </c>
      <c r="AB90" s="558" t="e">
        <f t="shared" si="94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8"/>
        <v>0</v>
      </c>
      <c r="S91" s="395">
        <f t="shared" si="89"/>
        <v>0</v>
      </c>
      <c r="W91" s="557">
        <f t="shared" si="90"/>
        <v>0</v>
      </c>
      <c r="X91" s="557">
        <f t="shared" si="91"/>
        <v>0</v>
      </c>
      <c r="Z91" s="557">
        <f t="shared" si="92"/>
        <v>0</v>
      </c>
      <c r="AA91" s="557">
        <f t="shared" si="93"/>
        <v>0</v>
      </c>
      <c r="AB91" s="558" t="e">
        <f t="shared" si="94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5">SUM(G87:G91)</f>
        <v>0</v>
      </c>
      <c r="H92" s="245">
        <f t="shared" si="95"/>
        <v>0</v>
      </c>
      <c r="I92" s="245">
        <f t="shared" si="95"/>
        <v>0</v>
      </c>
      <c r="J92" s="245">
        <f t="shared" si="95"/>
        <v>0</v>
      </c>
      <c r="K92" s="245">
        <f t="shared" si="95"/>
        <v>0</v>
      </c>
      <c r="L92" s="245">
        <f t="shared" si="95"/>
        <v>0</v>
      </c>
      <c r="M92" s="245">
        <f t="shared" si="95"/>
        <v>0</v>
      </c>
      <c r="N92" s="245">
        <f t="shared" si="95"/>
        <v>0</v>
      </c>
      <c r="O92" s="245">
        <f t="shared" si="95"/>
        <v>0</v>
      </c>
      <c r="P92" s="245">
        <f t="shared" si="95"/>
        <v>0</v>
      </c>
      <c r="Q92" s="245">
        <f t="shared" si="95"/>
        <v>0</v>
      </c>
      <c r="R92" s="245">
        <f t="shared" si="95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6">SUM(F92,)</f>
        <v>0</v>
      </c>
      <c r="G94" s="266">
        <f t="shared" si="96"/>
        <v>0</v>
      </c>
      <c r="H94" s="266">
        <f t="shared" si="96"/>
        <v>0</v>
      </c>
      <c r="I94" s="266">
        <f t="shared" si="96"/>
        <v>0</v>
      </c>
      <c r="J94" s="266">
        <f t="shared" si="96"/>
        <v>0</v>
      </c>
      <c r="K94" s="266">
        <f t="shared" si="96"/>
        <v>0</v>
      </c>
      <c r="L94" s="266">
        <f t="shared" si="96"/>
        <v>0</v>
      </c>
      <c r="M94" s="266">
        <f t="shared" si="96"/>
        <v>0</v>
      </c>
      <c r="N94" s="266">
        <f t="shared" si="96"/>
        <v>0</v>
      </c>
      <c r="O94" s="266">
        <f t="shared" si="96"/>
        <v>0</v>
      </c>
      <c r="P94" s="266">
        <f t="shared" si="96"/>
        <v>0</v>
      </c>
      <c r="Q94" s="266">
        <f t="shared" si="96"/>
        <v>0</v>
      </c>
      <c r="R94" s="266">
        <f t="shared" si="96"/>
        <v>0</v>
      </c>
      <c r="S94" s="398">
        <f t="shared" si="96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7"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7"/>
        <v>0</v>
      </c>
      <c r="S98" s="395">
        <f t="shared" ref="S98:S101" si="98">D98*R98</f>
        <v>0</v>
      </c>
      <c r="W98" s="557">
        <f t="shared" ref="W98:W101" si="99">X98/$U$7</f>
        <v>0</v>
      </c>
      <c r="X98" s="557">
        <f t="shared" ref="X98:X101" si="100">R98/12</f>
        <v>0</v>
      </c>
      <c r="Z98" s="557">
        <f t="shared" ref="Z98:Z101" si="101">IF($E98="Y",$R98,0)</f>
        <v>0</v>
      </c>
      <c r="AA98" s="557">
        <f t="shared" ref="AA98:AA101" si="102">IF($E98="N",$R98,0)</f>
        <v>0</v>
      </c>
      <c r="AB98" s="558" t="e">
        <f t="shared" ref="AB98:AB101" si="103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7"/>
        <v>0</v>
      </c>
      <c r="S99" s="395">
        <f t="shared" si="98"/>
        <v>0</v>
      </c>
      <c r="T99" s="111"/>
      <c r="U99" s="111"/>
      <c r="V99" s="111"/>
      <c r="W99" s="557">
        <f t="shared" si="99"/>
        <v>0</v>
      </c>
      <c r="X99" s="557">
        <f t="shared" si="100"/>
        <v>0</v>
      </c>
      <c r="Z99" s="557">
        <f t="shared" si="101"/>
        <v>0</v>
      </c>
      <c r="AA99" s="557">
        <f t="shared" si="102"/>
        <v>0</v>
      </c>
      <c r="AB99" s="558" t="e">
        <f t="shared" si="103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7"/>
        <v>0</v>
      </c>
      <c r="S100" s="395">
        <f t="shared" si="98"/>
        <v>0</v>
      </c>
      <c r="W100" s="557">
        <f t="shared" si="99"/>
        <v>0</v>
      </c>
      <c r="X100" s="557">
        <f t="shared" si="100"/>
        <v>0</v>
      </c>
      <c r="Z100" s="557">
        <f t="shared" si="101"/>
        <v>0</v>
      </c>
      <c r="AA100" s="557">
        <f t="shared" si="102"/>
        <v>0</v>
      </c>
      <c r="AB100" s="558" t="e">
        <f t="shared" si="103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7"/>
        <v>0</v>
      </c>
      <c r="S101" s="395">
        <f t="shared" si="98"/>
        <v>0</v>
      </c>
      <c r="T101" s="111"/>
      <c r="U101" s="111"/>
      <c r="V101" s="111"/>
      <c r="W101" s="557">
        <f t="shared" si="99"/>
        <v>0</v>
      </c>
      <c r="X101" s="557">
        <f t="shared" si="100"/>
        <v>0</v>
      </c>
      <c r="Z101" s="557">
        <f t="shared" si="101"/>
        <v>0</v>
      </c>
      <c r="AA101" s="557">
        <f t="shared" si="102"/>
        <v>0</v>
      </c>
      <c r="AB101" s="558" t="e">
        <f t="shared" si="103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4">SUM(G97:G101)</f>
        <v>0</v>
      </c>
      <c r="H102" s="245">
        <f t="shared" si="104"/>
        <v>0</v>
      </c>
      <c r="I102" s="245">
        <f t="shared" si="104"/>
        <v>0</v>
      </c>
      <c r="J102" s="245">
        <f t="shared" si="104"/>
        <v>0</v>
      </c>
      <c r="K102" s="245">
        <f t="shared" si="104"/>
        <v>0</v>
      </c>
      <c r="L102" s="245">
        <f t="shared" si="104"/>
        <v>0</v>
      </c>
      <c r="M102" s="245">
        <f t="shared" si="104"/>
        <v>0</v>
      </c>
      <c r="N102" s="245">
        <f t="shared" si="104"/>
        <v>0</v>
      </c>
      <c r="O102" s="245">
        <f t="shared" si="104"/>
        <v>0</v>
      </c>
      <c r="P102" s="245">
        <f t="shared" si="104"/>
        <v>0</v>
      </c>
      <c r="Q102" s="245">
        <f t="shared" si="104"/>
        <v>0</v>
      </c>
      <c r="R102" s="245">
        <f t="shared" si="104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5">SUM(F102,)</f>
        <v>0</v>
      </c>
      <c r="G104" s="266">
        <f t="shared" si="105"/>
        <v>0</v>
      </c>
      <c r="H104" s="266">
        <f t="shared" si="105"/>
        <v>0</v>
      </c>
      <c r="I104" s="266">
        <f t="shared" si="105"/>
        <v>0</v>
      </c>
      <c r="J104" s="266">
        <f t="shared" si="105"/>
        <v>0</v>
      </c>
      <c r="K104" s="266">
        <f t="shared" si="105"/>
        <v>0</v>
      </c>
      <c r="L104" s="266">
        <f t="shared" si="105"/>
        <v>0</v>
      </c>
      <c r="M104" s="266">
        <f t="shared" si="105"/>
        <v>0</v>
      </c>
      <c r="N104" s="266">
        <f t="shared" si="105"/>
        <v>0</v>
      </c>
      <c r="O104" s="266">
        <f t="shared" si="105"/>
        <v>0</v>
      </c>
      <c r="P104" s="266">
        <f t="shared" si="105"/>
        <v>0</v>
      </c>
      <c r="Q104" s="266">
        <f t="shared" si="105"/>
        <v>0</v>
      </c>
      <c r="R104" s="266">
        <f t="shared" si="105"/>
        <v>0</v>
      </c>
      <c r="S104" s="398">
        <f t="shared" si="105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6"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6"/>
        <v>0</v>
      </c>
      <c r="S108" s="395">
        <f t="shared" ref="S108:S111" si="107">D108*R108</f>
        <v>0</v>
      </c>
      <c r="T108" s="107"/>
      <c r="U108" s="107"/>
      <c r="V108" s="107"/>
      <c r="W108" s="557">
        <f t="shared" ref="W108:W111" si="108">X108/$U$7</f>
        <v>0</v>
      </c>
      <c r="X108" s="557">
        <f t="shared" ref="X108:X111" si="109">R108/12</f>
        <v>0</v>
      </c>
      <c r="Z108" s="557">
        <f t="shared" ref="Z108:Z111" si="110">IF($E108="Y",$R108,0)</f>
        <v>0</v>
      </c>
      <c r="AA108" s="557">
        <f t="shared" ref="AA108:AA111" si="111">IF($E108="N",$R108,0)</f>
        <v>0</v>
      </c>
      <c r="AB108" s="558" t="e">
        <f t="shared" ref="AB108:AB111" si="112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6"/>
        <v>0</v>
      </c>
      <c r="S109" s="395">
        <f t="shared" si="107"/>
        <v>0</v>
      </c>
      <c r="W109" s="557">
        <f t="shared" si="108"/>
        <v>0</v>
      </c>
      <c r="X109" s="557">
        <f t="shared" si="109"/>
        <v>0</v>
      </c>
      <c r="Z109" s="557">
        <f t="shared" si="110"/>
        <v>0</v>
      </c>
      <c r="AA109" s="557">
        <f t="shared" si="111"/>
        <v>0</v>
      </c>
      <c r="AB109" s="558" t="e">
        <f t="shared" si="112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6"/>
        <v>0</v>
      </c>
      <c r="S110" s="395">
        <f t="shared" si="107"/>
        <v>0</v>
      </c>
      <c r="T110" s="107"/>
      <c r="U110" s="107"/>
      <c r="V110" s="107"/>
      <c r="W110" s="557">
        <f t="shared" si="108"/>
        <v>0</v>
      </c>
      <c r="X110" s="557">
        <f t="shared" si="109"/>
        <v>0</v>
      </c>
      <c r="Z110" s="557">
        <f t="shared" si="110"/>
        <v>0</v>
      </c>
      <c r="AA110" s="557">
        <f t="shared" si="111"/>
        <v>0</v>
      </c>
      <c r="AB110" s="558" t="e">
        <f t="shared" si="112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6"/>
        <v>0</v>
      </c>
      <c r="S111" s="395">
        <f t="shared" si="107"/>
        <v>0</v>
      </c>
      <c r="W111" s="557">
        <f t="shared" si="108"/>
        <v>0</v>
      </c>
      <c r="X111" s="557">
        <f t="shared" si="109"/>
        <v>0</v>
      </c>
      <c r="Z111" s="557">
        <f t="shared" si="110"/>
        <v>0</v>
      </c>
      <c r="AA111" s="557">
        <f t="shared" si="111"/>
        <v>0</v>
      </c>
      <c r="AB111" s="558" t="e">
        <f t="shared" si="112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3">SUM(G107:G111)</f>
        <v>0</v>
      </c>
      <c r="H112" s="245">
        <f t="shared" si="113"/>
        <v>0</v>
      </c>
      <c r="I112" s="245">
        <f t="shared" si="113"/>
        <v>0</v>
      </c>
      <c r="J112" s="245">
        <f t="shared" si="113"/>
        <v>0</v>
      </c>
      <c r="K112" s="245">
        <f t="shared" si="113"/>
        <v>0</v>
      </c>
      <c r="L112" s="245">
        <f t="shared" si="113"/>
        <v>0</v>
      </c>
      <c r="M112" s="245">
        <f t="shared" si="113"/>
        <v>0</v>
      </c>
      <c r="N112" s="245">
        <f t="shared" si="113"/>
        <v>0</v>
      </c>
      <c r="O112" s="245">
        <f t="shared" si="113"/>
        <v>0</v>
      </c>
      <c r="P112" s="245">
        <f t="shared" si="113"/>
        <v>0</v>
      </c>
      <c r="Q112" s="245">
        <f t="shared" si="113"/>
        <v>0</v>
      </c>
      <c r="R112" s="245">
        <f t="shared" si="113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4"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4"/>
        <v>0</v>
      </c>
      <c r="S114" s="395">
        <f t="shared" ref="S114:S117" si="115">D114*R114</f>
        <v>0</v>
      </c>
      <c r="W114" s="557">
        <f t="shared" ref="W114:W117" si="116">X114/$U$7</f>
        <v>0</v>
      </c>
      <c r="X114" s="557">
        <f t="shared" ref="X114:X117" si="117">R114/12</f>
        <v>0</v>
      </c>
      <c r="Z114" s="557">
        <f t="shared" ref="Z114:Z117" si="118">IF($E114="Y",$R114,0)</f>
        <v>0</v>
      </c>
      <c r="AA114" s="557">
        <f t="shared" ref="AA114:AA117" si="119">IF($E114="N",$R114,0)</f>
        <v>0</v>
      </c>
      <c r="AB114" s="558" t="e">
        <f t="shared" ref="AB114:AB117" si="120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4"/>
        <v>0</v>
      </c>
      <c r="S115" s="395">
        <f t="shared" si="115"/>
        <v>0</v>
      </c>
      <c r="W115" s="557">
        <f t="shared" si="116"/>
        <v>0</v>
      </c>
      <c r="X115" s="557">
        <f t="shared" si="117"/>
        <v>0</v>
      </c>
      <c r="Z115" s="557">
        <f t="shared" si="118"/>
        <v>0</v>
      </c>
      <c r="AA115" s="557">
        <f t="shared" si="119"/>
        <v>0</v>
      </c>
      <c r="AB115" s="558" t="e">
        <f t="shared" si="120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4"/>
        <v>0</v>
      </c>
      <c r="S116" s="395">
        <f t="shared" si="115"/>
        <v>0</v>
      </c>
      <c r="W116" s="557">
        <f t="shared" si="116"/>
        <v>0</v>
      </c>
      <c r="X116" s="557">
        <f t="shared" si="117"/>
        <v>0</v>
      </c>
      <c r="Z116" s="557">
        <f t="shared" si="118"/>
        <v>0</v>
      </c>
      <c r="AA116" s="557">
        <f t="shared" si="119"/>
        <v>0</v>
      </c>
      <c r="AB116" s="558" t="e">
        <f t="shared" si="120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4"/>
        <v>0</v>
      </c>
      <c r="S117" s="395">
        <f t="shared" si="115"/>
        <v>0</v>
      </c>
      <c r="W117" s="557">
        <f t="shared" si="116"/>
        <v>0</v>
      </c>
      <c r="X117" s="557">
        <f t="shared" si="117"/>
        <v>0</v>
      </c>
      <c r="Z117" s="557">
        <f t="shared" si="118"/>
        <v>0</v>
      </c>
      <c r="AA117" s="557">
        <f t="shared" si="119"/>
        <v>0</v>
      </c>
      <c r="AB117" s="558" t="e">
        <f t="shared" si="120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1">SUM(G113:G117)</f>
        <v>0</v>
      </c>
      <c r="H118" s="245">
        <f t="shared" si="121"/>
        <v>0</v>
      </c>
      <c r="I118" s="245">
        <f t="shared" si="121"/>
        <v>0</v>
      </c>
      <c r="J118" s="245">
        <f t="shared" si="121"/>
        <v>0</v>
      </c>
      <c r="K118" s="245">
        <f t="shared" si="121"/>
        <v>0</v>
      </c>
      <c r="L118" s="245">
        <f t="shared" si="121"/>
        <v>0</v>
      </c>
      <c r="M118" s="245">
        <f t="shared" si="121"/>
        <v>0</v>
      </c>
      <c r="N118" s="245">
        <f t="shared" si="121"/>
        <v>0</v>
      </c>
      <c r="O118" s="245">
        <f t="shared" si="121"/>
        <v>0</v>
      </c>
      <c r="P118" s="245">
        <f t="shared" si="121"/>
        <v>0</v>
      </c>
      <c r="Q118" s="245">
        <f t="shared" si="121"/>
        <v>0</v>
      </c>
      <c r="R118" s="245">
        <f t="shared" si="121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2"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2"/>
        <v>0</v>
      </c>
      <c r="S120" s="395">
        <f t="shared" ref="S120:S123" si="123">D120*R120</f>
        <v>0</v>
      </c>
      <c r="T120" s="112"/>
      <c r="U120" s="112"/>
      <c r="V120" s="112"/>
      <c r="W120" s="557">
        <f t="shared" ref="W120:W123" si="124">X120/$U$7</f>
        <v>0</v>
      </c>
      <c r="X120" s="557">
        <f t="shared" ref="X120:X123" si="125">R120/12</f>
        <v>0</v>
      </c>
      <c r="Z120" s="557">
        <f t="shared" ref="Z120:Z123" si="126">IF($E120="Y",$R120,0)</f>
        <v>0</v>
      </c>
      <c r="AA120" s="557">
        <f t="shared" ref="AA120:AA123" si="127">IF($E120="N",$R120,0)</f>
        <v>0</v>
      </c>
      <c r="AB120" s="558" t="e">
        <f t="shared" ref="AB120:AB123" si="128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2"/>
        <v>0</v>
      </c>
      <c r="S121" s="395">
        <f t="shared" si="123"/>
        <v>0</v>
      </c>
      <c r="W121" s="557">
        <f t="shared" si="124"/>
        <v>0</v>
      </c>
      <c r="X121" s="557">
        <f t="shared" si="125"/>
        <v>0</v>
      </c>
      <c r="Z121" s="557">
        <f t="shared" si="126"/>
        <v>0</v>
      </c>
      <c r="AA121" s="557">
        <f t="shared" si="127"/>
        <v>0</v>
      </c>
      <c r="AB121" s="558" t="e">
        <f t="shared" si="128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2"/>
        <v>0</v>
      </c>
      <c r="S122" s="395">
        <f t="shared" si="123"/>
        <v>0</v>
      </c>
      <c r="T122" s="107"/>
      <c r="U122" s="107"/>
      <c r="V122" s="107"/>
      <c r="W122" s="557">
        <f t="shared" si="124"/>
        <v>0</v>
      </c>
      <c r="X122" s="557">
        <f t="shared" si="125"/>
        <v>0</v>
      </c>
      <c r="Z122" s="557">
        <f t="shared" si="126"/>
        <v>0</v>
      </c>
      <c r="AA122" s="557">
        <f t="shared" si="127"/>
        <v>0</v>
      </c>
      <c r="AB122" s="558" t="e">
        <f t="shared" si="128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2"/>
        <v>0</v>
      </c>
      <c r="S123" s="395">
        <f t="shared" si="123"/>
        <v>0</v>
      </c>
      <c r="W123" s="557">
        <f t="shared" si="124"/>
        <v>0</v>
      </c>
      <c r="X123" s="557">
        <f t="shared" si="125"/>
        <v>0</v>
      </c>
      <c r="Z123" s="557">
        <f t="shared" si="126"/>
        <v>0</v>
      </c>
      <c r="AA123" s="557">
        <f t="shared" si="127"/>
        <v>0</v>
      </c>
      <c r="AB123" s="558" t="e">
        <f t="shared" si="128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9">SUM(G119:G123)</f>
        <v>0</v>
      </c>
      <c r="H124" s="245">
        <f t="shared" si="129"/>
        <v>0</v>
      </c>
      <c r="I124" s="245">
        <f t="shared" si="129"/>
        <v>0</v>
      </c>
      <c r="J124" s="245">
        <f t="shared" si="129"/>
        <v>0</v>
      </c>
      <c r="K124" s="245">
        <f t="shared" si="129"/>
        <v>0</v>
      </c>
      <c r="L124" s="245">
        <f t="shared" si="129"/>
        <v>0</v>
      </c>
      <c r="M124" s="245">
        <f t="shared" si="129"/>
        <v>0</v>
      </c>
      <c r="N124" s="245">
        <f t="shared" si="129"/>
        <v>0</v>
      </c>
      <c r="O124" s="245">
        <f t="shared" si="129"/>
        <v>0</v>
      </c>
      <c r="P124" s="245">
        <f t="shared" si="129"/>
        <v>0</v>
      </c>
      <c r="Q124" s="245">
        <f t="shared" si="129"/>
        <v>0</v>
      </c>
      <c r="R124" s="245">
        <f t="shared" si="129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30"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30"/>
        <v>0</v>
      </c>
      <c r="S126" s="395">
        <f t="shared" ref="S126:S129" si="131">D126*R126</f>
        <v>0</v>
      </c>
      <c r="T126" s="107"/>
      <c r="U126" s="107"/>
      <c r="V126" s="107"/>
      <c r="W126" s="557">
        <f t="shared" ref="W126:W129" si="132">X126/$U$7</f>
        <v>0</v>
      </c>
      <c r="X126" s="557">
        <f t="shared" ref="X126:X129" si="133">R126/12</f>
        <v>0</v>
      </c>
      <c r="Z126" s="557">
        <f t="shared" ref="Z126:Z129" si="134">IF($E126="Y",$R126,0)</f>
        <v>0</v>
      </c>
      <c r="AA126" s="557">
        <f t="shared" ref="AA126:AA129" si="135">IF($E126="N",$R126,0)</f>
        <v>0</v>
      </c>
      <c r="AB126" s="558" t="e">
        <f t="shared" ref="AB126:AB129" si="136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30"/>
        <v>0</v>
      </c>
      <c r="S127" s="395">
        <f t="shared" si="131"/>
        <v>0</v>
      </c>
      <c r="T127" s="107"/>
      <c r="U127" s="107"/>
      <c r="V127" s="107"/>
      <c r="W127" s="557">
        <f t="shared" si="132"/>
        <v>0</v>
      </c>
      <c r="X127" s="557">
        <f t="shared" si="133"/>
        <v>0</v>
      </c>
      <c r="Z127" s="557">
        <f t="shared" si="134"/>
        <v>0</v>
      </c>
      <c r="AA127" s="557">
        <f t="shared" si="135"/>
        <v>0</v>
      </c>
      <c r="AB127" s="558" t="e">
        <f t="shared" si="136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30"/>
        <v>0</v>
      </c>
      <c r="S128" s="395">
        <f t="shared" si="131"/>
        <v>0</v>
      </c>
      <c r="T128" s="107"/>
      <c r="U128" s="107"/>
      <c r="V128" s="107"/>
      <c r="W128" s="557">
        <f t="shared" si="132"/>
        <v>0</v>
      </c>
      <c r="X128" s="557">
        <f t="shared" si="133"/>
        <v>0</v>
      </c>
      <c r="Z128" s="557">
        <f t="shared" si="134"/>
        <v>0</v>
      </c>
      <c r="AA128" s="557">
        <f t="shared" si="135"/>
        <v>0</v>
      </c>
      <c r="AB128" s="558" t="e">
        <f t="shared" si="136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30"/>
        <v>0</v>
      </c>
      <c r="S129" s="395">
        <f t="shared" si="131"/>
        <v>0</v>
      </c>
      <c r="W129" s="557">
        <f t="shared" si="132"/>
        <v>0</v>
      </c>
      <c r="X129" s="557">
        <f t="shared" si="133"/>
        <v>0</v>
      </c>
      <c r="Z129" s="557">
        <f t="shared" si="134"/>
        <v>0</v>
      </c>
      <c r="AA129" s="557">
        <f t="shared" si="135"/>
        <v>0</v>
      </c>
      <c r="AB129" s="558" t="e">
        <f t="shared" si="136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7">SUM(G125:G129)</f>
        <v>0</v>
      </c>
      <c r="H130" s="245">
        <f t="shared" si="137"/>
        <v>0</v>
      </c>
      <c r="I130" s="245">
        <f t="shared" si="137"/>
        <v>0</v>
      </c>
      <c r="J130" s="245">
        <f t="shared" si="137"/>
        <v>0</v>
      </c>
      <c r="K130" s="245">
        <f t="shared" si="137"/>
        <v>0</v>
      </c>
      <c r="L130" s="245">
        <f t="shared" si="137"/>
        <v>0</v>
      </c>
      <c r="M130" s="245">
        <f t="shared" si="137"/>
        <v>0</v>
      </c>
      <c r="N130" s="245">
        <f t="shared" si="137"/>
        <v>0</v>
      </c>
      <c r="O130" s="245">
        <f t="shared" si="137"/>
        <v>0</v>
      </c>
      <c r="P130" s="245">
        <f t="shared" si="137"/>
        <v>0</v>
      </c>
      <c r="Q130" s="245">
        <f t="shared" si="137"/>
        <v>0</v>
      </c>
      <c r="R130" s="245">
        <f t="shared" si="137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8">SUM(F112,F118,F124,F130)</f>
        <v>0</v>
      </c>
      <c r="G132" s="266">
        <f t="shared" si="138"/>
        <v>0</v>
      </c>
      <c r="H132" s="266">
        <f t="shared" si="138"/>
        <v>0</v>
      </c>
      <c r="I132" s="266">
        <f t="shared" si="138"/>
        <v>0</v>
      </c>
      <c r="J132" s="266">
        <f t="shared" si="138"/>
        <v>0</v>
      </c>
      <c r="K132" s="266">
        <f t="shared" si="138"/>
        <v>0</v>
      </c>
      <c r="L132" s="266">
        <f t="shared" si="138"/>
        <v>0</v>
      </c>
      <c r="M132" s="266">
        <f t="shared" si="138"/>
        <v>0</v>
      </c>
      <c r="N132" s="266">
        <f t="shared" si="138"/>
        <v>0</v>
      </c>
      <c r="O132" s="266">
        <f t="shared" si="138"/>
        <v>0</v>
      </c>
      <c r="P132" s="266">
        <f t="shared" si="138"/>
        <v>0</v>
      </c>
      <c r="Q132" s="266">
        <f t="shared" si="138"/>
        <v>0</v>
      </c>
      <c r="R132" s="266">
        <f t="shared" si="138"/>
        <v>0</v>
      </c>
      <c r="S132" s="398">
        <f t="shared" si="138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9"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9"/>
        <v>0</v>
      </c>
      <c r="S136" s="395">
        <f t="shared" ref="S136:S139" si="140">D136*R136</f>
        <v>0</v>
      </c>
      <c r="T136" s="107"/>
      <c r="U136" s="107"/>
      <c r="V136" s="107"/>
      <c r="W136" s="557">
        <f t="shared" ref="W136:W139" si="141">X136/$U$7</f>
        <v>0</v>
      </c>
      <c r="X136" s="557">
        <f t="shared" ref="X136:X139" si="142">R136/12</f>
        <v>0</v>
      </c>
      <c r="Z136" s="557">
        <f t="shared" ref="Z136:Z139" si="143">IF($E136="Y",$R136,0)</f>
        <v>0</v>
      </c>
      <c r="AA136" s="557">
        <f t="shared" ref="AA136:AA139" si="144">IF($E136="N",$R136,0)</f>
        <v>0</v>
      </c>
      <c r="AB136" s="558" t="e">
        <f t="shared" ref="AB136:AB139" si="145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9"/>
        <v>0</v>
      </c>
      <c r="S137" s="395">
        <f t="shared" si="140"/>
        <v>0</v>
      </c>
      <c r="W137" s="557">
        <f t="shared" si="141"/>
        <v>0</v>
      </c>
      <c r="X137" s="557">
        <f t="shared" si="142"/>
        <v>0</v>
      </c>
      <c r="Z137" s="557">
        <f t="shared" si="143"/>
        <v>0</v>
      </c>
      <c r="AA137" s="557">
        <f t="shared" si="144"/>
        <v>0</v>
      </c>
      <c r="AB137" s="558" t="e">
        <f t="shared" si="145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9"/>
        <v>0</v>
      </c>
      <c r="S138" s="395">
        <f t="shared" si="140"/>
        <v>0</v>
      </c>
      <c r="W138" s="557">
        <f t="shared" si="141"/>
        <v>0</v>
      </c>
      <c r="X138" s="557">
        <f t="shared" si="142"/>
        <v>0</v>
      </c>
      <c r="Z138" s="557">
        <f t="shared" si="143"/>
        <v>0</v>
      </c>
      <c r="AA138" s="557">
        <f t="shared" si="144"/>
        <v>0</v>
      </c>
      <c r="AB138" s="558" t="e">
        <f t="shared" si="145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9"/>
        <v>0</v>
      </c>
      <c r="S139" s="395">
        <f t="shared" si="140"/>
        <v>0</v>
      </c>
      <c r="W139" s="557">
        <f t="shared" si="141"/>
        <v>0</v>
      </c>
      <c r="X139" s="557">
        <f t="shared" si="142"/>
        <v>0</v>
      </c>
      <c r="Z139" s="557">
        <f t="shared" si="143"/>
        <v>0</v>
      </c>
      <c r="AA139" s="557">
        <f t="shared" si="144"/>
        <v>0</v>
      </c>
      <c r="AB139" s="558" t="e">
        <f t="shared" si="145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6">SUM(G135:G139)</f>
        <v>0</v>
      </c>
      <c r="H140" s="245">
        <f t="shared" si="146"/>
        <v>0</v>
      </c>
      <c r="I140" s="245">
        <f t="shared" si="146"/>
        <v>0</v>
      </c>
      <c r="J140" s="245">
        <f t="shared" si="146"/>
        <v>0</v>
      </c>
      <c r="K140" s="245">
        <f t="shared" si="146"/>
        <v>0</v>
      </c>
      <c r="L140" s="245">
        <f t="shared" si="146"/>
        <v>0</v>
      </c>
      <c r="M140" s="245">
        <f t="shared" si="146"/>
        <v>0</v>
      </c>
      <c r="N140" s="245">
        <f t="shared" si="146"/>
        <v>0</v>
      </c>
      <c r="O140" s="245">
        <f t="shared" si="146"/>
        <v>0</v>
      </c>
      <c r="P140" s="245">
        <f t="shared" si="146"/>
        <v>0</v>
      </c>
      <c r="Q140" s="245">
        <f t="shared" si="146"/>
        <v>0</v>
      </c>
      <c r="R140" s="245">
        <f t="shared" si="146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7"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7"/>
        <v>0</v>
      </c>
      <c r="S142" s="395">
        <f t="shared" ref="S142:S145" si="148">D142*R142</f>
        <v>0</v>
      </c>
      <c r="T142" s="107"/>
      <c r="U142" s="107"/>
      <c r="V142" s="107"/>
      <c r="W142" s="557">
        <f t="shared" ref="W142:W145" si="149">X142/$U$7</f>
        <v>0</v>
      </c>
      <c r="X142" s="557">
        <f t="shared" ref="X142:X145" si="150">R142/12</f>
        <v>0</v>
      </c>
      <c r="Z142" s="557">
        <f t="shared" ref="Z142:Z145" si="151">IF($E142="Y",$R142,0)</f>
        <v>0</v>
      </c>
      <c r="AA142" s="557">
        <f t="shared" ref="AA142:AA145" si="152">IF($E142="N",$R142,0)</f>
        <v>0</v>
      </c>
      <c r="AB142" s="558" t="e">
        <f t="shared" ref="AB142:AB145" si="153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7"/>
        <v>0</v>
      </c>
      <c r="S143" s="395">
        <f t="shared" si="148"/>
        <v>0</v>
      </c>
      <c r="W143" s="557">
        <f t="shared" si="149"/>
        <v>0</v>
      </c>
      <c r="X143" s="557">
        <f t="shared" si="150"/>
        <v>0</v>
      </c>
      <c r="Z143" s="557">
        <f t="shared" si="151"/>
        <v>0</v>
      </c>
      <c r="AA143" s="557">
        <f t="shared" si="152"/>
        <v>0</v>
      </c>
      <c r="AB143" s="558" t="e">
        <f t="shared" si="153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7"/>
        <v>0</v>
      </c>
      <c r="S144" s="395">
        <f t="shared" si="148"/>
        <v>0</v>
      </c>
      <c r="T144" s="107"/>
      <c r="U144" s="107"/>
      <c r="V144" s="107"/>
      <c r="W144" s="557">
        <f t="shared" si="149"/>
        <v>0</v>
      </c>
      <c r="X144" s="557">
        <f t="shared" si="150"/>
        <v>0</v>
      </c>
      <c r="Z144" s="557">
        <f t="shared" si="151"/>
        <v>0</v>
      </c>
      <c r="AA144" s="557">
        <f t="shared" si="152"/>
        <v>0</v>
      </c>
      <c r="AB144" s="558" t="e">
        <f t="shared" si="153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7"/>
        <v>0</v>
      </c>
      <c r="S145" s="395">
        <f t="shared" si="148"/>
        <v>0</v>
      </c>
      <c r="W145" s="557">
        <f t="shared" si="149"/>
        <v>0</v>
      </c>
      <c r="X145" s="557">
        <f t="shared" si="150"/>
        <v>0</v>
      </c>
      <c r="Z145" s="557">
        <f t="shared" si="151"/>
        <v>0</v>
      </c>
      <c r="AA145" s="557">
        <f t="shared" si="152"/>
        <v>0</v>
      </c>
      <c r="AB145" s="558" t="e">
        <f t="shared" si="153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4">SUM(G141:G145)</f>
        <v>0</v>
      </c>
      <c r="H146" s="245">
        <f t="shared" si="154"/>
        <v>0</v>
      </c>
      <c r="I146" s="245">
        <f t="shared" si="154"/>
        <v>0</v>
      </c>
      <c r="J146" s="245">
        <f t="shared" si="154"/>
        <v>0</v>
      </c>
      <c r="K146" s="245">
        <f t="shared" si="154"/>
        <v>0</v>
      </c>
      <c r="L146" s="245">
        <f t="shared" si="154"/>
        <v>0</v>
      </c>
      <c r="M146" s="245">
        <f t="shared" si="154"/>
        <v>0</v>
      </c>
      <c r="N146" s="245">
        <f t="shared" si="154"/>
        <v>0</v>
      </c>
      <c r="O146" s="245">
        <f t="shared" si="154"/>
        <v>0</v>
      </c>
      <c r="P146" s="245">
        <f t="shared" si="154"/>
        <v>0</v>
      </c>
      <c r="Q146" s="245">
        <f t="shared" si="154"/>
        <v>0</v>
      </c>
      <c r="R146" s="245">
        <f t="shared" si="154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5"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5"/>
        <v>0</v>
      </c>
      <c r="S148" s="395">
        <f t="shared" ref="S148:S151" si="156">D148*R148</f>
        <v>0</v>
      </c>
      <c r="T148" s="107"/>
      <c r="U148" s="107"/>
      <c r="V148" s="107"/>
      <c r="W148" s="557">
        <f t="shared" ref="W148:W151" si="157">X148/$U$7</f>
        <v>0</v>
      </c>
      <c r="X148" s="557">
        <f t="shared" ref="X148:X151" si="158">R148/12</f>
        <v>0</v>
      </c>
      <c r="Z148" s="557">
        <f t="shared" ref="Z148:Z151" si="159">IF($E148="Y",$R148,0)</f>
        <v>0</v>
      </c>
      <c r="AA148" s="557">
        <f t="shared" ref="AA148:AA151" si="160">IF($E148="N",$R148,0)</f>
        <v>0</v>
      </c>
      <c r="AB148" s="558" t="e">
        <f t="shared" ref="AB148:AB151" si="161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5"/>
        <v>0</v>
      </c>
      <c r="S149" s="395">
        <f t="shared" si="156"/>
        <v>0</v>
      </c>
      <c r="T149" s="107"/>
      <c r="U149" s="107"/>
      <c r="V149" s="107"/>
      <c r="W149" s="557">
        <f t="shared" si="157"/>
        <v>0</v>
      </c>
      <c r="X149" s="557">
        <f t="shared" si="158"/>
        <v>0</v>
      </c>
      <c r="Z149" s="557">
        <f t="shared" si="159"/>
        <v>0</v>
      </c>
      <c r="AA149" s="557">
        <f t="shared" si="160"/>
        <v>0</v>
      </c>
      <c r="AB149" s="558" t="e">
        <f t="shared" si="161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5"/>
        <v>0</v>
      </c>
      <c r="S150" s="395">
        <f t="shared" si="156"/>
        <v>0</v>
      </c>
      <c r="T150" s="107"/>
      <c r="U150" s="107"/>
      <c r="V150" s="107"/>
      <c r="W150" s="557">
        <f t="shared" si="157"/>
        <v>0</v>
      </c>
      <c r="X150" s="557">
        <f t="shared" si="158"/>
        <v>0</v>
      </c>
      <c r="Z150" s="557">
        <f t="shared" si="159"/>
        <v>0</v>
      </c>
      <c r="AA150" s="557">
        <f t="shared" si="160"/>
        <v>0</v>
      </c>
      <c r="AB150" s="558" t="e">
        <f t="shared" si="161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5"/>
        <v>0</v>
      </c>
      <c r="S151" s="395">
        <f t="shared" si="156"/>
        <v>0</v>
      </c>
      <c r="W151" s="557">
        <f t="shared" si="157"/>
        <v>0</v>
      </c>
      <c r="X151" s="557">
        <f t="shared" si="158"/>
        <v>0</v>
      </c>
      <c r="Z151" s="557">
        <f t="shared" si="159"/>
        <v>0</v>
      </c>
      <c r="AA151" s="557">
        <f t="shared" si="160"/>
        <v>0</v>
      </c>
      <c r="AB151" s="558" t="e">
        <f t="shared" si="161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2">SUM(G147:G151)</f>
        <v>0</v>
      </c>
      <c r="H152" s="245">
        <f t="shared" si="162"/>
        <v>0</v>
      </c>
      <c r="I152" s="245">
        <f t="shared" si="162"/>
        <v>0</v>
      </c>
      <c r="J152" s="245">
        <f t="shared" si="162"/>
        <v>0</v>
      </c>
      <c r="K152" s="245">
        <f t="shared" si="162"/>
        <v>0</v>
      </c>
      <c r="L152" s="245">
        <f t="shared" si="162"/>
        <v>0</v>
      </c>
      <c r="M152" s="245">
        <f t="shared" si="162"/>
        <v>0</v>
      </c>
      <c r="N152" s="245">
        <f t="shared" si="162"/>
        <v>0</v>
      </c>
      <c r="O152" s="245">
        <f t="shared" si="162"/>
        <v>0</v>
      </c>
      <c r="P152" s="245">
        <f t="shared" si="162"/>
        <v>0</v>
      </c>
      <c r="Q152" s="245">
        <f t="shared" si="162"/>
        <v>0</v>
      </c>
      <c r="R152" s="245">
        <f t="shared" si="162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62" t="s">
        <v>163</v>
      </c>
      <c r="C154" s="663"/>
      <c r="D154" s="523"/>
      <c r="E154" s="512"/>
      <c r="F154" s="266">
        <f t="shared" ref="F154:S154" si="163">SUM(F140,F146,F152)</f>
        <v>0</v>
      </c>
      <c r="G154" s="266">
        <f t="shared" si="163"/>
        <v>0</v>
      </c>
      <c r="H154" s="266">
        <f t="shared" si="163"/>
        <v>0</v>
      </c>
      <c r="I154" s="266">
        <f t="shared" si="163"/>
        <v>0</v>
      </c>
      <c r="J154" s="266">
        <f t="shared" si="163"/>
        <v>0</v>
      </c>
      <c r="K154" s="266">
        <f t="shared" si="163"/>
        <v>0</v>
      </c>
      <c r="L154" s="266">
        <f t="shared" si="163"/>
        <v>0</v>
      </c>
      <c r="M154" s="266">
        <f t="shared" si="163"/>
        <v>0</v>
      </c>
      <c r="N154" s="266">
        <f t="shared" si="163"/>
        <v>0</v>
      </c>
      <c r="O154" s="266">
        <f t="shared" si="163"/>
        <v>0</v>
      </c>
      <c r="P154" s="266">
        <f t="shared" si="163"/>
        <v>0</v>
      </c>
      <c r="Q154" s="266">
        <f t="shared" si="163"/>
        <v>0</v>
      </c>
      <c r="R154" s="266">
        <f t="shared" si="163"/>
        <v>0</v>
      </c>
      <c r="S154" s="398">
        <f t="shared" si="163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4"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4"/>
        <v>0</v>
      </c>
      <c r="S158" s="395">
        <f t="shared" ref="S158:S161" si="165">D158*R158</f>
        <v>0</v>
      </c>
      <c r="T158" s="108"/>
      <c r="U158" s="108"/>
      <c r="V158" s="108"/>
      <c r="W158" s="557">
        <f t="shared" ref="W158:W161" si="166">X158/$U$7</f>
        <v>0</v>
      </c>
      <c r="X158" s="557">
        <f t="shared" ref="X158:X161" si="167">R158/12</f>
        <v>0</v>
      </c>
      <c r="Z158" s="557">
        <f t="shared" ref="Z158:Z161" si="168">IF($E158="Y",$R158,0)</f>
        <v>0</v>
      </c>
      <c r="AA158" s="557">
        <f t="shared" ref="AA158:AA161" si="169">IF($E158="N",$R158,0)</f>
        <v>0</v>
      </c>
      <c r="AB158" s="558" t="e">
        <f t="shared" ref="AB158:AB161" si="170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4"/>
        <v>0</v>
      </c>
      <c r="S159" s="395">
        <f t="shared" si="165"/>
        <v>0</v>
      </c>
      <c r="T159" s="108"/>
      <c r="U159" s="108"/>
      <c r="V159" s="108"/>
      <c r="W159" s="557">
        <f t="shared" si="166"/>
        <v>0</v>
      </c>
      <c r="X159" s="557">
        <f t="shared" si="167"/>
        <v>0</v>
      </c>
      <c r="Z159" s="557">
        <f t="shared" si="168"/>
        <v>0</v>
      </c>
      <c r="AA159" s="557">
        <f t="shared" si="169"/>
        <v>0</v>
      </c>
      <c r="AB159" s="558" t="e">
        <f t="shared" si="170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4"/>
        <v>0</v>
      </c>
      <c r="S160" s="395">
        <f t="shared" si="165"/>
        <v>0</v>
      </c>
      <c r="T160" s="108"/>
      <c r="U160" s="108"/>
      <c r="V160" s="108"/>
      <c r="W160" s="557">
        <f t="shared" si="166"/>
        <v>0</v>
      </c>
      <c r="X160" s="557">
        <f t="shared" si="167"/>
        <v>0</v>
      </c>
      <c r="Z160" s="557">
        <f t="shared" si="168"/>
        <v>0</v>
      </c>
      <c r="AA160" s="557">
        <f t="shared" si="169"/>
        <v>0</v>
      </c>
      <c r="AB160" s="558" t="e">
        <f t="shared" si="170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4"/>
        <v>0</v>
      </c>
      <c r="S161" s="395">
        <f t="shared" si="165"/>
        <v>0</v>
      </c>
      <c r="T161" s="108"/>
      <c r="U161" s="108"/>
      <c r="V161" s="108"/>
      <c r="W161" s="557">
        <f t="shared" si="166"/>
        <v>0</v>
      </c>
      <c r="X161" s="557">
        <f t="shared" si="167"/>
        <v>0</v>
      </c>
      <c r="Z161" s="557">
        <f t="shared" si="168"/>
        <v>0</v>
      </c>
      <c r="AA161" s="557">
        <f t="shared" si="169"/>
        <v>0</v>
      </c>
      <c r="AB161" s="558" t="e">
        <f t="shared" si="170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1">SUM(G157:G161)</f>
        <v>0</v>
      </c>
      <c r="H162" s="245">
        <f t="shared" si="171"/>
        <v>0</v>
      </c>
      <c r="I162" s="245">
        <f t="shared" si="171"/>
        <v>0</v>
      </c>
      <c r="J162" s="245">
        <f t="shared" si="171"/>
        <v>0</v>
      </c>
      <c r="K162" s="245">
        <f t="shared" si="171"/>
        <v>0</v>
      </c>
      <c r="L162" s="245">
        <f t="shared" si="171"/>
        <v>0</v>
      </c>
      <c r="M162" s="245">
        <f t="shared" si="171"/>
        <v>0</v>
      </c>
      <c r="N162" s="245">
        <f t="shared" si="171"/>
        <v>0</v>
      </c>
      <c r="O162" s="245">
        <f t="shared" si="171"/>
        <v>0</v>
      </c>
      <c r="P162" s="245">
        <f t="shared" si="171"/>
        <v>0</v>
      </c>
      <c r="Q162" s="245">
        <f t="shared" si="171"/>
        <v>0</v>
      </c>
      <c r="R162" s="245">
        <f t="shared" si="171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2"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2"/>
        <v>0</v>
      </c>
      <c r="S164" s="395">
        <f t="shared" ref="S164:S167" si="173">D164*R164</f>
        <v>0</v>
      </c>
      <c r="T164" s="108"/>
      <c r="U164" s="108"/>
      <c r="V164" s="108"/>
      <c r="W164" s="557">
        <f t="shared" ref="W164:W167" si="174">X164/$U$7</f>
        <v>0</v>
      </c>
      <c r="X164" s="557">
        <f t="shared" ref="X164:X167" si="175">R164/12</f>
        <v>0</v>
      </c>
      <c r="Z164" s="557">
        <f t="shared" ref="Z164:Z167" si="176">IF($E164="Y",$R164,0)</f>
        <v>0</v>
      </c>
      <c r="AA164" s="557">
        <f t="shared" ref="AA164:AA167" si="177">IF($E164="N",$R164,0)</f>
        <v>0</v>
      </c>
      <c r="AB164" s="558" t="e">
        <f t="shared" ref="AB164:AB167" si="178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2"/>
        <v>0</v>
      </c>
      <c r="S165" s="395">
        <f t="shared" si="173"/>
        <v>0</v>
      </c>
      <c r="T165" s="108"/>
      <c r="U165" s="108"/>
      <c r="V165" s="108"/>
      <c r="W165" s="557">
        <f t="shared" si="174"/>
        <v>0</v>
      </c>
      <c r="X165" s="557">
        <f t="shared" si="175"/>
        <v>0</v>
      </c>
      <c r="Z165" s="557">
        <f t="shared" si="176"/>
        <v>0</v>
      </c>
      <c r="AA165" s="557">
        <f t="shared" si="177"/>
        <v>0</v>
      </c>
      <c r="AB165" s="558" t="e">
        <f t="shared" si="178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2"/>
        <v>0</v>
      </c>
      <c r="S166" s="395">
        <f t="shared" si="173"/>
        <v>0</v>
      </c>
      <c r="T166" s="108"/>
      <c r="U166" s="108"/>
      <c r="V166" s="108"/>
      <c r="W166" s="557">
        <f t="shared" si="174"/>
        <v>0</v>
      </c>
      <c r="X166" s="557">
        <f t="shared" si="175"/>
        <v>0</v>
      </c>
      <c r="Z166" s="557">
        <f t="shared" si="176"/>
        <v>0</v>
      </c>
      <c r="AA166" s="557">
        <f t="shared" si="177"/>
        <v>0</v>
      </c>
      <c r="AB166" s="558" t="e">
        <f t="shared" si="178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2"/>
        <v>0</v>
      </c>
      <c r="S167" s="395">
        <f t="shared" si="173"/>
        <v>0</v>
      </c>
      <c r="T167" s="108"/>
      <c r="U167" s="108"/>
      <c r="V167" s="108"/>
      <c r="W167" s="557">
        <f t="shared" si="174"/>
        <v>0</v>
      </c>
      <c r="X167" s="557">
        <f t="shared" si="175"/>
        <v>0</v>
      </c>
      <c r="Z167" s="557">
        <f t="shared" si="176"/>
        <v>0</v>
      </c>
      <c r="AA167" s="557">
        <f t="shared" si="177"/>
        <v>0</v>
      </c>
      <c r="AB167" s="558" t="e">
        <f t="shared" si="178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9">SUM(G163:G167)</f>
        <v>0</v>
      </c>
      <c r="H168" s="245">
        <f t="shared" si="179"/>
        <v>0</v>
      </c>
      <c r="I168" s="245">
        <f t="shared" si="179"/>
        <v>0</v>
      </c>
      <c r="J168" s="245">
        <f t="shared" si="179"/>
        <v>0</v>
      </c>
      <c r="K168" s="245">
        <f t="shared" si="179"/>
        <v>0</v>
      </c>
      <c r="L168" s="245">
        <f t="shared" si="179"/>
        <v>0</v>
      </c>
      <c r="M168" s="245">
        <f t="shared" si="179"/>
        <v>0</v>
      </c>
      <c r="N168" s="245">
        <f t="shared" si="179"/>
        <v>0</v>
      </c>
      <c r="O168" s="245">
        <f t="shared" si="179"/>
        <v>0</v>
      </c>
      <c r="P168" s="245">
        <f t="shared" si="179"/>
        <v>0</v>
      </c>
      <c r="Q168" s="245">
        <f t="shared" si="179"/>
        <v>0</v>
      </c>
      <c r="R168" s="245">
        <f t="shared" si="179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80"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80"/>
        <v>0</v>
      </c>
      <c r="S170" s="395">
        <f t="shared" ref="S170:S173" si="181">D170*R170</f>
        <v>0</v>
      </c>
      <c r="T170" s="108"/>
      <c r="U170" s="108"/>
      <c r="V170" s="108"/>
      <c r="W170" s="557">
        <f t="shared" ref="W170:W173" si="182">X170/$U$7</f>
        <v>0</v>
      </c>
      <c r="X170" s="557">
        <f t="shared" ref="X170:X173" si="183">R170/12</f>
        <v>0</v>
      </c>
      <c r="Z170" s="557">
        <f t="shared" ref="Z170:Z173" si="184">IF($E170="Y",$R170,0)</f>
        <v>0</v>
      </c>
      <c r="AA170" s="557">
        <f t="shared" ref="AA170:AA173" si="185">IF($E170="N",$R170,0)</f>
        <v>0</v>
      </c>
      <c r="AB170" s="558" t="e">
        <f t="shared" ref="AB170:AB173" si="186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80"/>
        <v>0</v>
      </c>
      <c r="S171" s="395">
        <f t="shared" si="181"/>
        <v>0</v>
      </c>
      <c r="T171" s="108"/>
      <c r="U171" s="108"/>
      <c r="V171" s="108"/>
      <c r="W171" s="557">
        <f t="shared" si="182"/>
        <v>0</v>
      </c>
      <c r="X171" s="557">
        <f t="shared" si="183"/>
        <v>0</v>
      </c>
      <c r="Z171" s="557">
        <f t="shared" si="184"/>
        <v>0</v>
      </c>
      <c r="AA171" s="557">
        <f t="shared" si="185"/>
        <v>0</v>
      </c>
      <c r="AB171" s="558" t="e">
        <f t="shared" si="186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80"/>
        <v>0</v>
      </c>
      <c r="S172" s="395">
        <f t="shared" si="181"/>
        <v>0</v>
      </c>
      <c r="T172" s="108"/>
      <c r="U172" s="108"/>
      <c r="V172" s="108"/>
      <c r="W172" s="557">
        <f t="shared" si="182"/>
        <v>0</v>
      </c>
      <c r="X172" s="557">
        <f t="shared" si="183"/>
        <v>0</v>
      </c>
      <c r="Z172" s="557">
        <f t="shared" si="184"/>
        <v>0</v>
      </c>
      <c r="AA172" s="557">
        <f t="shared" si="185"/>
        <v>0</v>
      </c>
      <c r="AB172" s="558" t="e">
        <f t="shared" si="186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80"/>
        <v>0</v>
      </c>
      <c r="S173" s="395">
        <f t="shared" si="181"/>
        <v>0</v>
      </c>
      <c r="T173" s="108"/>
      <c r="U173" s="108"/>
      <c r="V173" s="108"/>
      <c r="W173" s="557">
        <f t="shared" si="182"/>
        <v>0</v>
      </c>
      <c r="X173" s="557">
        <f t="shared" si="183"/>
        <v>0</v>
      </c>
      <c r="Z173" s="557">
        <f t="shared" si="184"/>
        <v>0</v>
      </c>
      <c r="AA173" s="557">
        <f t="shared" si="185"/>
        <v>0</v>
      </c>
      <c r="AB173" s="558" t="e">
        <f t="shared" si="186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7">SUM(G169:G173)</f>
        <v>0</v>
      </c>
      <c r="H174" s="245">
        <f t="shared" si="187"/>
        <v>0</v>
      </c>
      <c r="I174" s="245">
        <f t="shared" si="187"/>
        <v>0</v>
      </c>
      <c r="J174" s="245">
        <f t="shared" si="187"/>
        <v>0</v>
      </c>
      <c r="K174" s="245">
        <f t="shared" si="187"/>
        <v>0</v>
      </c>
      <c r="L174" s="245">
        <f t="shared" si="187"/>
        <v>0</v>
      </c>
      <c r="M174" s="245">
        <f t="shared" si="187"/>
        <v>0</v>
      </c>
      <c r="N174" s="245">
        <f t="shared" si="187"/>
        <v>0</v>
      </c>
      <c r="O174" s="245">
        <f t="shared" si="187"/>
        <v>0</v>
      </c>
      <c r="P174" s="245">
        <f t="shared" si="187"/>
        <v>0</v>
      </c>
      <c r="Q174" s="245">
        <f t="shared" si="187"/>
        <v>0</v>
      </c>
      <c r="R174" s="245">
        <f t="shared" si="187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8"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8"/>
        <v>0</v>
      </c>
      <c r="S176" s="395">
        <f t="shared" ref="S176:S179" si="189">D176*R176</f>
        <v>0</v>
      </c>
      <c r="T176" s="108"/>
      <c r="U176" s="108"/>
      <c r="V176" s="108"/>
      <c r="W176" s="557">
        <f t="shared" ref="W176:W179" si="190">X176/$U$7</f>
        <v>0</v>
      </c>
      <c r="X176" s="557">
        <f t="shared" ref="X176:X179" si="191">R176/12</f>
        <v>0</v>
      </c>
      <c r="Z176" s="557">
        <f t="shared" ref="Z176:Z179" si="192">IF($E176="Y",$R176,0)</f>
        <v>0</v>
      </c>
      <c r="AA176" s="557">
        <f t="shared" ref="AA176:AA179" si="193">IF($E176="N",$R176,0)</f>
        <v>0</v>
      </c>
      <c r="AB176" s="558" t="e">
        <f t="shared" ref="AB176:AB179" si="194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8"/>
        <v>0</v>
      </c>
      <c r="S177" s="395">
        <f t="shared" si="189"/>
        <v>0</v>
      </c>
      <c r="T177" s="108"/>
      <c r="U177" s="108"/>
      <c r="V177" s="108"/>
      <c r="W177" s="557">
        <f t="shared" si="190"/>
        <v>0</v>
      </c>
      <c r="X177" s="557">
        <f t="shared" si="191"/>
        <v>0</v>
      </c>
      <c r="Z177" s="557">
        <f t="shared" si="192"/>
        <v>0</v>
      </c>
      <c r="AA177" s="557">
        <f t="shared" si="193"/>
        <v>0</v>
      </c>
      <c r="AB177" s="558" t="e">
        <f t="shared" si="194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8"/>
        <v>0</v>
      </c>
      <c r="S178" s="395">
        <f t="shared" si="189"/>
        <v>0</v>
      </c>
      <c r="T178" s="108"/>
      <c r="U178" s="108"/>
      <c r="V178" s="108"/>
      <c r="W178" s="557">
        <f t="shared" si="190"/>
        <v>0</v>
      </c>
      <c r="X178" s="557">
        <f t="shared" si="191"/>
        <v>0</v>
      </c>
      <c r="Z178" s="557">
        <f t="shared" si="192"/>
        <v>0</v>
      </c>
      <c r="AA178" s="557">
        <f t="shared" si="193"/>
        <v>0</v>
      </c>
      <c r="AB178" s="558" t="e">
        <f t="shared" si="194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8"/>
        <v>0</v>
      </c>
      <c r="S179" s="395">
        <f t="shared" si="189"/>
        <v>0</v>
      </c>
      <c r="T179" s="108"/>
      <c r="U179" s="108"/>
      <c r="V179" s="108"/>
      <c r="W179" s="557">
        <f t="shared" si="190"/>
        <v>0</v>
      </c>
      <c r="X179" s="557">
        <f t="shared" si="191"/>
        <v>0</v>
      </c>
      <c r="Z179" s="557">
        <f t="shared" si="192"/>
        <v>0</v>
      </c>
      <c r="AA179" s="557">
        <f t="shared" si="193"/>
        <v>0</v>
      </c>
      <c r="AB179" s="558" t="e">
        <f t="shared" si="194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5">SUM(G175:G179)</f>
        <v>0</v>
      </c>
      <c r="H180" s="245">
        <f t="shared" si="195"/>
        <v>0</v>
      </c>
      <c r="I180" s="245">
        <f t="shared" si="195"/>
        <v>0</v>
      </c>
      <c r="J180" s="245">
        <f t="shared" si="195"/>
        <v>0</v>
      </c>
      <c r="K180" s="245">
        <f t="shared" si="195"/>
        <v>0</v>
      </c>
      <c r="L180" s="245">
        <f t="shared" si="195"/>
        <v>0</v>
      </c>
      <c r="M180" s="245">
        <f t="shared" si="195"/>
        <v>0</v>
      </c>
      <c r="N180" s="245">
        <f t="shared" si="195"/>
        <v>0</v>
      </c>
      <c r="O180" s="245">
        <f t="shared" si="195"/>
        <v>0</v>
      </c>
      <c r="P180" s="245">
        <f t="shared" si="195"/>
        <v>0</v>
      </c>
      <c r="Q180" s="245">
        <f t="shared" si="195"/>
        <v>0</v>
      </c>
      <c r="R180" s="245">
        <f t="shared" si="195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6">SUM(F162,F168,F174,F180)</f>
        <v>0</v>
      </c>
      <c r="G182" s="266">
        <f t="shared" si="196"/>
        <v>0</v>
      </c>
      <c r="H182" s="266">
        <f t="shared" si="196"/>
        <v>0</v>
      </c>
      <c r="I182" s="266">
        <f t="shared" si="196"/>
        <v>0</v>
      </c>
      <c r="J182" s="266">
        <f t="shared" si="196"/>
        <v>0</v>
      </c>
      <c r="K182" s="266">
        <f t="shared" si="196"/>
        <v>0</v>
      </c>
      <c r="L182" s="266">
        <f t="shared" si="196"/>
        <v>0</v>
      </c>
      <c r="M182" s="266">
        <f t="shared" si="196"/>
        <v>0</v>
      </c>
      <c r="N182" s="266">
        <f t="shared" si="196"/>
        <v>0</v>
      </c>
      <c r="O182" s="266">
        <f t="shared" si="196"/>
        <v>0</v>
      </c>
      <c r="P182" s="266">
        <f t="shared" si="196"/>
        <v>0</v>
      </c>
      <c r="Q182" s="266">
        <f t="shared" si="196"/>
        <v>0</v>
      </c>
      <c r="R182" s="266">
        <f t="shared" si="196"/>
        <v>0</v>
      </c>
      <c r="S182" s="398">
        <f t="shared" si="196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7"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7"/>
        <v>0</v>
      </c>
      <c r="S186" s="395">
        <f t="shared" ref="S186:S189" si="198">D186*R186</f>
        <v>0</v>
      </c>
      <c r="T186" s="108"/>
      <c r="U186" s="108"/>
      <c r="V186" s="108"/>
      <c r="W186" s="557">
        <f t="shared" ref="W186:W189" si="199">X186/$U$7</f>
        <v>0</v>
      </c>
      <c r="X186" s="557">
        <f t="shared" ref="X186:X189" si="200">R186/12</f>
        <v>0</v>
      </c>
      <c r="Z186" s="557">
        <f t="shared" ref="Z186:Z189" si="201">IF($E186="Y",$R186,0)</f>
        <v>0</v>
      </c>
      <c r="AA186" s="557">
        <f t="shared" ref="AA186:AA189" si="202">IF($E186="N",$R186,0)</f>
        <v>0</v>
      </c>
      <c r="AB186" s="558" t="e">
        <f t="shared" ref="AB186:AB189" si="203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7"/>
        <v>0</v>
      </c>
      <c r="S187" s="395">
        <f t="shared" si="198"/>
        <v>0</v>
      </c>
      <c r="T187" s="108"/>
      <c r="U187" s="108"/>
      <c r="V187" s="108"/>
      <c r="W187" s="557">
        <f t="shared" si="199"/>
        <v>0</v>
      </c>
      <c r="X187" s="557">
        <f t="shared" si="200"/>
        <v>0</v>
      </c>
      <c r="Z187" s="557">
        <f t="shared" si="201"/>
        <v>0</v>
      </c>
      <c r="AA187" s="557">
        <f t="shared" si="202"/>
        <v>0</v>
      </c>
      <c r="AB187" s="558" t="e">
        <f t="shared" si="203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7"/>
        <v>0</v>
      </c>
      <c r="S188" s="395">
        <f t="shared" si="198"/>
        <v>0</v>
      </c>
      <c r="T188" s="108"/>
      <c r="U188" s="108"/>
      <c r="V188" s="108"/>
      <c r="W188" s="557">
        <f t="shared" si="199"/>
        <v>0</v>
      </c>
      <c r="X188" s="557">
        <f t="shared" si="200"/>
        <v>0</v>
      </c>
      <c r="Z188" s="557">
        <f t="shared" si="201"/>
        <v>0</v>
      </c>
      <c r="AA188" s="557">
        <f t="shared" si="202"/>
        <v>0</v>
      </c>
      <c r="AB188" s="558" t="e">
        <f t="shared" si="203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7"/>
        <v>0</v>
      </c>
      <c r="S189" s="395">
        <f t="shared" si="198"/>
        <v>0</v>
      </c>
      <c r="T189" s="108"/>
      <c r="U189" s="108"/>
      <c r="V189" s="108"/>
      <c r="W189" s="557">
        <f t="shared" si="199"/>
        <v>0</v>
      </c>
      <c r="X189" s="557">
        <f t="shared" si="200"/>
        <v>0</v>
      </c>
      <c r="Z189" s="557">
        <f t="shared" si="201"/>
        <v>0</v>
      </c>
      <c r="AA189" s="557">
        <f t="shared" si="202"/>
        <v>0</v>
      </c>
      <c r="AB189" s="558" t="e">
        <f t="shared" si="203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4">SUM(G185:G189)</f>
        <v>0</v>
      </c>
      <c r="H190" s="245">
        <f t="shared" si="204"/>
        <v>0</v>
      </c>
      <c r="I190" s="245">
        <f t="shared" si="204"/>
        <v>0</v>
      </c>
      <c r="J190" s="245">
        <f t="shared" si="204"/>
        <v>0</v>
      </c>
      <c r="K190" s="245">
        <f t="shared" si="204"/>
        <v>0</v>
      </c>
      <c r="L190" s="245">
        <f t="shared" si="204"/>
        <v>0</v>
      </c>
      <c r="M190" s="245">
        <f t="shared" si="204"/>
        <v>0</v>
      </c>
      <c r="N190" s="245">
        <f t="shared" si="204"/>
        <v>0</v>
      </c>
      <c r="O190" s="245">
        <f t="shared" si="204"/>
        <v>0</v>
      </c>
      <c r="P190" s="245">
        <f t="shared" si="204"/>
        <v>0</v>
      </c>
      <c r="Q190" s="245">
        <f t="shared" si="204"/>
        <v>0</v>
      </c>
      <c r="R190" s="245">
        <f t="shared" si="204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5"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5"/>
        <v>0</v>
      </c>
      <c r="S192" s="395">
        <f t="shared" ref="S192:S195" si="206">D192*R192</f>
        <v>0</v>
      </c>
      <c r="T192" s="108"/>
      <c r="U192" s="108"/>
      <c r="V192" s="108"/>
      <c r="W192" s="557">
        <f t="shared" ref="W192:W195" si="207">X192/$U$7</f>
        <v>0</v>
      </c>
      <c r="X192" s="557">
        <f t="shared" ref="X192:X195" si="208">R192/12</f>
        <v>0</v>
      </c>
      <c r="Z192" s="557">
        <f t="shared" ref="Z192:Z195" si="209">IF($E192="Y",$R192,0)</f>
        <v>0</v>
      </c>
      <c r="AA192" s="557">
        <f t="shared" ref="AA192:AA195" si="210">IF($E192="N",$R192,0)</f>
        <v>0</v>
      </c>
      <c r="AB192" s="558" t="e">
        <f t="shared" ref="AB192:AB195" si="211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5"/>
        <v>0</v>
      </c>
      <c r="S193" s="395">
        <f t="shared" si="206"/>
        <v>0</v>
      </c>
      <c r="T193" s="108"/>
      <c r="U193" s="108"/>
      <c r="V193" s="108"/>
      <c r="W193" s="557">
        <f t="shared" si="207"/>
        <v>0</v>
      </c>
      <c r="X193" s="557">
        <f t="shared" si="208"/>
        <v>0</v>
      </c>
      <c r="Z193" s="557">
        <f t="shared" si="209"/>
        <v>0</v>
      </c>
      <c r="AA193" s="557">
        <f t="shared" si="210"/>
        <v>0</v>
      </c>
      <c r="AB193" s="558" t="e">
        <f t="shared" si="211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5"/>
        <v>0</v>
      </c>
      <c r="S194" s="395">
        <f t="shared" si="206"/>
        <v>0</v>
      </c>
      <c r="T194" s="108"/>
      <c r="U194" s="108"/>
      <c r="V194" s="108"/>
      <c r="W194" s="557">
        <f t="shared" si="207"/>
        <v>0</v>
      </c>
      <c r="X194" s="557">
        <f t="shared" si="208"/>
        <v>0</v>
      </c>
      <c r="Z194" s="557">
        <f t="shared" si="209"/>
        <v>0</v>
      </c>
      <c r="AA194" s="557">
        <f t="shared" si="210"/>
        <v>0</v>
      </c>
      <c r="AB194" s="558" t="e">
        <f t="shared" si="211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5"/>
        <v>0</v>
      </c>
      <c r="S195" s="395">
        <f t="shared" si="206"/>
        <v>0</v>
      </c>
      <c r="T195" s="108"/>
      <c r="U195" s="108"/>
      <c r="V195" s="108"/>
      <c r="W195" s="557">
        <f t="shared" si="207"/>
        <v>0</v>
      </c>
      <c r="X195" s="557">
        <f t="shared" si="208"/>
        <v>0</v>
      </c>
      <c r="Z195" s="557">
        <f t="shared" si="209"/>
        <v>0</v>
      </c>
      <c r="AA195" s="557">
        <f t="shared" si="210"/>
        <v>0</v>
      </c>
      <c r="AB195" s="558" t="e">
        <f t="shared" si="211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2">SUM(G191:G195)</f>
        <v>0</v>
      </c>
      <c r="H196" s="245">
        <f t="shared" si="212"/>
        <v>0</v>
      </c>
      <c r="I196" s="245">
        <f t="shared" si="212"/>
        <v>0</v>
      </c>
      <c r="J196" s="245">
        <f t="shared" si="212"/>
        <v>0</v>
      </c>
      <c r="K196" s="245">
        <f t="shared" si="212"/>
        <v>0</v>
      </c>
      <c r="L196" s="245">
        <f t="shared" si="212"/>
        <v>0</v>
      </c>
      <c r="M196" s="245">
        <f t="shared" si="212"/>
        <v>0</v>
      </c>
      <c r="N196" s="245">
        <f t="shared" si="212"/>
        <v>0</v>
      </c>
      <c r="O196" s="245">
        <f t="shared" si="212"/>
        <v>0</v>
      </c>
      <c r="P196" s="245">
        <f t="shared" si="212"/>
        <v>0</v>
      </c>
      <c r="Q196" s="245">
        <f t="shared" si="212"/>
        <v>0</v>
      </c>
      <c r="R196" s="245">
        <f t="shared" si="212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3"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3"/>
        <v>0</v>
      </c>
      <c r="S198" s="395">
        <f t="shared" ref="S198:S201" si="214">D198*R198</f>
        <v>0</v>
      </c>
      <c r="T198" s="108"/>
      <c r="U198" s="108"/>
      <c r="V198" s="108"/>
      <c r="W198" s="557">
        <f t="shared" ref="W198:W201" si="215">X198/$U$7</f>
        <v>0</v>
      </c>
      <c r="X198" s="557">
        <f t="shared" ref="X198:X201" si="216">R198/12</f>
        <v>0</v>
      </c>
      <c r="Z198" s="557">
        <f t="shared" ref="Z198:Z201" si="217">IF($E198="Y",$R198,0)</f>
        <v>0</v>
      </c>
      <c r="AA198" s="557">
        <f t="shared" ref="AA198:AA201" si="218">IF($E198="N",$R198,0)</f>
        <v>0</v>
      </c>
      <c r="AB198" s="558" t="e">
        <f t="shared" ref="AB198:AB201" si="219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3"/>
        <v>0</v>
      </c>
      <c r="S199" s="395">
        <f t="shared" si="214"/>
        <v>0</v>
      </c>
      <c r="T199" s="108"/>
      <c r="U199" s="108"/>
      <c r="V199" s="108"/>
      <c r="W199" s="557">
        <f t="shared" si="215"/>
        <v>0</v>
      </c>
      <c r="X199" s="557">
        <f t="shared" si="216"/>
        <v>0</v>
      </c>
      <c r="Z199" s="557">
        <f t="shared" si="217"/>
        <v>0</v>
      </c>
      <c r="AA199" s="557">
        <f t="shared" si="218"/>
        <v>0</v>
      </c>
      <c r="AB199" s="558" t="e">
        <f t="shared" si="219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3"/>
        <v>0</v>
      </c>
      <c r="S200" s="395">
        <f t="shared" si="214"/>
        <v>0</v>
      </c>
      <c r="T200" s="108"/>
      <c r="U200" s="108"/>
      <c r="V200" s="108"/>
      <c r="W200" s="557">
        <f t="shared" si="215"/>
        <v>0</v>
      </c>
      <c r="X200" s="557">
        <f t="shared" si="216"/>
        <v>0</v>
      </c>
      <c r="Z200" s="557">
        <f t="shared" si="217"/>
        <v>0</v>
      </c>
      <c r="AA200" s="557">
        <f t="shared" si="218"/>
        <v>0</v>
      </c>
      <c r="AB200" s="558" t="e">
        <f t="shared" si="219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3"/>
        <v>0</v>
      </c>
      <c r="S201" s="395">
        <f t="shared" si="214"/>
        <v>0</v>
      </c>
      <c r="T201" s="108"/>
      <c r="U201" s="108"/>
      <c r="V201" s="108"/>
      <c r="W201" s="557">
        <f t="shared" si="215"/>
        <v>0</v>
      </c>
      <c r="X201" s="557">
        <f t="shared" si="216"/>
        <v>0</v>
      </c>
      <c r="Z201" s="557">
        <f t="shared" si="217"/>
        <v>0</v>
      </c>
      <c r="AA201" s="557">
        <f t="shared" si="218"/>
        <v>0</v>
      </c>
      <c r="AB201" s="558" t="e">
        <f t="shared" si="219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20">SUM(G197:G201)</f>
        <v>0</v>
      </c>
      <c r="H202" s="245">
        <f t="shared" si="220"/>
        <v>0</v>
      </c>
      <c r="I202" s="245">
        <f t="shared" si="220"/>
        <v>0</v>
      </c>
      <c r="J202" s="245">
        <f t="shared" si="220"/>
        <v>0</v>
      </c>
      <c r="K202" s="245">
        <f t="shared" si="220"/>
        <v>0</v>
      </c>
      <c r="L202" s="245">
        <f t="shared" si="220"/>
        <v>0</v>
      </c>
      <c r="M202" s="245">
        <f t="shared" si="220"/>
        <v>0</v>
      </c>
      <c r="N202" s="245">
        <f t="shared" si="220"/>
        <v>0</v>
      </c>
      <c r="O202" s="245">
        <f t="shared" si="220"/>
        <v>0</v>
      </c>
      <c r="P202" s="245">
        <f t="shared" si="220"/>
        <v>0</v>
      </c>
      <c r="Q202" s="245">
        <f t="shared" si="220"/>
        <v>0</v>
      </c>
      <c r="R202" s="245">
        <f t="shared" si="220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1"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1"/>
        <v>0</v>
      </c>
      <c r="S204" s="395">
        <f t="shared" ref="S204:S207" si="222">D204*R204</f>
        <v>0</v>
      </c>
      <c r="T204" s="108"/>
      <c r="U204" s="108"/>
      <c r="V204" s="108"/>
      <c r="W204" s="557">
        <f t="shared" ref="W204:W207" si="223">X204/$U$7</f>
        <v>0</v>
      </c>
      <c r="X204" s="557">
        <f t="shared" ref="X204:X207" si="224">R204/12</f>
        <v>0</v>
      </c>
      <c r="Z204" s="557">
        <f t="shared" ref="Z204:Z207" si="225">IF($E204="Y",$R204,0)</f>
        <v>0</v>
      </c>
      <c r="AA204" s="557">
        <f t="shared" ref="AA204:AA207" si="226">IF($E204="N",$R204,0)</f>
        <v>0</v>
      </c>
      <c r="AB204" s="558" t="e">
        <f t="shared" ref="AB204:AB207" si="227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1"/>
        <v>0</v>
      </c>
      <c r="S205" s="395">
        <f t="shared" si="222"/>
        <v>0</v>
      </c>
      <c r="T205" s="108"/>
      <c r="U205" s="108"/>
      <c r="V205" s="108"/>
      <c r="W205" s="557">
        <f t="shared" si="223"/>
        <v>0</v>
      </c>
      <c r="X205" s="557">
        <f t="shared" si="224"/>
        <v>0</v>
      </c>
      <c r="Z205" s="557">
        <f t="shared" si="225"/>
        <v>0</v>
      </c>
      <c r="AA205" s="557">
        <f t="shared" si="226"/>
        <v>0</v>
      </c>
      <c r="AB205" s="558" t="e">
        <f t="shared" si="227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1"/>
        <v>0</v>
      </c>
      <c r="S206" s="395">
        <f t="shared" si="222"/>
        <v>0</v>
      </c>
      <c r="T206" s="108"/>
      <c r="U206" s="108"/>
      <c r="V206" s="108"/>
      <c r="W206" s="557">
        <f t="shared" si="223"/>
        <v>0</v>
      </c>
      <c r="X206" s="557">
        <f t="shared" si="224"/>
        <v>0</v>
      </c>
      <c r="Z206" s="557">
        <f t="shared" si="225"/>
        <v>0</v>
      </c>
      <c r="AA206" s="557">
        <f t="shared" si="226"/>
        <v>0</v>
      </c>
      <c r="AB206" s="558" t="e">
        <f t="shared" si="227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1"/>
        <v>0</v>
      </c>
      <c r="S207" s="395">
        <f t="shared" si="222"/>
        <v>0</v>
      </c>
      <c r="T207" s="108"/>
      <c r="U207" s="108"/>
      <c r="V207" s="108"/>
      <c r="W207" s="557">
        <f t="shared" si="223"/>
        <v>0</v>
      </c>
      <c r="X207" s="557">
        <f t="shared" si="224"/>
        <v>0</v>
      </c>
      <c r="Z207" s="557">
        <f t="shared" si="225"/>
        <v>0</v>
      </c>
      <c r="AA207" s="557">
        <f t="shared" si="226"/>
        <v>0</v>
      </c>
      <c r="AB207" s="558" t="e">
        <f t="shared" si="227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8">SUM(G203:G207)</f>
        <v>0</v>
      </c>
      <c r="H208" s="245">
        <f t="shared" si="228"/>
        <v>0</v>
      </c>
      <c r="I208" s="245">
        <f t="shared" si="228"/>
        <v>0</v>
      </c>
      <c r="J208" s="245">
        <f t="shared" si="228"/>
        <v>0</v>
      </c>
      <c r="K208" s="245">
        <f t="shared" si="228"/>
        <v>0</v>
      </c>
      <c r="L208" s="245">
        <f t="shared" si="228"/>
        <v>0</v>
      </c>
      <c r="M208" s="245">
        <f t="shared" si="228"/>
        <v>0</v>
      </c>
      <c r="N208" s="245">
        <f t="shared" si="228"/>
        <v>0</v>
      </c>
      <c r="O208" s="245">
        <f t="shared" si="228"/>
        <v>0</v>
      </c>
      <c r="P208" s="245">
        <f t="shared" si="228"/>
        <v>0</v>
      </c>
      <c r="Q208" s="245">
        <f t="shared" si="228"/>
        <v>0</v>
      </c>
      <c r="R208" s="245">
        <f t="shared" si="228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83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9"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9"/>
        <v>0</v>
      </c>
      <c r="S210" s="395">
        <f t="shared" ref="S210:S213" si="230">D210*R210</f>
        <v>0</v>
      </c>
      <c r="T210" s="108"/>
      <c r="U210" s="108"/>
      <c r="V210" s="108"/>
      <c r="W210" s="557">
        <f t="shared" ref="W210:W213" si="231">X210/$U$7</f>
        <v>0</v>
      </c>
      <c r="X210" s="557">
        <f t="shared" ref="X210:X213" si="232">R210/12</f>
        <v>0</v>
      </c>
      <c r="Z210" s="557">
        <f t="shared" ref="Z210:Z213" si="233">IF($E210="Y",$R210,0)</f>
        <v>0</v>
      </c>
      <c r="AA210" s="557">
        <f t="shared" ref="AA210:AA213" si="234">IF($E210="N",$R210,0)</f>
        <v>0</v>
      </c>
      <c r="AB210" s="558" t="e">
        <f t="shared" ref="AB210:AB213" si="235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9"/>
        <v>0</v>
      </c>
      <c r="S211" s="395">
        <f t="shared" si="230"/>
        <v>0</v>
      </c>
      <c r="T211" s="108"/>
      <c r="U211" s="108"/>
      <c r="V211" s="108"/>
      <c r="W211" s="557">
        <f t="shared" si="231"/>
        <v>0</v>
      </c>
      <c r="X211" s="557">
        <f t="shared" si="232"/>
        <v>0</v>
      </c>
      <c r="Z211" s="557">
        <f t="shared" si="233"/>
        <v>0</v>
      </c>
      <c r="AA211" s="557">
        <f t="shared" si="234"/>
        <v>0</v>
      </c>
      <c r="AB211" s="558" t="e">
        <f t="shared" si="235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9"/>
        <v>0</v>
      </c>
      <c r="S212" s="395">
        <f t="shared" si="230"/>
        <v>0</v>
      </c>
      <c r="T212" s="108"/>
      <c r="U212" s="108"/>
      <c r="V212" s="108"/>
      <c r="W212" s="557">
        <f t="shared" si="231"/>
        <v>0</v>
      </c>
      <c r="X212" s="557">
        <f t="shared" si="232"/>
        <v>0</v>
      </c>
      <c r="Z212" s="557">
        <f t="shared" si="233"/>
        <v>0</v>
      </c>
      <c r="AA212" s="557">
        <f t="shared" si="234"/>
        <v>0</v>
      </c>
      <c r="AB212" s="558" t="e">
        <f t="shared" si="235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9"/>
        <v>0</v>
      </c>
      <c r="S213" s="395">
        <f t="shared" si="230"/>
        <v>0</v>
      </c>
      <c r="T213" s="108"/>
      <c r="U213" s="108"/>
      <c r="V213" s="108"/>
      <c r="W213" s="557">
        <f t="shared" si="231"/>
        <v>0</v>
      </c>
      <c r="X213" s="557">
        <f t="shared" si="232"/>
        <v>0</v>
      </c>
      <c r="Z213" s="557">
        <f t="shared" si="233"/>
        <v>0</v>
      </c>
      <c r="AA213" s="557">
        <f t="shared" si="234"/>
        <v>0</v>
      </c>
      <c r="AB213" s="558" t="e">
        <f t="shared" si="235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6">SUM(G209:G213)</f>
        <v>0</v>
      </c>
      <c r="H214" s="245">
        <f t="shared" si="236"/>
        <v>0</v>
      </c>
      <c r="I214" s="245">
        <f t="shared" si="236"/>
        <v>0</v>
      </c>
      <c r="J214" s="245">
        <f t="shared" si="236"/>
        <v>0</v>
      </c>
      <c r="K214" s="245">
        <f t="shared" si="236"/>
        <v>0</v>
      </c>
      <c r="L214" s="245">
        <f t="shared" si="236"/>
        <v>0</v>
      </c>
      <c r="M214" s="245">
        <f t="shared" si="236"/>
        <v>0</v>
      </c>
      <c r="N214" s="245">
        <f t="shared" si="236"/>
        <v>0</v>
      </c>
      <c r="O214" s="245">
        <f t="shared" si="236"/>
        <v>0</v>
      </c>
      <c r="P214" s="245">
        <f t="shared" si="236"/>
        <v>0</v>
      </c>
      <c r="Q214" s="245">
        <f t="shared" si="236"/>
        <v>0</v>
      </c>
      <c r="R214" s="245">
        <f t="shared" si="236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7"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7"/>
        <v>0</v>
      </c>
      <c r="S216" s="395">
        <f t="shared" ref="S216:S219" si="238">D216*R216</f>
        <v>0</v>
      </c>
      <c r="T216" s="108"/>
      <c r="U216" s="108"/>
      <c r="V216" s="108"/>
      <c r="W216" s="557">
        <f t="shared" ref="W216:W219" si="239">X216/$U$7</f>
        <v>0</v>
      </c>
      <c r="X216" s="557">
        <f t="shared" ref="X216:X219" si="240">R216/12</f>
        <v>0</v>
      </c>
      <c r="Z216" s="557">
        <f t="shared" ref="Z216:Z219" si="241">IF($E216="Y",$R216,0)</f>
        <v>0</v>
      </c>
      <c r="AA216" s="557">
        <f t="shared" ref="AA216:AA219" si="242">IF($E216="N",$R216,0)</f>
        <v>0</v>
      </c>
      <c r="AB216" s="558" t="e">
        <f t="shared" ref="AB216:AB219" si="243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7"/>
        <v>0</v>
      </c>
      <c r="S217" s="395">
        <f t="shared" si="238"/>
        <v>0</v>
      </c>
      <c r="T217" s="108"/>
      <c r="U217" s="108"/>
      <c r="V217" s="108"/>
      <c r="W217" s="557">
        <f t="shared" si="239"/>
        <v>0</v>
      </c>
      <c r="X217" s="557">
        <f t="shared" si="240"/>
        <v>0</v>
      </c>
      <c r="Z217" s="557">
        <f t="shared" si="241"/>
        <v>0</v>
      </c>
      <c r="AA217" s="557">
        <f t="shared" si="242"/>
        <v>0</v>
      </c>
      <c r="AB217" s="558" t="e">
        <f t="shared" si="243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7"/>
        <v>0</v>
      </c>
      <c r="S218" s="395">
        <f t="shared" si="238"/>
        <v>0</v>
      </c>
      <c r="T218" s="108"/>
      <c r="U218" s="108"/>
      <c r="V218" s="108"/>
      <c r="W218" s="557">
        <f t="shared" si="239"/>
        <v>0</v>
      </c>
      <c r="X218" s="557">
        <f t="shared" si="240"/>
        <v>0</v>
      </c>
      <c r="Z218" s="557">
        <f t="shared" si="241"/>
        <v>0</v>
      </c>
      <c r="AA218" s="557">
        <f t="shared" si="242"/>
        <v>0</v>
      </c>
      <c r="AB218" s="558" t="e">
        <f t="shared" si="243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7"/>
        <v>0</v>
      </c>
      <c r="S219" s="395">
        <f t="shared" si="238"/>
        <v>0</v>
      </c>
      <c r="T219" s="108"/>
      <c r="U219" s="108"/>
      <c r="V219" s="108"/>
      <c r="W219" s="557">
        <f t="shared" si="239"/>
        <v>0</v>
      </c>
      <c r="X219" s="557">
        <f t="shared" si="240"/>
        <v>0</v>
      </c>
      <c r="Z219" s="557">
        <f t="shared" si="241"/>
        <v>0</v>
      </c>
      <c r="AA219" s="557">
        <f t="shared" si="242"/>
        <v>0</v>
      </c>
      <c r="AB219" s="558" t="e">
        <f t="shared" si="243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4">SUM(G215:G219)</f>
        <v>0</v>
      </c>
      <c r="H220" s="245">
        <f t="shared" si="244"/>
        <v>0</v>
      </c>
      <c r="I220" s="245">
        <f t="shared" si="244"/>
        <v>0</v>
      </c>
      <c r="J220" s="245">
        <f t="shared" si="244"/>
        <v>0</v>
      </c>
      <c r="K220" s="245">
        <f t="shared" si="244"/>
        <v>0</v>
      </c>
      <c r="L220" s="245">
        <f t="shared" si="244"/>
        <v>0</v>
      </c>
      <c r="M220" s="245">
        <f t="shared" si="244"/>
        <v>0</v>
      </c>
      <c r="N220" s="245">
        <f t="shared" si="244"/>
        <v>0</v>
      </c>
      <c r="O220" s="245">
        <f t="shared" si="244"/>
        <v>0</v>
      </c>
      <c r="P220" s="245">
        <f t="shared" si="244"/>
        <v>0</v>
      </c>
      <c r="Q220" s="245">
        <f t="shared" si="244"/>
        <v>0</v>
      </c>
      <c r="R220" s="245">
        <f t="shared" si="244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5">SUM(G190,G196,G202,G220,G214,G208)</f>
        <v>0</v>
      </c>
      <c r="H222" s="266">
        <f t="shared" si="245"/>
        <v>0</v>
      </c>
      <c r="I222" s="266">
        <f t="shared" si="245"/>
        <v>0</v>
      </c>
      <c r="J222" s="266">
        <f t="shared" si="245"/>
        <v>0</v>
      </c>
      <c r="K222" s="266">
        <f t="shared" si="245"/>
        <v>0</v>
      </c>
      <c r="L222" s="266">
        <f t="shared" si="245"/>
        <v>0</v>
      </c>
      <c r="M222" s="266">
        <f t="shared" si="245"/>
        <v>0</v>
      </c>
      <c r="N222" s="266">
        <f t="shared" si="245"/>
        <v>0</v>
      </c>
      <c r="O222" s="266">
        <f t="shared" si="245"/>
        <v>0</v>
      </c>
      <c r="P222" s="266">
        <f t="shared" si="245"/>
        <v>0</v>
      </c>
      <c r="Q222" s="266">
        <f t="shared" si="245"/>
        <v>0</v>
      </c>
      <c r="R222" s="266">
        <f t="shared" si="245"/>
        <v>0</v>
      </c>
      <c r="S222" s="398">
        <f t="shared" si="245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6">SUM(F28,F74,F84,F154,F132,F104,F94,F222,F182)</f>
        <v>0</v>
      </c>
      <c r="G224" s="262">
        <f t="shared" si="246"/>
        <v>0</v>
      </c>
      <c r="H224" s="262">
        <f t="shared" si="246"/>
        <v>0</v>
      </c>
      <c r="I224" s="262">
        <f t="shared" si="246"/>
        <v>0</v>
      </c>
      <c r="J224" s="262">
        <f t="shared" si="246"/>
        <v>0</v>
      </c>
      <c r="K224" s="262">
        <f t="shared" si="246"/>
        <v>0</v>
      </c>
      <c r="L224" s="262">
        <f t="shared" si="246"/>
        <v>0</v>
      </c>
      <c r="M224" s="262">
        <f t="shared" si="246"/>
        <v>0</v>
      </c>
      <c r="N224" s="262">
        <f t="shared" si="246"/>
        <v>0</v>
      </c>
      <c r="O224" s="262">
        <f t="shared" si="246"/>
        <v>0</v>
      </c>
      <c r="P224" s="262">
        <f t="shared" si="246"/>
        <v>0</v>
      </c>
      <c r="Q224" s="262">
        <f t="shared" si="246"/>
        <v>0</v>
      </c>
      <c r="R224" s="262">
        <f t="shared" si="246"/>
        <v>0</v>
      </c>
      <c r="S224" s="403">
        <f t="shared" si="246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 W223:X224 Z223:AA224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7A14-EB40-48D7-A9DA-B5107442E1EC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282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283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284</v>
      </c>
      <c r="S5" s="749" t="s">
        <v>285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>
        <v>46966</v>
      </c>
      <c r="G6" s="167">
        <v>46997</v>
      </c>
      <c r="H6" s="167">
        <v>47027</v>
      </c>
      <c r="I6" s="167">
        <v>47058</v>
      </c>
      <c r="J6" s="167">
        <v>47088</v>
      </c>
      <c r="K6" s="167">
        <v>47119</v>
      </c>
      <c r="L6" s="167">
        <v>47150</v>
      </c>
      <c r="M6" s="167">
        <v>47178</v>
      </c>
      <c r="N6" s="167">
        <v>47209</v>
      </c>
      <c r="O6" s="167">
        <v>47239</v>
      </c>
      <c r="P6" s="167">
        <v>47270</v>
      </c>
      <c r="Q6" s="167">
        <v>47300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140">
        <v>184</v>
      </c>
      <c r="G7" s="140">
        <v>160</v>
      </c>
      <c r="H7" s="140">
        <v>168</v>
      </c>
      <c r="I7" s="140">
        <v>152</v>
      </c>
      <c r="J7" s="140">
        <v>160</v>
      </c>
      <c r="K7" s="140">
        <v>168</v>
      </c>
      <c r="L7" s="140">
        <v>152</v>
      </c>
      <c r="M7" s="140">
        <v>176</v>
      </c>
      <c r="N7" s="140">
        <v>168</v>
      </c>
      <c r="O7" s="140">
        <v>176</v>
      </c>
      <c r="P7" s="140">
        <v>168</v>
      </c>
      <c r="Q7" s="140">
        <v>168</v>
      </c>
      <c r="R7" s="406">
        <f>SUM(F7:Q7)</f>
        <v>2000</v>
      </c>
      <c r="S7" s="751"/>
      <c r="U7" s="410">
        <f>AVERAGE(F7:Q7)</f>
        <v>166.66666666666666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7">
        <f t="shared" ref="W10:W13" si="2">X10/$U$7</f>
        <v>0</v>
      </c>
      <c r="X10" s="557">
        <f t="shared" ref="X10:X13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7">
        <f t="shared" si="2"/>
        <v>0</v>
      </c>
      <c r="X11" s="557">
        <f t="shared" si="3"/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7">
        <f t="shared" si="2"/>
        <v>0</v>
      </c>
      <c r="X12" s="557">
        <f t="shared" si="3"/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7">
        <f t="shared" si="2"/>
        <v>0</v>
      </c>
      <c r="X13" s="557">
        <f t="shared" si="3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7">
        <f t="shared" ref="W16:W19" si="9">X16/$U$7</f>
        <v>0</v>
      </c>
      <c r="X16" s="557">
        <f t="shared" ref="X16:X19" si="10">R16/12</f>
        <v>0</v>
      </c>
      <c r="Z16" s="557">
        <f t="shared" ref="Z16:Z19" si="11">IF($E16="Y",$R16,0)</f>
        <v>0</v>
      </c>
      <c r="AA16" s="557">
        <f t="shared" ref="AA16:AA19" si="12">IF($E16="N",$R16,0)</f>
        <v>0</v>
      </c>
      <c r="AB16" s="558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7">
        <f t="shared" si="9"/>
        <v>0</v>
      </c>
      <c r="X17" s="557">
        <f t="shared" si="10"/>
        <v>0</v>
      </c>
      <c r="Z17" s="557">
        <f t="shared" si="11"/>
        <v>0</v>
      </c>
      <c r="AA17" s="557">
        <f t="shared" si="12"/>
        <v>0</v>
      </c>
      <c r="AB17" s="558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7">
        <f t="shared" si="9"/>
        <v>0</v>
      </c>
      <c r="X18" s="557">
        <f t="shared" si="10"/>
        <v>0</v>
      </c>
      <c r="Z18" s="557">
        <f t="shared" si="11"/>
        <v>0</v>
      </c>
      <c r="AA18" s="557">
        <f t="shared" si="12"/>
        <v>0</v>
      </c>
      <c r="AB18" s="558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7">
        <f t="shared" si="9"/>
        <v>0</v>
      </c>
      <c r="X19" s="557">
        <f t="shared" si="10"/>
        <v>0</v>
      </c>
      <c r="Z19" s="557">
        <f t="shared" si="11"/>
        <v>0</v>
      </c>
      <c r="AA19" s="557">
        <f t="shared" si="12"/>
        <v>0</v>
      </c>
      <c r="AB19" s="558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7">
        <f t="shared" ref="W22:W25" si="16">X22/$U$7</f>
        <v>0</v>
      </c>
      <c r="X22" s="557">
        <f t="shared" ref="X22:X25" si="17">R22/12</f>
        <v>0</v>
      </c>
      <c r="Z22" s="557">
        <f t="shared" ref="Z22:Z25" si="18">IF($E22="Y",$R22,0)</f>
        <v>0</v>
      </c>
      <c r="AA22" s="557">
        <f t="shared" ref="AA22:AA25" si="19">IF($E22="N",$R22,0)</f>
        <v>0</v>
      </c>
      <c r="AB22" s="558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7">
        <f t="shared" si="16"/>
        <v>0</v>
      </c>
      <c r="X23" s="557">
        <f t="shared" si="17"/>
        <v>0</v>
      </c>
      <c r="Z23" s="557">
        <f t="shared" si="18"/>
        <v>0</v>
      </c>
      <c r="AA23" s="557">
        <f t="shared" si="19"/>
        <v>0</v>
      </c>
      <c r="AB23" s="558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7">
        <f t="shared" si="16"/>
        <v>0</v>
      </c>
      <c r="X24" s="557">
        <f t="shared" si="17"/>
        <v>0</v>
      </c>
      <c r="Z24" s="557">
        <f t="shared" si="18"/>
        <v>0</v>
      </c>
      <c r="AA24" s="557">
        <f t="shared" si="19"/>
        <v>0</v>
      </c>
      <c r="AB24" s="558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7">
        <f t="shared" si="16"/>
        <v>0</v>
      </c>
      <c r="X25" s="557">
        <f t="shared" si="17"/>
        <v>0</v>
      </c>
      <c r="Z25" s="557">
        <f t="shared" si="18"/>
        <v>0</v>
      </c>
      <c r="AA25" s="557">
        <f t="shared" si="19"/>
        <v>0</v>
      </c>
      <c r="AB25" s="558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7">
        <f t="shared" ref="W32:W35" si="25">X32/$U$7</f>
        <v>0</v>
      </c>
      <c r="X32" s="557">
        <f t="shared" ref="X32:X35" si="26">R32/12</f>
        <v>0</v>
      </c>
      <c r="Z32" s="557">
        <f t="shared" ref="Z32:Z35" si="27">IF($E32="Y",$R32,0)</f>
        <v>0</v>
      </c>
      <c r="AA32" s="557">
        <f t="shared" ref="AA32:AA35" si="28">IF($E32="N",$R32,0)</f>
        <v>0</v>
      </c>
      <c r="AB32" s="558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7">
        <f t="shared" si="25"/>
        <v>0</v>
      </c>
      <c r="X33" s="557">
        <f t="shared" si="26"/>
        <v>0</v>
      </c>
      <c r="Z33" s="557">
        <f t="shared" si="27"/>
        <v>0</v>
      </c>
      <c r="AA33" s="557">
        <f t="shared" si="28"/>
        <v>0</v>
      </c>
      <c r="AB33" s="558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7">
        <f t="shared" si="25"/>
        <v>0</v>
      </c>
      <c r="X34" s="557">
        <f t="shared" si="26"/>
        <v>0</v>
      </c>
      <c r="Z34" s="557">
        <f t="shared" si="27"/>
        <v>0</v>
      </c>
      <c r="AA34" s="557">
        <f t="shared" si="28"/>
        <v>0</v>
      </c>
      <c r="AB34" s="558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7">
        <f t="shared" si="25"/>
        <v>0</v>
      </c>
      <c r="X35" s="557">
        <f t="shared" si="26"/>
        <v>0</v>
      </c>
      <c r="Z35" s="557">
        <f t="shared" si="27"/>
        <v>0</v>
      </c>
      <c r="AA35" s="557">
        <f t="shared" si="28"/>
        <v>0</v>
      </c>
      <c r="AB35" s="558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7">
        <f t="shared" ref="W38:W41" si="32">X38/$U$7</f>
        <v>0</v>
      </c>
      <c r="X38" s="557">
        <f t="shared" ref="X38:X41" si="33">R38/12</f>
        <v>0</v>
      </c>
      <c r="Z38" s="557">
        <f t="shared" ref="Z38:Z41" si="34">IF($E38="Y",$R38,0)</f>
        <v>0</v>
      </c>
      <c r="AA38" s="557">
        <f t="shared" ref="AA38:AA41" si="35">IF($E38="N",$R38,0)</f>
        <v>0</v>
      </c>
      <c r="AB38" s="558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7">
        <f t="shared" si="32"/>
        <v>0</v>
      </c>
      <c r="X39" s="557">
        <f t="shared" si="33"/>
        <v>0</v>
      </c>
      <c r="Z39" s="557">
        <f t="shared" si="34"/>
        <v>0</v>
      </c>
      <c r="AA39" s="557">
        <f t="shared" si="35"/>
        <v>0</v>
      </c>
      <c r="AB39" s="558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7">
        <f t="shared" si="32"/>
        <v>0</v>
      </c>
      <c r="X40" s="557">
        <f t="shared" si="33"/>
        <v>0</v>
      </c>
      <c r="Z40" s="557">
        <f t="shared" si="34"/>
        <v>0</v>
      </c>
      <c r="AA40" s="557">
        <f t="shared" si="35"/>
        <v>0</v>
      </c>
      <c r="AB40" s="558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7">
        <f t="shared" si="32"/>
        <v>0</v>
      </c>
      <c r="X41" s="557">
        <f t="shared" si="33"/>
        <v>0</v>
      </c>
      <c r="Z41" s="557">
        <f t="shared" si="34"/>
        <v>0</v>
      </c>
      <c r="AA41" s="557">
        <f t="shared" si="35"/>
        <v>0</v>
      </c>
      <c r="AB41" s="558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7">
        <f t="shared" ref="W44:W47" si="39">X44/$U$7</f>
        <v>0</v>
      </c>
      <c r="X44" s="557">
        <f t="shared" ref="X44:X47" si="40">R44/12</f>
        <v>0</v>
      </c>
      <c r="Z44" s="557">
        <f t="shared" ref="Z44:Z47" si="41">IF($E44="Y",$R44,0)</f>
        <v>0</v>
      </c>
      <c r="AA44" s="557">
        <f t="shared" ref="AA44:AA47" si="42">IF($E44="N",$R44,0)</f>
        <v>0</v>
      </c>
      <c r="AB44" s="558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7">
        <f t="shared" si="39"/>
        <v>0</v>
      </c>
      <c r="X45" s="557">
        <f t="shared" si="40"/>
        <v>0</v>
      </c>
      <c r="Z45" s="557">
        <f t="shared" si="41"/>
        <v>0</v>
      </c>
      <c r="AA45" s="557">
        <f t="shared" si="42"/>
        <v>0</v>
      </c>
      <c r="AB45" s="558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7">
        <f t="shared" si="39"/>
        <v>0</v>
      </c>
      <c r="X46" s="557">
        <f t="shared" si="40"/>
        <v>0</v>
      </c>
      <c r="Z46" s="557">
        <f t="shared" si="41"/>
        <v>0</v>
      </c>
      <c r="AA46" s="557">
        <f t="shared" si="42"/>
        <v>0</v>
      </c>
      <c r="AB46" s="558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7">
        <f t="shared" si="39"/>
        <v>0</v>
      </c>
      <c r="X47" s="557">
        <f t="shared" si="40"/>
        <v>0</v>
      </c>
      <c r="Z47" s="557">
        <f t="shared" si="41"/>
        <v>0</v>
      </c>
      <c r="AA47" s="557">
        <f t="shared" si="42"/>
        <v>0</v>
      </c>
      <c r="AB47" s="558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7">
        <f t="shared" ref="W50:W53" si="47">X50/$U$7</f>
        <v>0</v>
      </c>
      <c r="X50" s="557">
        <f t="shared" ref="X50:X53" si="48">R50/12</f>
        <v>0</v>
      </c>
      <c r="Y50" s="107"/>
      <c r="Z50" s="557">
        <f t="shared" ref="Z50:Z53" si="49">IF($E50="Y",$R50,0)</f>
        <v>0</v>
      </c>
      <c r="AA50" s="557">
        <f t="shared" ref="AA50:AA53" si="50">IF($E50="N",$R50,0)</f>
        <v>0</v>
      </c>
      <c r="AB50" s="558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7">
        <f t="shared" si="47"/>
        <v>0</v>
      </c>
      <c r="X51" s="557">
        <f t="shared" si="48"/>
        <v>0</v>
      </c>
      <c r="Y51" s="107"/>
      <c r="Z51" s="557">
        <f t="shared" si="49"/>
        <v>0</v>
      </c>
      <c r="AA51" s="557">
        <f t="shared" si="50"/>
        <v>0</v>
      </c>
      <c r="AB51" s="558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7">
        <f t="shared" si="47"/>
        <v>0</v>
      </c>
      <c r="X52" s="557">
        <f t="shared" si="48"/>
        <v>0</v>
      </c>
      <c r="Y52" s="107"/>
      <c r="Z52" s="557">
        <f t="shared" si="49"/>
        <v>0</v>
      </c>
      <c r="AA52" s="557">
        <f t="shared" si="50"/>
        <v>0</v>
      </c>
      <c r="AB52" s="558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7">
        <f t="shared" si="47"/>
        <v>0</v>
      </c>
      <c r="X53" s="557">
        <f t="shared" si="48"/>
        <v>0</v>
      </c>
      <c r="Y53" s="107"/>
      <c r="Z53" s="557">
        <f t="shared" si="49"/>
        <v>0</v>
      </c>
      <c r="AA53" s="557">
        <f t="shared" si="50"/>
        <v>0</v>
      </c>
      <c r="AB53" s="558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7">
        <f t="shared" ref="W56:W59" si="55">X56/$U$7</f>
        <v>0</v>
      </c>
      <c r="X56" s="557">
        <f t="shared" ref="X56:X59" si="56">R56/12</f>
        <v>0</v>
      </c>
      <c r="Y56" s="107"/>
      <c r="Z56" s="557">
        <f t="shared" ref="Z56:Z59" si="57">IF($E56="Y",$R56,0)</f>
        <v>0</v>
      </c>
      <c r="AA56" s="557">
        <f t="shared" ref="AA56:AA59" si="58">IF($E56="N",$R56,0)</f>
        <v>0</v>
      </c>
      <c r="AB56" s="558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7">
        <f t="shared" si="55"/>
        <v>0</v>
      </c>
      <c r="X57" s="557">
        <f t="shared" si="56"/>
        <v>0</v>
      </c>
      <c r="Y57" s="107"/>
      <c r="Z57" s="557">
        <f t="shared" si="57"/>
        <v>0</v>
      </c>
      <c r="AA57" s="557">
        <f t="shared" si="58"/>
        <v>0</v>
      </c>
      <c r="AB57" s="558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7">
        <f t="shared" si="55"/>
        <v>0</v>
      </c>
      <c r="X58" s="557">
        <f t="shared" si="56"/>
        <v>0</v>
      </c>
      <c r="Y58" s="107"/>
      <c r="Z58" s="557">
        <f t="shared" si="57"/>
        <v>0</v>
      </c>
      <c r="AA58" s="557">
        <f t="shared" si="58"/>
        <v>0</v>
      </c>
      <c r="AB58" s="558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7">
        <f t="shared" si="55"/>
        <v>0</v>
      </c>
      <c r="X59" s="557">
        <f t="shared" si="56"/>
        <v>0</v>
      </c>
      <c r="Y59" s="107"/>
      <c r="Z59" s="557">
        <f t="shared" si="57"/>
        <v>0</v>
      </c>
      <c r="AA59" s="557">
        <f t="shared" si="58"/>
        <v>0</v>
      </c>
      <c r="AB59" s="558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7">
        <f>X61/$U$7</f>
        <v>0</v>
      </c>
      <c r="X61" s="557">
        <f>R61/12</f>
        <v>0</v>
      </c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7">
        <f t="shared" ref="W62:W65" si="62">X62/$U$7</f>
        <v>0</v>
      </c>
      <c r="X62" s="557">
        <f t="shared" ref="X62:X65" si="63">R62/12</f>
        <v>0</v>
      </c>
      <c r="Z62" s="557">
        <f t="shared" ref="Z62:Z65" si="64">IF($E62="Y",$R62,0)</f>
        <v>0</v>
      </c>
      <c r="AA62" s="557">
        <f t="shared" ref="AA62:AA65" si="65">IF($E62="N",$R62,0)</f>
        <v>0</v>
      </c>
      <c r="AB62" s="558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7">
        <f t="shared" si="62"/>
        <v>0</v>
      </c>
      <c r="X63" s="557">
        <f t="shared" si="63"/>
        <v>0</v>
      </c>
      <c r="Z63" s="557">
        <f t="shared" si="64"/>
        <v>0</v>
      </c>
      <c r="AA63" s="557">
        <f t="shared" si="65"/>
        <v>0</v>
      </c>
      <c r="AB63" s="558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7">
        <f t="shared" si="62"/>
        <v>0</v>
      </c>
      <c r="X64" s="557">
        <f t="shared" si="63"/>
        <v>0</v>
      </c>
      <c r="Z64" s="557">
        <f t="shared" si="64"/>
        <v>0</v>
      </c>
      <c r="AA64" s="557">
        <f t="shared" si="65"/>
        <v>0</v>
      </c>
      <c r="AB64" s="558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7">
        <f t="shared" si="62"/>
        <v>0</v>
      </c>
      <c r="X65" s="557">
        <f t="shared" si="63"/>
        <v>0</v>
      </c>
      <c r="Z65" s="557">
        <f t="shared" si="64"/>
        <v>0</v>
      </c>
      <c r="AA65" s="557">
        <f t="shared" si="65"/>
        <v>0</v>
      </c>
      <c r="AB65" s="558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7">
        <f t="shared" ref="W68:W71" si="69">X68/$U$7</f>
        <v>0</v>
      </c>
      <c r="X68" s="557">
        <f t="shared" ref="X68:X71" si="70">R68/12</f>
        <v>0</v>
      </c>
      <c r="Z68" s="557">
        <f t="shared" ref="Z68:Z71" si="71">IF($E68="Y",$R68,0)</f>
        <v>0</v>
      </c>
      <c r="AA68" s="557">
        <f t="shared" ref="AA68:AA71" si="72">IF($E68="N",$R68,0)</f>
        <v>0</v>
      </c>
      <c r="AB68" s="558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7">
        <f t="shared" si="69"/>
        <v>0</v>
      </c>
      <c r="X69" s="557">
        <f t="shared" si="70"/>
        <v>0</v>
      </c>
      <c r="Z69" s="557">
        <f t="shared" si="71"/>
        <v>0</v>
      </c>
      <c r="AA69" s="557">
        <f t="shared" si="72"/>
        <v>0</v>
      </c>
      <c r="AB69" s="558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7">
        <f t="shared" si="69"/>
        <v>0</v>
      </c>
      <c r="X70" s="557">
        <f t="shared" si="70"/>
        <v>0</v>
      </c>
      <c r="Z70" s="557">
        <f t="shared" si="71"/>
        <v>0</v>
      </c>
      <c r="AA70" s="557">
        <f t="shared" si="72"/>
        <v>0</v>
      </c>
      <c r="AB70" s="558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7">
        <f t="shared" si="69"/>
        <v>0</v>
      </c>
      <c r="X71" s="557">
        <f t="shared" si="70"/>
        <v>0</v>
      </c>
      <c r="Z71" s="557">
        <f t="shared" si="71"/>
        <v>0</v>
      </c>
      <c r="AA71" s="557">
        <f t="shared" si="72"/>
        <v>0</v>
      </c>
      <c r="AB71" s="558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:S74" si="75">SUM(F36,F42,F48,F54,F60,F66,F72)</f>
        <v>0</v>
      </c>
      <c r="G74" s="266">
        <f t="shared" si="75"/>
        <v>0</v>
      </c>
      <c r="H74" s="266">
        <f t="shared" si="75"/>
        <v>0</v>
      </c>
      <c r="I74" s="266">
        <f t="shared" si="75"/>
        <v>0</v>
      </c>
      <c r="J74" s="266">
        <f t="shared" si="75"/>
        <v>0</v>
      </c>
      <c r="K74" s="266">
        <f t="shared" si="75"/>
        <v>0</v>
      </c>
      <c r="L74" s="266">
        <f t="shared" si="75"/>
        <v>0</v>
      </c>
      <c r="M74" s="266">
        <f t="shared" si="75"/>
        <v>0</v>
      </c>
      <c r="N74" s="266">
        <f t="shared" si="75"/>
        <v>0</v>
      </c>
      <c r="O74" s="266">
        <f t="shared" si="75"/>
        <v>0</v>
      </c>
      <c r="P74" s="266">
        <f t="shared" si="75"/>
        <v>0</v>
      </c>
      <c r="Q74" s="266">
        <f t="shared" si="75"/>
        <v>0</v>
      </c>
      <c r="R74" s="266">
        <f t="shared" si="75"/>
        <v>0</v>
      </c>
      <c r="S74" s="398">
        <f t="shared" si="75"/>
        <v>0</v>
      </c>
      <c r="W74" s="266">
        <f t="shared" ref="W74:X74" si="76">SUM(W36,W42,W48,W54,W60,W66,W72)</f>
        <v>0</v>
      </c>
      <c r="X74" s="266">
        <f t="shared" si="76"/>
        <v>0</v>
      </c>
      <c r="Z74" s="266">
        <f t="shared" ref="Z74:AA74" si="77">SUM(Z36,Z42,Z48,Z54,Z60,Z66,Z72)</f>
        <v>0</v>
      </c>
      <c r="AA74" s="266">
        <f t="shared" si="7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7">
        <f t="shared" ref="W78:W81" si="80">X78/$U$7</f>
        <v>0</v>
      </c>
      <c r="X78" s="557">
        <f t="shared" ref="X78:X81" si="81">R78/12</f>
        <v>0</v>
      </c>
      <c r="Z78" s="557">
        <f t="shared" ref="Z78:Z81" si="82">IF($E78="Y",$R78,0)</f>
        <v>0</v>
      </c>
      <c r="AA78" s="557">
        <f t="shared" ref="AA78:AA81" si="83">IF($E78="N",$R78,0)</f>
        <v>0</v>
      </c>
      <c r="AB78" s="558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7">
        <f t="shared" si="80"/>
        <v>0</v>
      </c>
      <c r="X79" s="557">
        <f t="shared" si="81"/>
        <v>0</v>
      </c>
      <c r="Z79" s="557">
        <f t="shared" si="82"/>
        <v>0</v>
      </c>
      <c r="AA79" s="557">
        <f t="shared" si="83"/>
        <v>0</v>
      </c>
      <c r="AB79" s="558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7">
        <f t="shared" si="80"/>
        <v>0</v>
      </c>
      <c r="X80" s="557">
        <f t="shared" si="81"/>
        <v>0</v>
      </c>
      <c r="Z80" s="557">
        <f t="shared" si="82"/>
        <v>0</v>
      </c>
      <c r="AA80" s="557">
        <f t="shared" si="83"/>
        <v>0</v>
      </c>
      <c r="AB80" s="558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7">
        <f t="shared" si="80"/>
        <v>0</v>
      </c>
      <c r="X81" s="557">
        <f t="shared" si="81"/>
        <v>0</v>
      </c>
      <c r="Z81" s="557">
        <f t="shared" si="82"/>
        <v>0</v>
      </c>
      <c r="AA81" s="557">
        <f t="shared" si="83"/>
        <v>0</v>
      </c>
      <c r="AB81" s="558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7">
        <f t="shared" ref="W88:W91" si="89">X88/$U$7</f>
        <v>0</v>
      </c>
      <c r="X88" s="557">
        <f t="shared" ref="X88:X91" si="90">R88/12</f>
        <v>0</v>
      </c>
      <c r="Z88" s="557">
        <f t="shared" ref="Z88:Z91" si="91">IF($E88="Y",$R88,0)</f>
        <v>0</v>
      </c>
      <c r="AA88" s="557">
        <f t="shared" ref="AA88:AA91" si="92">IF($E88="N",$R88,0)</f>
        <v>0</v>
      </c>
      <c r="AB88" s="558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7">
        <f t="shared" si="89"/>
        <v>0</v>
      </c>
      <c r="X89" s="557">
        <f t="shared" si="90"/>
        <v>0</v>
      </c>
      <c r="Z89" s="557">
        <f t="shared" si="91"/>
        <v>0</v>
      </c>
      <c r="AA89" s="557">
        <f t="shared" si="92"/>
        <v>0</v>
      </c>
      <c r="AB89" s="558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7">
        <f t="shared" si="89"/>
        <v>0</v>
      </c>
      <c r="X90" s="557">
        <f t="shared" si="90"/>
        <v>0</v>
      </c>
      <c r="Z90" s="557">
        <f t="shared" si="91"/>
        <v>0</v>
      </c>
      <c r="AA90" s="557">
        <f t="shared" si="92"/>
        <v>0</v>
      </c>
      <c r="AB90" s="558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7">
        <f t="shared" si="89"/>
        <v>0</v>
      </c>
      <c r="X91" s="557">
        <f t="shared" si="90"/>
        <v>0</v>
      </c>
      <c r="Z91" s="557">
        <f t="shared" si="91"/>
        <v>0</v>
      </c>
      <c r="AA91" s="557">
        <f t="shared" si="92"/>
        <v>0</v>
      </c>
      <c r="AB91" s="558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7">
        <f t="shared" ref="W98:W101" si="98">X98/$U$7</f>
        <v>0</v>
      </c>
      <c r="X98" s="557">
        <f t="shared" ref="X98:X101" si="99">R98/12</f>
        <v>0</v>
      </c>
      <c r="Z98" s="557">
        <f t="shared" ref="Z98:Z101" si="100">IF($E98="Y",$R98,0)</f>
        <v>0</v>
      </c>
      <c r="AA98" s="557">
        <f t="shared" ref="AA98:AA101" si="101">IF($E98="N",$R98,0)</f>
        <v>0</v>
      </c>
      <c r="AB98" s="558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7">
        <f t="shared" si="98"/>
        <v>0</v>
      </c>
      <c r="X99" s="557">
        <f t="shared" si="99"/>
        <v>0</v>
      </c>
      <c r="Z99" s="557">
        <f t="shared" si="100"/>
        <v>0</v>
      </c>
      <c r="AA99" s="557">
        <f t="shared" si="101"/>
        <v>0</v>
      </c>
      <c r="AB99" s="558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7">
        <f t="shared" si="98"/>
        <v>0</v>
      </c>
      <c r="X100" s="557">
        <f t="shared" si="99"/>
        <v>0</v>
      </c>
      <c r="Z100" s="557">
        <f t="shared" si="100"/>
        <v>0</v>
      </c>
      <c r="AA100" s="557">
        <f t="shared" si="101"/>
        <v>0</v>
      </c>
      <c r="AB100" s="558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7">
        <f t="shared" si="98"/>
        <v>0</v>
      </c>
      <c r="X101" s="557">
        <f t="shared" si="99"/>
        <v>0</v>
      </c>
      <c r="Z101" s="557">
        <f t="shared" si="100"/>
        <v>0</v>
      </c>
      <c r="AA101" s="557">
        <f t="shared" si="101"/>
        <v>0</v>
      </c>
      <c r="AB101" s="558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7">
        <f t="shared" ref="W108:W111" si="107">X108/$U$7</f>
        <v>0</v>
      </c>
      <c r="X108" s="557">
        <f t="shared" ref="X108:X111" si="108">R108/12</f>
        <v>0</v>
      </c>
      <c r="Z108" s="557">
        <f t="shared" ref="Z108:Z111" si="109">IF($E108="Y",$R108,0)</f>
        <v>0</v>
      </c>
      <c r="AA108" s="557">
        <f t="shared" ref="AA108:AA111" si="110">IF($E108="N",$R108,0)</f>
        <v>0</v>
      </c>
      <c r="AB108" s="558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7">
        <f t="shared" si="107"/>
        <v>0</v>
      </c>
      <c r="X109" s="557">
        <f t="shared" si="108"/>
        <v>0</v>
      </c>
      <c r="Z109" s="557">
        <f t="shared" si="109"/>
        <v>0</v>
      </c>
      <c r="AA109" s="557">
        <f t="shared" si="110"/>
        <v>0</v>
      </c>
      <c r="AB109" s="558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7">
        <f t="shared" si="107"/>
        <v>0</v>
      </c>
      <c r="X110" s="557">
        <f t="shared" si="108"/>
        <v>0</v>
      </c>
      <c r="Z110" s="557">
        <f t="shared" si="109"/>
        <v>0</v>
      </c>
      <c r="AA110" s="557">
        <f t="shared" si="110"/>
        <v>0</v>
      </c>
      <c r="AB110" s="558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7">
        <f t="shared" si="107"/>
        <v>0</v>
      </c>
      <c r="X111" s="557">
        <f t="shared" si="108"/>
        <v>0</v>
      </c>
      <c r="Z111" s="557">
        <f t="shared" si="109"/>
        <v>0</v>
      </c>
      <c r="AA111" s="557">
        <f t="shared" si="110"/>
        <v>0</v>
      </c>
      <c r="AB111" s="558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7">
        <f t="shared" ref="W114:W117" si="115">X114/$U$7</f>
        <v>0</v>
      </c>
      <c r="X114" s="557">
        <f t="shared" ref="X114:X117" si="116">R114/12</f>
        <v>0</v>
      </c>
      <c r="Z114" s="557">
        <f t="shared" ref="Z114:Z117" si="117">IF($E114="Y",$R114,0)</f>
        <v>0</v>
      </c>
      <c r="AA114" s="557">
        <f t="shared" ref="AA114:AA117" si="118">IF($E114="N",$R114,0)</f>
        <v>0</v>
      </c>
      <c r="AB114" s="558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7">
        <f t="shared" si="115"/>
        <v>0</v>
      </c>
      <c r="X115" s="557">
        <f t="shared" si="116"/>
        <v>0</v>
      </c>
      <c r="Z115" s="557">
        <f t="shared" si="117"/>
        <v>0</v>
      </c>
      <c r="AA115" s="557">
        <f t="shared" si="118"/>
        <v>0</v>
      </c>
      <c r="AB115" s="558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7">
        <f t="shared" si="115"/>
        <v>0</v>
      </c>
      <c r="X116" s="557">
        <f t="shared" si="116"/>
        <v>0</v>
      </c>
      <c r="Z116" s="557">
        <f t="shared" si="117"/>
        <v>0</v>
      </c>
      <c r="AA116" s="557">
        <f t="shared" si="118"/>
        <v>0</v>
      </c>
      <c r="AB116" s="558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7">
        <f t="shared" si="115"/>
        <v>0</v>
      </c>
      <c r="X117" s="557">
        <f t="shared" si="116"/>
        <v>0</v>
      </c>
      <c r="Z117" s="557">
        <f t="shared" si="117"/>
        <v>0</v>
      </c>
      <c r="AA117" s="557">
        <f t="shared" si="118"/>
        <v>0</v>
      </c>
      <c r="AB117" s="558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7">
        <f t="shared" ref="W120:W123" si="123">X120/$U$7</f>
        <v>0</v>
      </c>
      <c r="X120" s="557">
        <f t="shared" ref="X120:X123" si="124">R120/12</f>
        <v>0</v>
      </c>
      <c r="Z120" s="557">
        <f t="shared" ref="Z120:Z123" si="125">IF($E120="Y",$R120,0)</f>
        <v>0</v>
      </c>
      <c r="AA120" s="557">
        <f t="shared" ref="AA120:AA123" si="126">IF($E120="N",$R120,0)</f>
        <v>0</v>
      </c>
      <c r="AB120" s="558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7">
        <f t="shared" si="123"/>
        <v>0</v>
      </c>
      <c r="X121" s="557">
        <f t="shared" si="124"/>
        <v>0</v>
      </c>
      <c r="Z121" s="557">
        <f t="shared" si="125"/>
        <v>0</v>
      </c>
      <c r="AA121" s="557">
        <f t="shared" si="126"/>
        <v>0</v>
      </c>
      <c r="AB121" s="558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7">
        <f t="shared" si="123"/>
        <v>0</v>
      </c>
      <c r="X122" s="557">
        <f t="shared" si="124"/>
        <v>0</v>
      </c>
      <c r="Z122" s="557">
        <f t="shared" si="125"/>
        <v>0</v>
      </c>
      <c r="AA122" s="557">
        <f t="shared" si="126"/>
        <v>0</v>
      </c>
      <c r="AB122" s="558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7">
        <f t="shared" si="123"/>
        <v>0</v>
      </c>
      <c r="X123" s="557">
        <f t="shared" si="124"/>
        <v>0</v>
      </c>
      <c r="Z123" s="557">
        <f t="shared" si="125"/>
        <v>0</v>
      </c>
      <c r="AA123" s="557">
        <f t="shared" si="126"/>
        <v>0</v>
      </c>
      <c r="AB123" s="558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7">
        <f t="shared" ref="W126:W129" si="131">X126/$U$7</f>
        <v>0</v>
      </c>
      <c r="X126" s="557">
        <f t="shared" ref="X126:X129" si="132">R126/12</f>
        <v>0</v>
      </c>
      <c r="Z126" s="557">
        <f t="shared" ref="Z126:Z129" si="133">IF($E126="Y",$R126,0)</f>
        <v>0</v>
      </c>
      <c r="AA126" s="557">
        <f t="shared" ref="AA126:AA129" si="134">IF($E126="N",$R126,0)</f>
        <v>0</v>
      </c>
      <c r="AB126" s="558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7">
        <f t="shared" si="131"/>
        <v>0</v>
      </c>
      <c r="X127" s="557">
        <f t="shared" si="132"/>
        <v>0</v>
      </c>
      <c r="Z127" s="557">
        <f t="shared" si="133"/>
        <v>0</v>
      </c>
      <c r="AA127" s="557">
        <f t="shared" si="134"/>
        <v>0</v>
      </c>
      <c r="AB127" s="558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7">
        <f t="shared" si="131"/>
        <v>0</v>
      </c>
      <c r="X128" s="557">
        <f t="shared" si="132"/>
        <v>0</v>
      </c>
      <c r="Z128" s="557">
        <f t="shared" si="133"/>
        <v>0</v>
      </c>
      <c r="AA128" s="557">
        <f t="shared" si="134"/>
        <v>0</v>
      </c>
      <c r="AB128" s="558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7">
        <f t="shared" si="131"/>
        <v>0</v>
      </c>
      <c r="X129" s="557">
        <f t="shared" si="132"/>
        <v>0</v>
      </c>
      <c r="Z129" s="557">
        <f t="shared" si="133"/>
        <v>0</v>
      </c>
      <c r="AA129" s="557">
        <f t="shared" si="134"/>
        <v>0</v>
      </c>
      <c r="AB129" s="558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7">
        <f t="shared" ref="W136:W139" si="140">X136/$U$7</f>
        <v>0</v>
      </c>
      <c r="X136" s="557">
        <f t="shared" ref="X136:X139" si="141">R136/12</f>
        <v>0</v>
      </c>
      <c r="Z136" s="557">
        <f t="shared" ref="Z136:Z139" si="142">IF($E136="Y",$R136,0)</f>
        <v>0</v>
      </c>
      <c r="AA136" s="557">
        <f t="shared" ref="AA136:AA139" si="143">IF($E136="N",$R136,0)</f>
        <v>0</v>
      </c>
      <c r="AB136" s="558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7">
        <f t="shared" si="140"/>
        <v>0</v>
      </c>
      <c r="X137" s="557">
        <f t="shared" si="141"/>
        <v>0</v>
      </c>
      <c r="Z137" s="557">
        <f t="shared" si="142"/>
        <v>0</v>
      </c>
      <c r="AA137" s="557">
        <f t="shared" si="143"/>
        <v>0</v>
      </c>
      <c r="AB137" s="558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7">
        <f t="shared" si="140"/>
        <v>0</v>
      </c>
      <c r="X138" s="557">
        <f t="shared" si="141"/>
        <v>0</v>
      </c>
      <c r="Z138" s="557">
        <f t="shared" si="142"/>
        <v>0</v>
      </c>
      <c r="AA138" s="557">
        <f t="shared" si="143"/>
        <v>0</v>
      </c>
      <c r="AB138" s="558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7">
        <f t="shared" si="140"/>
        <v>0</v>
      </c>
      <c r="X139" s="557">
        <f t="shared" si="141"/>
        <v>0</v>
      </c>
      <c r="Z139" s="557">
        <f t="shared" si="142"/>
        <v>0</v>
      </c>
      <c r="AA139" s="557">
        <f t="shared" si="143"/>
        <v>0</v>
      </c>
      <c r="AB139" s="558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7">
        <f t="shared" ref="W142:W145" si="148">X142/$U$7</f>
        <v>0</v>
      </c>
      <c r="X142" s="557">
        <f t="shared" ref="X142:X145" si="149">R142/12</f>
        <v>0</v>
      </c>
      <c r="Z142" s="557">
        <f t="shared" ref="Z142:Z145" si="150">IF($E142="Y",$R142,0)</f>
        <v>0</v>
      </c>
      <c r="AA142" s="557">
        <f t="shared" ref="AA142:AA145" si="151">IF($E142="N",$R142,0)</f>
        <v>0</v>
      </c>
      <c r="AB142" s="558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7">
        <f t="shared" si="148"/>
        <v>0</v>
      </c>
      <c r="X143" s="557">
        <f t="shared" si="149"/>
        <v>0</v>
      </c>
      <c r="Z143" s="557">
        <f t="shared" si="150"/>
        <v>0</v>
      </c>
      <c r="AA143" s="557">
        <f t="shared" si="151"/>
        <v>0</v>
      </c>
      <c r="AB143" s="558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7">
        <f t="shared" si="148"/>
        <v>0</v>
      </c>
      <c r="X144" s="557">
        <f t="shared" si="149"/>
        <v>0</v>
      </c>
      <c r="Z144" s="557">
        <f t="shared" si="150"/>
        <v>0</v>
      </c>
      <c r="AA144" s="557">
        <f t="shared" si="151"/>
        <v>0</v>
      </c>
      <c r="AB144" s="558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7">
        <f t="shared" si="148"/>
        <v>0</v>
      </c>
      <c r="X145" s="557">
        <f t="shared" si="149"/>
        <v>0</v>
      </c>
      <c r="Z145" s="557">
        <f t="shared" si="150"/>
        <v>0</v>
      </c>
      <c r="AA145" s="557">
        <f t="shared" si="151"/>
        <v>0</v>
      </c>
      <c r="AB145" s="558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7">
        <f t="shared" ref="W148:W151" si="156">X148/$U$7</f>
        <v>0</v>
      </c>
      <c r="X148" s="557">
        <f t="shared" ref="X148:X151" si="157">R148/12</f>
        <v>0</v>
      </c>
      <c r="Z148" s="557">
        <f t="shared" ref="Z148:Z151" si="158">IF($E148="Y",$R148,0)</f>
        <v>0</v>
      </c>
      <c r="AA148" s="557">
        <f t="shared" ref="AA148:AA151" si="159">IF($E148="N",$R148,0)</f>
        <v>0</v>
      </c>
      <c r="AB148" s="558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7">
        <f t="shared" si="156"/>
        <v>0</v>
      </c>
      <c r="X149" s="557">
        <f t="shared" si="157"/>
        <v>0</v>
      </c>
      <c r="Z149" s="557">
        <f t="shared" si="158"/>
        <v>0</v>
      </c>
      <c r="AA149" s="557">
        <f t="shared" si="159"/>
        <v>0</v>
      </c>
      <c r="AB149" s="558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7">
        <f t="shared" si="156"/>
        <v>0</v>
      </c>
      <c r="X150" s="557">
        <f t="shared" si="157"/>
        <v>0</v>
      </c>
      <c r="Z150" s="557">
        <f t="shared" si="158"/>
        <v>0</v>
      </c>
      <c r="AA150" s="557">
        <f t="shared" si="159"/>
        <v>0</v>
      </c>
      <c r="AB150" s="558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7">
        <f t="shared" si="156"/>
        <v>0</v>
      </c>
      <c r="X151" s="557">
        <f t="shared" si="157"/>
        <v>0</v>
      </c>
      <c r="Z151" s="557">
        <f t="shared" si="158"/>
        <v>0</v>
      </c>
      <c r="AA151" s="557">
        <f t="shared" si="159"/>
        <v>0</v>
      </c>
      <c r="AB151" s="558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62" t="s">
        <v>163</v>
      </c>
      <c r="C154" s="663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7">
        <f t="shared" ref="W158:W161" si="165">X158/$U$7</f>
        <v>0</v>
      </c>
      <c r="X158" s="557">
        <f t="shared" ref="X158:X161" si="166">R158/12</f>
        <v>0</v>
      </c>
      <c r="Z158" s="557">
        <f t="shared" ref="Z158:Z161" si="167">IF($E158="Y",$R158,0)</f>
        <v>0</v>
      </c>
      <c r="AA158" s="557">
        <f t="shared" ref="AA158:AA161" si="168">IF($E158="N",$R158,0)</f>
        <v>0</v>
      </c>
      <c r="AB158" s="558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7">
        <f t="shared" si="165"/>
        <v>0</v>
      </c>
      <c r="X159" s="557">
        <f t="shared" si="166"/>
        <v>0</v>
      </c>
      <c r="Z159" s="557">
        <f t="shared" si="167"/>
        <v>0</v>
      </c>
      <c r="AA159" s="557">
        <f t="shared" si="168"/>
        <v>0</v>
      </c>
      <c r="AB159" s="558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7">
        <f t="shared" si="165"/>
        <v>0</v>
      </c>
      <c r="X160" s="557">
        <f t="shared" si="166"/>
        <v>0</v>
      </c>
      <c r="Z160" s="557">
        <f t="shared" si="167"/>
        <v>0</v>
      </c>
      <c r="AA160" s="557">
        <f t="shared" si="168"/>
        <v>0</v>
      </c>
      <c r="AB160" s="558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7">
        <f t="shared" si="165"/>
        <v>0</v>
      </c>
      <c r="X161" s="557">
        <f t="shared" si="166"/>
        <v>0</v>
      </c>
      <c r="Z161" s="557">
        <f t="shared" si="167"/>
        <v>0</v>
      </c>
      <c r="AA161" s="557">
        <f t="shared" si="168"/>
        <v>0</v>
      </c>
      <c r="AB161" s="558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7">
        <f t="shared" ref="W164:W167" si="173">X164/$U$7</f>
        <v>0</v>
      </c>
      <c r="X164" s="557">
        <f t="shared" ref="X164:X167" si="174">R164/12</f>
        <v>0</v>
      </c>
      <c r="Z164" s="557">
        <f t="shared" ref="Z164:Z167" si="175">IF($E164="Y",$R164,0)</f>
        <v>0</v>
      </c>
      <c r="AA164" s="557">
        <f t="shared" ref="AA164:AA167" si="176">IF($E164="N",$R164,0)</f>
        <v>0</v>
      </c>
      <c r="AB164" s="558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7">
        <f t="shared" si="173"/>
        <v>0</v>
      </c>
      <c r="X165" s="557">
        <f t="shared" si="174"/>
        <v>0</v>
      </c>
      <c r="Z165" s="557">
        <f t="shared" si="175"/>
        <v>0</v>
      </c>
      <c r="AA165" s="557">
        <f t="shared" si="176"/>
        <v>0</v>
      </c>
      <c r="AB165" s="558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7">
        <f t="shared" si="173"/>
        <v>0</v>
      </c>
      <c r="X166" s="557">
        <f t="shared" si="174"/>
        <v>0</v>
      </c>
      <c r="Z166" s="557">
        <f t="shared" si="175"/>
        <v>0</v>
      </c>
      <c r="AA166" s="557">
        <f t="shared" si="176"/>
        <v>0</v>
      </c>
      <c r="AB166" s="558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7">
        <f t="shared" si="173"/>
        <v>0</v>
      </c>
      <c r="X167" s="557">
        <f t="shared" si="174"/>
        <v>0</v>
      </c>
      <c r="Z167" s="557">
        <f t="shared" si="175"/>
        <v>0</v>
      </c>
      <c r="AA167" s="557">
        <f t="shared" si="176"/>
        <v>0</v>
      </c>
      <c r="AB167" s="558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7">
        <f t="shared" ref="W170:W173" si="181">X170/$U$7</f>
        <v>0</v>
      </c>
      <c r="X170" s="557">
        <f t="shared" ref="X170:X173" si="182">R170/12</f>
        <v>0</v>
      </c>
      <c r="Z170" s="557">
        <f t="shared" ref="Z170:Z173" si="183">IF($E170="Y",$R170,0)</f>
        <v>0</v>
      </c>
      <c r="AA170" s="557">
        <f t="shared" ref="AA170:AA173" si="184">IF($E170="N",$R170,0)</f>
        <v>0</v>
      </c>
      <c r="AB170" s="558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7">
        <f t="shared" si="181"/>
        <v>0</v>
      </c>
      <c r="X171" s="557">
        <f t="shared" si="182"/>
        <v>0</v>
      </c>
      <c r="Z171" s="557">
        <f t="shared" si="183"/>
        <v>0</v>
      </c>
      <c r="AA171" s="557">
        <f t="shared" si="184"/>
        <v>0</v>
      </c>
      <c r="AB171" s="558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7">
        <f t="shared" si="181"/>
        <v>0</v>
      </c>
      <c r="X172" s="557">
        <f t="shared" si="182"/>
        <v>0</v>
      </c>
      <c r="Z172" s="557">
        <f t="shared" si="183"/>
        <v>0</v>
      </c>
      <c r="AA172" s="557">
        <f t="shared" si="184"/>
        <v>0</v>
      </c>
      <c r="AB172" s="558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7">
        <f t="shared" si="181"/>
        <v>0</v>
      </c>
      <c r="X173" s="557">
        <f t="shared" si="182"/>
        <v>0</v>
      </c>
      <c r="Z173" s="557">
        <f t="shared" si="183"/>
        <v>0</v>
      </c>
      <c r="AA173" s="557">
        <f t="shared" si="184"/>
        <v>0</v>
      </c>
      <c r="AB173" s="558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7">
        <f t="shared" ref="W176:W179" si="189">X176/$U$7</f>
        <v>0</v>
      </c>
      <c r="X176" s="557">
        <f t="shared" ref="X176:X179" si="190">R176/12</f>
        <v>0</v>
      </c>
      <c r="Z176" s="557">
        <f t="shared" ref="Z176:Z179" si="191">IF($E176="Y",$R176,0)</f>
        <v>0</v>
      </c>
      <c r="AA176" s="557">
        <f t="shared" ref="AA176:AA179" si="192">IF($E176="N",$R176,0)</f>
        <v>0</v>
      </c>
      <c r="AB176" s="558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7">
        <f t="shared" si="189"/>
        <v>0</v>
      </c>
      <c r="X177" s="557">
        <f t="shared" si="190"/>
        <v>0</v>
      </c>
      <c r="Z177" s="557">
        <f t="shared" si="191"/>
        <v>0</v>
      </c>
      <c r="AA177" s="557">
        <f t="shared" si="192"/>
        <v>0</v>
      </c>
      <c r="AB177" s="558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7">
        <f t="shared" si="189"/>
        <v>0</v>
      </c>
      <c r="X178" s="557">
        <f t="shared" si="190"/>
        <v>0</v>
      </c>
      <c r="Z178" s="557">
        <f t="shared" si="191"/>
        <v>0</v>
      </c>
      <c r="AA178" s="557">
        <f t="shared" si="192"/>
        <v>0</v>
      </c>
      <c r="AB178" s="558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7">
        <f t="shared" si="189"/>
        <v>0</v>
      </c>
      <c r="X179" s="557">
        <f t="shared" si="190"/>
        <v>0</v>
      </c>
      <c r="Z179" s="557">
        <f t="shared" si="191"/>
        <v>0</v>
      </c>
      <c r="AA179" s="557">
        <f t="shared" si="192"/>
        <v>0</v>
      </c>
      <c r="AB179" s="558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7">
        <f t="shared" ref="W186:W189" si="198">X186/$U$7</f>
        <v>0</v>
      </c>
      <c r="X186" s="557">
        <f t="shared" ref="X186:X189" si="199">R186/12</f>
        <v>0</v>
      </c>
      <c r="Z186" s="557">
        <f t="shared" ref="Z186:Z189" si="200">IF($E186="Y",$R186,0)</f>
        <v>0</v>
      </c>
      <c r="AA186" s="557">
        <f t="shared" ref="AA186:AA189" si="201">IF($E186="N",$R186,0)</f>
        <v>0</v>
      </c>
      <c r="AB186" s="558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7">
        <f t="shared" si="198"/>
        <v>0</v>
      </c>
      <c r="X187" s="557">
        <f t="shared" si="199"/>
        <v>0</v>
      </c>
      <c r="Z187" s="557">
        <f t="shared" si="200"/>
        <v>0</v>
      </c>
      <c r="AA187" s="557">
        <f t="shared" si="201"/>
        <v>0</v>
      </c>
      <c r="AB187" s="558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7">
        <f t="shared" si="198"/>
        <v>0</v>
      </c>
      <c r="X188" s="557">
        <f t="shared" si="199"/>
        <v>0</v>
      </c>
      <c r="Z188" s="557">
        <f t="shared" si="200"/>
        <v>0</v>
      </c>
      <c r="AA188" s="557">
        <f t="shared" si="201"/>
        <v>0</v>
      </c>
      <c r="AB188" s="558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7">
        <f t="shared" si="198"/>
        <v>0</v>
      </c>
      <c r="X189" s="557">
        <f t="shared" si="199"/>
        <v>0</v>
      </c>
      <c r="Z189" s="557">
        <f t="shared" si="200"/>
        <v>0</v>
      </c>
      <c r="AA189" s="557">
        <f t="shared" si="201"/>
        <v>0</v>
      </c>
      <c r="AB189" s="558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7">
        <f t="shared" ref="W192:W195" si="206">X192/$U$7</f>
        <v>0</v>
      </c>
      <c r="X192" s="557">
        <f t="shared" ref="X192:X195" si="207">R192/12</f>
        <v>0</v>
      </c>
      <c r="Z192" s="557">
        <f t="shared" ref="Z192:Z195" si="208">IF($E192="Y",$R192,0)</f>
        <v>0</v>
      </c>
      <c r="AA192" s="557">
        <f t="shared" ref="AA192:AA195" si="209">IF($E192="N",$R192,0)</f>
        <v>0</v>
      </c>
      <c r="AB192" s="558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7">
        <f t="shared" si="206"/>
        <v>0</v>
      </c>
      <c r="X193" s="557">
        <f t="shared" si="207"/>
        <v>0</v>
      </c>
      <c r="Z193" s="557">
        <f t="shared" si="208"/>
        <v>0</v>
      </c>
      <c r="AA193" s="557">
        <f t="shared" si="209"/>
        <v>0</v>
      </c>
      <c r="AB193" s="558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7">
        <f t="shared" si="206"/>
        <v>0</v>
      </c>
      <c r="X194" s="557">
        <f t="shared" si="207"/>
        <v>0</v>
      </c>
      <c r="Z194" s="557">
        <f t="shared" si="208"/>
        <v>0</v>
      </c>
      <c r="AA194" s="557">
        <f t="shared" si="209"/>
        <v>0</v>
      </c>
      <c r="AB194" s="558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7">
        <f t="shared" si="206"/>
        <v>0</v>
      </c>
      <c r="X195" s="557">
        <f t="shared" si="207"/>
        <v>0</v>
      </c>
      <c r="Z195" s="557">
        <f t="shared" si="208"/>
        <v>0</v>
      </c>
      <c r="AA195" s="557">
        <f t="shared" si="209"/>
        <v>0</v>
      </c>
      <c r="AB195" s="558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7">
        <f t="shared" ref="W198:W201" si="214">X198/$U$7</f>
        <v>0</v>
      </c>
      <c r="X198" s="557">
        <f t="shared" ref="X198:X201" si="215">R198/12</f>
        <v>0</v>
      </c>
      <c r="Z198" s="557">
        <f t="shared" ref="Z198:Z201" si="216">IF($E198="Y",$R198,0)</f>
        <v>0</v>
      </c>
      <c r="AA198" s="557">
        <f t="shared" ref="AA198:AA201" si="217">IF($E198="N",$R198,0)</f>
        <v>0</v>
      </c>
      <c r="AB198" s="558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7">
        <f t="shared" si="214"/>
        <v>0</v>
      </c>
      <c r="X199" s="557">
        <f t="shared" si="215"/>
        <v>0</v>
      </c>
      <c r="Z199" s="557">
        <f t="shared" si="216"/>
        <v>0</v>
      </c>
      <c r="AA199" s="557">
        <f t="shared" si="217"/>
        <v>0</v>
      </c>
      <c r="AB199" s="558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7">
        <f t="shared" si="214"/>
        <v>0</v>
      </c>
      <c r="X200" s="557">
        <f t="shared" si="215"/>
        <v>0</v>
      </c>
      <c r="Z200" s="557">
        <f t="shared" si="216"/>
        <v>0</v>
      </c>
      <c r="AA200" s="557">
        <f t="shared" si="217"/>
        <v>0</v>
      </c>
      <c r="AB200" s="558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7">
        <f t="shared" si="214"/>
        <v>0</v>
      </c>
      <c r="X201" s="557">
        <f t="shared" si="215"/>
        <v>0</v>
      </c>
      <c r="Z201" s="557">
        <f t="shared" si="216"/>
        <v>0</v>
      </c>
      <c r="AA201" s="557">
        <f t="shared" si="217"/>
        <v>0</v>
      </c>
      <c r="AB201" s="558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7">
        <f t="shared" ref="W204:W207" si="222">X204/$U$7</f>
        <v>0</v>
      </c>
      <c r="X204" s="557">
        <f t="shared" ref="X204:X207" si="223">R204/12</f>
        <v>0</v>
      </c>
      <c r="Z204" s="557">
        <f t="shared" ref="Z204:Z207" si="224">IF($E204="Y",$R204,0)</f>
        <v>0</v>
      </c>
      <c r="AA204" s="557">
        <f t="shared" ref="AA204:AA207" si="225">IF($E204="N",$R204,0)</f>
        <v>0</v>
      </c>
      <c r="AB204" s="558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7">
        <f t="shared" si="222"/>
        <v>0</v>
      </c>
      <c r="X205" s="557">
        <f t="shared" si="223"/>
        <v>0</v>
      </c>
      <c r="Z205" s="557">
        <f t="shared" si="224"/>
        <v>0</v>
      </c>
      <c r="AA205" s="557">
        <f t="shared" si="225"/>
        <v>0</v>
      </c>
      <c r="AB205" s="558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7">
        <f t="shared" si="222"/>
        <v>0</v>
      </c>
      <c r="X206" s="557">
        <f t="shared" si="223"/>
        <v>0</v>
      </c>
      <c r="Z206" s="557">
        <f t="shared" si="224"/>
        <v>0</v>
      </c>
      <c r="AA206" s="557">
        <f t="shared" si="225"/>
        <v>0</v>
      </c>
      <c r="AB206" s="558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7">
        <f t="shared" si="222"/>
        <v>0</v>
      </c>
      <c r="X207" s="557">
        <f t="shared" si="223"/>
        <v>0</v>
      </c>
      <c r="Z207" s="557">
        <f t="shared" si="224"/>
        <v>0</v>
      </c>
      <c r="AA207" s="557">
        <f t="shared" si="225"/>
        <v>0</v>
      </c>
      <c r="AB207" s="558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7">
        <f t="shared" ref="W210:W213" si="230">X210/$U$7</f>
        <v>0</v>
      </c>
      <c r="X210" s="557">
        <f t="shared" ref="X210:X213" si="231">R210/12</f>
        <v>0</v>
      </c>
      <c r="Z210" s="557">
        <f t="shared" ref="Z210:Z213" si="232">IF($E210="Y",$R210,0)</f>
        <v>0</v>
      </c>
      <c r="AA210" s="557">
        <f t="shared" ref="AA210:AA213" si="233">IF($E210="N",$R210,0)</f>
        <v>0</v>
      </c>
      <c r="AB210" s="558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7">
        <f t="shared" si="230"/>
        <v>0</v>
      </c>
      <c r="X211" s="557">
        <f t="shared" si="231"/>
        <v>0</v>
      </c>
      <c r="Z211" s="557">
        <f t="shared" si="232"/>
        <v>0</v>
      </c>
      <c r="AA211" s="557">
        <f t="shared" si="233"/>
        <v>0</v>
      </c>
      <c r="AB211" s="558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7">
        <f t="shared" si="230"/>
        <v>0</v>
      </c>
      <c r="X212" s="557">
        <f t="shared" si="231"/>
        <v>0</v>
      </c>
      <c r="Z212" s="557">
        <f t="shared" si="232"/>
        <v>0</v>
      </c>
      <c r="AA212" s="557">
        <f t="shared" si="233"/>
        <v>0</v>
      </c>
      <c r="AB212" s="558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7">
        <f t="shared" si="230"/>
        <v>0</v>
      </c>
      <c r="X213" s="557">
        <f t="shared" si="231"/>
        <v>0</v>
      </c>
      <c r="Z213" s="557">
        <f t="shared" si="232"/>
        <v>0</v>
      </c>
      <c r="AA213" s="557">
        <f t="shared" si="233"/>
        <v>0</v>
      </c>
      <c r="AB213" s="558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7">
        <f t="shared" ref="W216:W219" si="238">X216/$U$7</f>
        <v>0</v>
      </c>
      <c r="X216" s="557">
        <f t="shared" ref="X216:X219" si="239">R216/12</f>
        <v>0</v>
      </c>
      <c r="Z216" s="557">
        <f t="shared" ref="Z216:Z219" si="240">IF($E216="Y",$R216,0)</f>
        <v>0</v>
      </c>
      <c r="AA216" s="557">
        <f t="shared" ref="AA216:AA219" si="241">IF($E216="N",$R216,0)</f>
        <v>0</v>
      </c>
      <c r="AB216" s="558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7">
        <f t="shared" si="238"/>
        <v>0</v>
      </c>
      <c r="X217" s="557">
        <f t="shared" si="239"/>
        <v>0</v>
      </c>
      <c r="Z217" s="557">
        <f t="shared" si="240"/>
        <v>0</v>
      </c>
      <c r="AA217" s="557">
        <f t="shared" si="241"/>
        <v>0</v>
      </c>
      <c r="AB217" s="558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7">
        <f t="shared" si="238"/>
        <v>0</v>
      </c>
      <c r="X218" s="557">
        <f t="shared" si="239"/>
        <v>0</v>
      </c>
      <c r="Z218" s="557">
        <f t="shared" si="240"/>
        <v>0</v>
      </c>
      <c r="AA218" s="557">
        <f t="shared" si="241"/>
        <v>0</v>
      </c>
      <c r="AB218" s="558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7">
        <f t="shared" si="238"/>
        <v>0</v>
      </c>
      <c r="X219" s="557">
        <f t="shared" si="239"/>
        <v>0</v>
      </c>
      <c r="Z219" s="557">
        <f t="shared" si="240"/>
        <v>0</v>
      </c>
      <c r="AA219" s="557">
        <f t="shared" si="241"/>
        <v>0</v>
      </c>
      <c r="AB219" s="558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ED8C-5790-44E6-B8C3-48C6E002C411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286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287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288</v>
      </c>
      <c r="S5" s="749" t="s">
        <v>289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>
        <v>47331</v>
      </c>
      <c r="G6" s="167">
        <v>47362</v>
      </c>
      <c r="H6" s="167">
        <v>47392</v>
      </c>
      <c r="I6" s="167">
        <v>47423</v>
      </c>
      <c r="J6" s="167">
        <v>47453</v>
      </c>
      <c r="K6" s="167">
        <v>47484</v>
      </c>
      <c r="L6" s="167">
        <v>47515</v>
      </c>
      <c r="M6" s="167">
        <v>47543</v>
      </c>
      <c r="N6" s="167">
        <v>47574</v>
      </c>
      <c r="O6" s="167">
        <v>47604</v>
      </c>
      <c r="P6" s="167">
        <v>47635</v>
      </c>
      <c r="Q6" s="167">
        <v>47665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140">
        <v>184</v>
      </c>
      <c r="G7" s="140">
        <v>152</v>
      </c>
      <c r="H7" s="140">
        <v>176</v>
      </c>
      <c r="I7" s="140">
        <v>152</v>
      </c>
      <c r="J7" s="140">
        <v>160</v>
      </c>
      <c r="K7" s="140">
        <v>168</v>
      </c>
      <c r="L7" s="140">
        <v>152</v>
      </c>
      <c r="M7" s="140">
        <v>168</v>
      </c>
      <c r="N7" s="140">
        <v>176</v>
      </c>
      <c r="O7" s="140">
        <v>176</v>
      </c>
      <c r="P7" s="140">
        <v>160</v>
      </c>
      <c r="Q7" s="140">
        <v>176</v>
      </c>
      <c r="R7" s="406">
        <f>SUM(F7:Q7)</f>
        <v>2000</v>
      </c>
      <c r="S7" s="751"/>
      <c r="U7" s="410">
        <f>AVERAGE(F7:Q7)</f>
        <v>166.66666666666666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7">
        <f t="shared" ref="W10:W13" si="2">X10/$U$7</f>
        <v>0</v>
      </c>
      <c r="X10" s="557">
        <f t="shared" ref="X10:X13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7">
        <f t="shared" si="2"/>
        <v>0</v>
      </c>
      <c r="X11" s="557">
        <f t="shared" si="3"/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7">
        <f t="shared" si="2"/>
        <v>0</v>
      </c>
      <c r="X12" s="557">
        <f t="shared" si="3"/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7">
        <f t="shared" si="2"/>
        <v>0</v>
      </c>
      <c r="X13" s="557">
        <f t="shared" si="3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7">
        <f t="shared" ref="W16:W19" si="9">X16/$U$7</f>
        <v>0</v>
      </c>
      <c r="X16" s="557">
        <f t="shared" ref="X16:X19" si="10">R16/12</f>
        <v>0</v>
      </c>
      <c r="Z16" s="557">
        <f t="shared" ref="Z16:Z19" si="11">IF($E16="Y",$R16,0)</f>
        <v>0</v>
      </c>
      <c r="AA16" s="557">
        <f t="shared" ref="AA16:AA19" si="12">IF($E16="N",$R16,0)</f>
        <v>0</v>
      </c>
      <c r="AB16" s="558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7">
        <f t="shared" si="9"/>
        <v>0</v>
      </c>
      <c r="X17" s="557">
        <f t="shared" si="10"/>
        <v>0</v>
      </c>
      <c r="Z17" s="557">
        <f t="shared" si="11"/>
        <v>0</v>
      </c>
      <c r="AA17" s="557">
        <f t="shared" si="12"/>
        <v>0</v>
      </c>
      <c r="AB17" s="558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7">
        <f t="shared" si="9"/>
        <v>0</v>
      </c>
      <c r="X18" s="557">
        <f t="shared" si="10"/>
        <v>0</v>
      </c>
      <c r="Z18" s="557">
        <f t="shared" si="11"/>
        <v>0</v>
      </c>
      <c r="AA18" s="557">
        <f t="shared" si="12"/>
        <v>0</v>
      </c>
      <c r="AB18" s="558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7">
        <f t="shared" si="9"/>
        <v>0</v>
      </c>
      <c r="X19" s="557">
        <f t="shared" si="10"/>
        <v>0</v>
      </c>
      <c r="Z19" s="557">
        <f t="shared" si="11"/>
        <v>0</v>
      </c>
      <c r="AA19" s="557">
        <f t="shared" si="12"/>
        <v>0</v>
      </c>
      <c r="AB19" s="558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7">
        <f t="shared" ref="W22:W25" si="16">X22/$U$7</f>
        <v>0</v>
      </c>
      <c r="X22" s="557">
        <f t="shared" ref="X22:X25" si="17">R22/12</f>
        <v>0</v>
      </c>
      <c r="Z22" s="557">
        <f t="shared" ref="Z22:Z25" si="18">IF($E22="Y",$R22,0)</f>
        <v>0</v>
      </c>
      <c r="AA22" s="557">
        <f t="shared" ref="AA22:AA25" si="19">IF($E22="N",$R22,0)</f>
        <v>0</v>
      </c>
      <c r="AB22" s="558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7">
        <f t="shared" si="16"/>
        <v>0</v>
      </c>
      <c r="X23" s="557">
        <f t="shared" si="17"/>
        <v>0</v>
      </c>
      <c r="Z23" s="557">
        <f t="shared" si="18"/>
        <v>0</v>
      </c>
      <c r="AA23" s="557">
        <f t="shared" si="19"/>
        <v>0</v>
      </c>
      <c r="AB23" s="558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7">
        <f t="shared" si="16"/>
        <v>0</v>
      </c>
      <c r="X24" s="557">
        <f t="shared" si="17"/>
        <v>0</v>
      </c>
      <c r="Z24" s="557">
        <f t="shared" si="18"/>
        <v>0</v>
      </c>
      <c r="AA24" s="557">
        <f t="shared" si="19"/>
        <v>0</v>
      </c>
      <c r="AB24" s="558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7">
        <f t="shared" si="16"/>
        <v>0</v>
      </c>
      <c r="X25" s="557">
        <f t="shared" si="17"/>
        <v>0</v>
      </c>
      <c r="Z25" s="557">
        <f t="shared" si="18"/>
        <v>0</v>
      </c>
      <c r="AA25" s="557">
        <f t="shared" si="19"/>
        <v>0</v>
      </c>
      <c r="AB25" s="558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7">
        <f t="shared" ref="W32:W35" si="25">X32/$U$7</f>
        <v>0</v>
      </c>
      <c r="X32" s="557">
        <f t="shared" ref="X32:X35" si="26">R32/12</f>
        <v>0</v>
      </c>
      <c r="Z32" s="557">
        <f t="shared" ref="Z32:Z35" si="27">IF($E32="Y",$R32,0)</f>
        <v>0</v>
      </c>
      <c r="AA32" s="557">
        <f t="shared" ref="AA32:AA35" si="28">IF($E32="N",$R32,0)</f>
        <v>0</v>
      </c>
      <c r="AB32" s="558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7">
        <f t="shared" si="25"/>
        <v>0</v>
      </c>
      <c r="X33" s="557">
        <f t="shared" si="26"/>
        <v>0</v>
      </c>
      <c r="Z33" s="557">
        <f t="shared" si="27"/>
        <v>0</v>
      </c>
      <c r="AA33" s="557">
        <f t="shared" si="28"/>
        <v>0</v>
      </c>
      <c r="AB33" s="558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7">
        <f t="shared" si="25"/>
        <v>0</v>
      </c>
      <c r="X34" s="557">
        <f t="shared" si="26"/>
        <v>0</v>
      </c>
      <c r="Z34" s="557">
        <f t="shared" si="27"/>
        <v>0</v>
      </c>
      <c r="AA34" s="557">
        <f t="shared" si="28"/>
        <v>0</v>
      </c>
      <c r="AB34" s="558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7">
        <f t="shared" si="25"/>
        <v>0</v>
      </c>
      <c r="X35" s="557">
        <f t="shared" si="26"/>
        <v>0</v>
      </c>
      <c r="Z35" s="557">
        <f t="shared" si="27"/>
        <v>0</v>
      </c>
      <c r="AA35" s="557">
        <f t="shared" si="28"/>
        <v>0</v>
      </c>
      <c r="AB35" s="558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7">
        <f t="shared" ref="W38:W41" si="32">X38/$U$7</f>
        <v>0</v>
      </c>
      <c r="X38" s="557">
        <f t="shared" ref="X38:X41" si="33">R38/12</f>
        <v>0</v>
      </c>
      <c r="Z38" s="557">
        <f t="shared" ref="Z38:Z41" si="34">IF($E38="Y",$R38,0)</f>
        <v>0</v>
      </c>
      <c r="AA38" s="557">
        <f t="shared" ref="AA38:AA41" si="35">IF($E38="N",$R38,0)</f>
        <v>0</v>
      </c>
      <c r="AB38" s="558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7">
        <f t="shared" si="32"/>
        <v>0</v>
      </c>
      <c r="X39" s="557">
        <f t="shared" si="33"/>
        <v>0</v>
      </c>
      <c r="Z39" s="557">
        <f t="shared" si="34"/>
        <v>0</v>
      </c>
      <c r="AA39" s="557">
        <f t="shared" si="35"/>
        <v>0</v>
      </c>
      <c r="AB39" s="558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7">
        <f t="shared" si="32"/>
        <v>0</v>
      </c>
      <c r="X40" s="557">
        <f t="shared" si="33"/>
        <v>0</v>
      </c>
      <c r="Z40" s="557">
        <f t="shared" si="34"/>
        <v>0</v>
      </c>
      <c r="AA40" s="557">
        <f t="shared" si="35"/>
        <v>0</v>
      </c>
      <c r="AB40" s="558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7">
        <f t="shared" si="32"/>
        <v>0</v>
      </c>
      <c r="X41" s="557">
        <f t="shared" si="33"/>
        <v>0</v>
      </c>
      <c r="Z41" s="557">
        <f t="shared" si="34"/>
        <v>0</v>
      </c>
      <c r="AA41" s="557">
        <f t="shared" si="35"/>
        <v>0</v>
      </c>
      <c r="AB41" s="558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7">
        <f t="shared" ref="W44:W47" si="39">X44/$U$7</f>
        <v>0</v>
      </c>
      <c r="X44" s="557">
        <f t="shared" ref="X44:X47" si="40">R44/12</f>
        <v>0</v>
      </c>
      <c r="Z44" s="557">
        <f t="shared" ref="Z44:Z47" si="41">IF($E44="Y",$R44,0)</f>
        <v>0</v>
      </c>
      <c r="AA44" s="557">
        <f t="shared" ref="AA44:AA47" si="42">IF($E44="N",$R44,0)</f>
        <v>0</v>
      </c>
      <c r="AB44" s="558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7">
        <f t="shared" si="39"/>
        <v>0</v>
      </c>
      <c r="X45" s="557">
        <f t="shared" si="40"/>
        <v>0</v>
      </c>
      <c r="Z45" s="557">
        <f t="shared" si="41"/>
        <v>0</v>
      </c>
      <c r="AA45" s="557">
        <f t="shared" si="42"/>
        <v>0</v>
      </c>
      <c r="AB45" s="558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7">
        <f t="shared" si="39"/>
        <v>0</v>
      </c>
      <c r="X46" s="557">
        <f t="shared" si="40"/>
        <v>0</v>
      </c>
      <c r="Z46" s="557">
        <f t="shared" si="41"/>
        <v>0</v>
      </c>
      <c r="AA46" s="557">
        <f t="shared" si="42"/>
        <v>0</v>
      </c>
      <c r="AB46" s="558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7">
        <f t="shared" si="39"/>
        <v>0</v>
      </c>
      <c r="X47" s="557">
        <f t="shared" si="40"/>
        <v>0</v>
      </c>
      <c r="Z47" s="557">
        <f t="shared" si="41"/>
        <v>0</v>
      </c>
      <c r="AA47" s="557">
        <f t="shared" si="42"/>
        <v>0</v>
      </c>
      <c r="AB47" s="558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7">
        <f t="shared" ref="W50:W53" si="47">X50/$U$7</f>
        <v>0</v>
      </c>
      <c r="X50" s="557">
        <f t="shared" ref="X50:X53" si="48">R50/12</f>
        <v>0</v>
      </c>
      <c r="Y50" s="107"/>
      <c r="Z50" s="557">
        <f t="shared" ref="Z50:Z53" si="49">IF($E50="Y",$R50,0)</f>
        <v>0</v>
      </c>
      <c r="AA50" s="557">
        <f t="shared" ref="AA50:AA53" si="50">IF($E50="N",$R50,0)</f>
        <v>0</v>
      </c>
      <c r="AB50" s="558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7">
        <f t="shared" si="47"/>
        <v>0</v>
      </c>
      <c r="X51" s="557">
        <f t="shared" si="48"/>
        <v>0</v>
      </c>
      <c r="Y51" s="107"/>
      <c r="Z51" s="557">
        <f t="shared" si="49"/>
        <v>0</v>
      </c>
      <c r="AA51" s="557">
        <f t="shared" si="50"/>
        <v>0</v>
      </c>
      <c r="AB51" s="558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7">
        <f t="shared" si="47"/>
        <v>0</v>
      </c>
      <c r="X52" s="557">
        <f t="shared" si="48"/>
        <v>0</v>
      </c>
      <c r="Y52" s="107"/>
      <c r="Z52" s="557">
        <f t="shared" si="49"/>
        <v>0</v>
      </c>
      <c r="AA52" s="557">
        <f t="shared" si="50"/>
        <v>0</v>
      </c>
      <c r="AB52" s="558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7">
        <f t="shared" si="47"/>
        <v>0</v>
      </c>
      <c r="X53" s="557">
        <f t="shared" si="48"/>
        <v>0</v>
      </c>
      <c r="Y53" s="107"/>
      <c r="Z53" s="557">
        <f t="shared" si="49"/>
        <v>0</v>
      </c>
      <c r="AA53" s="557">
        <f t="shared" si="50"/>
        <v>0</v>
      </c>
      <c r="AB53" s="558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7">
        <f t="shared" ref="W56:W59" si="55">X56/$U$7</f>
        <v>0</v>
      </c>
      <c r="X56" s="557">
        <f t="shared" ref="X56:X59" si="56">R56/12</f>
        <v>0</v>
      </c>
      <c r="Y56" s="107"/>
      <c r="Z56" s="557">
        <f t="shared" ref="Z56:Z59" si="57">IF($E56="Y",$R56,0)</f>
        <v>0</v>
      </c>
      <c r="AA56" s="557">
        <f t="shared" ref="AA56:AA59" si="58">IF($E56="N",$R56,0)</f>
        <v>0</v>
      </c>
      <c r="AB56" s="558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7">
        <f t="shared" si="55"/>
        <v>0</v>
      </c>
      <c r="X57" s="557">
        <f t="shared" si="56"/>
        <v>0</v>
      </c>
      <c r="Y57" s="107"/>
      <c r="Z57" s="557">
        <f t="shared" si="57"/>
        <v>0</v>
      </c>
      <c r="AA57" s="557">
        <f t="shared" si="58"/>
        <v>0</v>
      </c>
      <c r="AB57" s="558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7">
        <f t="shared" si="55"/>
        <v>0</v>
      </c>
      <c r="X58" s="557">
        <f t="shared" si="56"/>
        <v>0</v>
      </c>
      <c r="Y58" s="107"/>
      <c r="Z58" s="557">
        <f t="shared" si="57"/>
        <v>0</v>
      </c>
      <c r="AA58" s="557">
        <f t="shared" si="58"/>
        <v>0</v>
      </c>
      <c r="AB58" s="558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7">
        <f t="shared" si="55"/>
        <v>0</v>
      </c>
      <c r="X59" s="557">
        <f t="shared" si="56"/>
        <v>0</v>
      </c>
      <c r="Y59" s="107"/>
      <c r="Z59" s="557">
        <f t="shared" si="57"/>
        <v>0</v>
      </c>
      <c r="AA59" s="557">
        <f t="shared" si="58"/>
        <v>0</v>
      </c>
      <c r="AB59" s="558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7">
        <f>X61/$U$7</f>
        <v>0</v>
      </c>
      <c r="X61" s="557">
        <f>R61/12</f>
        <v>0</v>
      </c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7">
        <f t="shared" ref="W62:W65" si="62">X62/$U$7</f>
        <v>0</v>
      </c>
      <c r="X62" s="557">
        <f t="shared" ref="X62:X65" si="63">R62/12</f>
        <v>0</v>
      </c>
      <c r="Z62" s="557">
        <f t="shared" ref="Z62:Z65" si="64">IF($E62="Y",$R62,0)</f>
        <v>0</v>
      </c>
      <c r="AA62" s="557">
        <f t="shared" ref="AA62:AA65" si="65">IF($E62="N",$R62,0)</f>
        <v>0</v>
      </c>
      <c r="AB62" s="558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7">
        <f t="shared" si="62"/>
        <v>0</v>
      </c>
      <c r="X63" s="557">
        <f t="shared" si="63"/>
        <v>0</v>
      </c>
      <c r="Z63" s="557">
        <f t="shared" si="64"/>
        <v>0</v>
      </c>
      <c r="AA63" s="557">
        <f t="shared" si="65"/>
        <v>0</v>
      </c>
      <c r="AB63" s="558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7">
        <f t="shared" si="62"/>
        <v>0</v>
      </c>
      <c r="X64" s="557">
        <f t="shared" si="63"/>
        <v>0</v>
      </c>
      <c r="Z64" s="557">
        <f t="shared" si="64"/>
        <v>0</v>
      </c>
      <c r="AA64" s="557">
        <f t="shared" si="65"/>
        <v>0</v>
      </c>
      <c r="AB64" s="558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7">
        <f t="shared" si="62"/>
        <v>0</v>
      </c>
      <c r="X65" s="557">
        <f t="shared" si="63"/>
        <v>0</v>
      </c>
      <c r="Z65" s="557">
        <f t="shared" si="64"/>
        <v>0</v>
      </c>
      <c r="AA65" s="557">
        <f t="shared" si="65"/>
        <v>0</v>
      </c>
      <c r="AB65" s="558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7">
        <f t="shared" ref="W68:W71" si="69">X68/$U$7</f>
        <v>0</v>
      </c>
      <c r="X68" s="557">
        <f t="shared" ref="X68:X71" si="70">R68/12</f>
        <v>0</v>
      </c>
      <c r="Z68" s="557">
        <f t="shared" ref="Z68:Z71" si="71">IF($E68="Y",$R68,0)</f>
        <v>0</v>
      </c>
      <c r="AA68" s="557">
        <f t="shared" ref="AA68:AA71" si="72">IF($E68="N",$R68,0)</f>
        <v>0</v>
      </c>
      <c r="AB68" s="558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7">
        <f t="shared" si="69"/>
        <v>0</v>
      </c>
      <c r="X69" s="557">
        <f t="shared" si="70"/>
        <v>0</v>
      </c>
      <c r="Z69" s="557">
        <f t="shared" si="71"/>
        <v>0</v>
      </c>
      <c r="AA69" s="557">
        <f t="shared" si="72"/>
        <v>0</v>
      </c>
      <c r="AB69" s="558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7">
        <f t="shared" si="69"/>
        <v>0</v>
      </c>
      <c r="X70" s="557">
        <f t="shared" si="70"/>
        <v>0</v>
      </c>
      <c r="Z70" s="557">
        <f t="shared" si="71"/>
        <v>0</v>
      </c>
      <c r="AA70" s="557">
        <f t="shared" si="72"/>
        <v>0</v>
      </c>
      <c r="AB70" s="558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7">
        <f t="shared" si="69"/>
        <v>0</v>
      </c>
      <c r="X71" s="557">
        <f t="shared" si="70"/>
        <v>0</v>
      </c>
      <c r="Z71" s="557">
        <f t="shared" si="71"/>
        <v>0</v>
      </c>
      <c r="AA71" s="557">
        <f t="shared" si="72"/>
        <v>0</v>
      </c>
      <c r="AB71" s="558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:S74" si="75">SUM(F36,F42,F48,F54,F60,F66,F72)</f>
        <v>0</v>
      </c>
      <c r="G74" s="266">
        <f t="shared" si="75"/>
        <v>0</v>
      </c>
      <c r="H74" s="266">
        <f t="shared" si="75"/>
        <v>0</v>
      </c>
      <c r="I74" s="266">
        <f t="shared" si="75"/>
        <v>0</v>
      </c>
      <c r="J74" s="266">
        <f t="shared" si="75"/>
        <v>0</v>
      </c>
      <c r="K74" s="266">
        <f t="shared" si="75"/>
        <v>0</v>
      </c>
      <c r="L74" s="266">
        <f t="shared" si="75"/>
        <v>0</v>
      </c>
      <c r="M74" s="266">
        <f t="shared" si="75"/>
        <v>0</v>
      </c>
      <c r="N74" s="266">
        <f t="shared" si="75"/>
        <v>0</v>
      </c>
      <c r="O74" s="266">
        <f t="shared" si="75"/>
        <v>0</v>
      </c>
      <c r="P74" s="266">
        <f t="shared" si="75"/>
        <v>0</v>
      </c>
      <c r="Q74" s="266">
        <f t="shared" si="75"/>
        <v>0</v>
      </c>
      <c r="R74" s="266">
        <f t="shared" si="75"/>
        <v>0</v>
      </c>
      <c r="S74" s="398">
        <f t="shared" si="75"/>
        <v>0</v>
      </c>
      <c r="W74" s="266">
        <f t="shared" ref="W74:X74" si="76">SUM(W36,W42,W48,W54,W60,W66,W72)</f>
        <v>0</v>
      </c>
      <c r="X74" s="266">
        <f t="shared" si="76"/>
        <v>0</v>
      </c>
      <c r="Z74" s="266">
        <f t="shared" ref="Z74:AA74" si="77">SUM(Z36,Z42,Z48,Z54,Z60,Z66,Z72)</f>
        <v>0</v>
      </c>
      <c r="AA74" s="266">
        <f t="shared" si="7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7">
        <f t="shared" ref="W78:W81" si="80">X78/$U$7</f>
        <v>0</v>
      </c>
      <c r="X78" s="557">
        <f t="shared" ref="X78:X81" si="81">R78/12</f>
        <v>0</v>
      </c>
      <c r="Z78" s="557">
        <f t="shared" ref="Z78:Z81" si="82">IF($E78="Y",$R78,0)</f>
        <v>0</v>
      </c>
      <c r="AA78" s="557">
        <f t="shared" ref="AA78:AA81" si="83">IF($E78="N",$R78,0)</f>
        <v>0</v>
      </c>
      <c r="AB78" s="558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7">
        <f t="shared" si="80"/>
        <v>0</v>
      </c>
      <c r="X79" s="557">
        <f t="shared" si="81"/>
        <v>0</v>
      </c>
      <c r="Z79" s="557">
        <f t="shared" si="82"/>
        <v>0</v>
      </c>
      <c r="AA79" s="557">
        <f t="shared" si="83"/>
        <v>0</v>
      </c>
      <c r="AB79" s="558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7">
        <f t="shared" si="80"/>
        <v>0</v>
      </c>
      <c r="X80" s="557">
        <f t="shared" si="81"/>
        <v>0</v>
      </c>
      <c r="Z80" s="557">
        <f t="shared" si="82"/>
        <v>0</v>
      </c>
      <c r="AA80" s="557">
        <f t="shared" si="83"/>
        <v>0</v>
      </c>
      <c r="AB80" s="558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7">
        <f t="shared" si="80"/>
        <v>0</v>
      </c>
      <c r="X81" s="557">
        <f t="shared" si="81"/>
        <v>0</v>
      </c>
      <c r="Z81" s="557">
        <f t="shared" si="82"/>
        <v>0</v>
      </c>
      <c r="AA81" s="557">
        <f t="shared" si="83"/>
        <v>0</v>
      </c>
      <c r="AB81" s="558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7">
        <f t="shared" ref="W88:W91" si="89">X88/$U$7</f>
        <v>0</v>
      </c>
      <c r="X88" s="557">
        <f t="shared" ref="X88:X91" si="90">R88/12</f>
        <v>0</v>
      </c>
      <c r="Z88" s="557">
        <f t="shared" ref="Z88:Z91" si="91">IF($E88="Y",$R88,0)</f>
        <v>0</v>
      </c>
      <c r="AA88" s="557">
        <f t="shared" ref="AA88:AA91" si="92">IF($E88="N",$R88,0)</f>
        <v>0</v>
      </c>
      <c r="AB88" s="558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7">
        <f t="shared" si="89"/>
        <v>0</v>
      </c>
      <c r="X89" s="557">
        <f t="shared" si="90"/>
        <v>0</v>
      </c>
      <c r="Z89" s="557">
        <f t="shared" si="91"/>
        <v>0</v>
      </c>
      <c r="AA89" s="557">
        <f t="shared" si="92"/>
        <v>0</v>
      </c>
      <c r="AB89" s="558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7">
        <f t="shared" si="89"/>
        <v>0</v>
      </c>
      <c r="X90" s="557">
        <f t="shared" si="90"/>
        <v>0</v>
      </c>
      <c r="Z90" s="557">
        <f t="shared" si="91"/>
        <v>0</v>
      </c>
      <c r="AA90" s="557">
        <f t="shared" si="92"/>
        <v>0</v>
      </c>
      <c r="AB90" s="558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7">
        <f t="shared" si="89"/>
        <v>0</v>
      </c>
      <c r="X91" s="557">
        <f t="shared" si="90"/>
        <v>0</v>
      </c>
      <c r="Z91" s="557">
        <f t="shared" si="91"/>
        <v>0</v>
      </c>
      <c r="AA91" s="557">
        <f t="shared" si="92"/>
        <v>0</v>
      </c>
      <c r="AB91" s="558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7">
        <f t="shared" ref="W98:W101" si="98">X98/$U$7</f>
        <v>0</v>
      </c>
      <c r="X98" s="557">
        <f t="shared" ref="X98:X101" si="99">R98/12</f>
        <v>0</v>
      </c>
      <c r="Z98" s="557">
        <f t="shared" ref="Z98:Z101" si="100">IF($E98="Y",$R98,0)</f>
        <v>0</v>
      </c>
      <c r="AA98" s="557">
        <f t="shared" ref="AA98:AA101" si="101">IF($E98="N",$R98,0)</f>
        <v>0</v>
      </c>
      <c r="AB98" s="558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7">
        <f t="shared" si="98"/>
        <v>0</v>
      </c>
      <c r="X99" s="557">
        <f t="shared" si="99"/>
        <v>0</v>
      </c>
      <c r="Z99" s="557">
        <f t="shared" si="100"/>
        <v>0</v>
      </c>
      <c r="AA99" s="557">
        <f t="shared" si="101"/>
        <v>0</v>
      </c>
      <c r="AB99" s="558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7">
        <f t="shared" si="98"/>
        <v>0</v>
      </c>
      <c r="X100" s="557">
        <f t="shared" si="99"/>
        <v>0</v>
      </c>
      <c r="Z100" s="557">
        <f t="shared" si="100"/>
        <v>0</v>
      </c>
      <c r="AA100" s="557">
        <f t="shared" si="101"/>
        <v>0</v>
      </c>
      <c r="AB100" s="558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7">
        <f t="shared" si="98"/>
        <v>0</v>
      </c>
      <c r="X101" s="557">
        <f t="shared" si="99"/>
        <v>0</v>
      </c>
      <c r="Z101" s="557">
        <f t="shared" si="100"/>
        <v>0</v>
      </c>
      <c r="AA101" s="557">
        <f t="shared" si="101"/>
        <v>0</v>
      </c>
      <c r="AB101" s="558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7">
        <f t="shared" ref="W108:W111" si="107">X108/$U$7</f>
        <v>0</v>
      </c>
      <c r="X108" s="557">
        <f t="shared" ref="X108:X111" si="108">R108/12</f>
        <v>0</v>
      </c>
      <c r="Z108" s="557">
        <f t="shared" ref="Z108:Z111" si="109">IF($E108="Y",$R108,0)</f>
        <v>0</v>
      </c>
      <c r="AA108" s="557">
        <f t="shared" ref="AA108:AA111" si="110">IF($E108="N",$R108,0)</f>
        <v>0</v>
      </c>
      <c r="AB108" s="558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7">
        <f t="shared" si="107"/>
        <v>0</v>
      </c>
      <c r="X109" s="557">
        <f t="shared" si="108"/>
        <v>0</v>
      </c>
      <c r="Z109" s="557">
        <f t="shared" si="109"/>
        <v>0</v>
      </c>
      <c r="AA109" s="557">
        <f t="shared" si="110"/>
        <v>0</v>
      </c>
      <c r="AB109" s="558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7">
        <f t="shared" si="107"/>
        <v>0</v>
      </c>
      <c r="X110" s="557">
        <f t="shared" si="108"/>
        <v>0</v>
      </c>
      <c r="Z110" s="557">
        <f t="shared" si="109"/>
        <v>0</v>
      </c>
      <c r="AA110" s="557">
        <f t="shared" si="110"/>
        <v>0</v>
      </c>
      <c r="AB110" s="558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7">
        <f t="shared" si="107"/>
        <v>0</v>
      </c>
      <c r="X111" s="557">
        <f t="shared" si="108"/>
        <v>0</v>
      </c>
      <c r="Z111" s="557">
        <f t="shared" si="109"/>
        <v>0</v>
      </c>
      <c r="AA111" s="557">
        <f t="shared" si="110"/>
        <v>0</v>
      </c>
      <c r="AB111" s="558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7">
        <f t="shared" ref="W114:W117" si="115">X114/$U$7</f>
        <v>0</v>
      </c>
      <c r="X114" s="557">
        <f t="shared" ref="X114:X117" si="116">R114/12</f>
        <v>0</v>
      </c>
      <c r="Z114" s="557">
        <f t="shared" ref="Z114:Z117" si="117">IF($E114="Y",$R114,0)</f>
        <v>0</v>
      </c>
      <c r="AA114" s="557">
        <f t="shared" ref="AA114:AA117" si="118">IF($E114="N",$R114,0)</f>
        <v>0</v>
      </c>
      <c r="AB114" s="558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7">
        <f t="shared" si="115"/>
        <v>0</v>
      </c>
      <c r="X115" s="557">
        <f t="shared" si="116"/>
        <v>0</v>
      </c>
      <c r="Z115" s="557">
        <f t="shared" si="117"/>
        <v>0</v>
      </c>
      <c r="AA115" s="557">
        <f t="shared" si="118"/>
        <v>0</v>
      </c>
      <c r="AB115" s="558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7">
        <f t="shared" si="115"/>
        <v>0</v>
      </c>
      <c r="X116" s="557">
        <f t="shared" si="116"/>
        <v>0</v>
      </c>
      <c r="Z116" s="557">
        <f t="shared" si="117"/>
        <v>0</v>
      </c>
      <c r="AA116" s="557">
        <f t="shared" si="118"/>
        <v>0</v>
      </c>
      <c r="AB116" s="558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7">
        <f t="shared" si="115"/>
        <v>0</v>
      </c>
      <c r="X117" s="557">
        <f t="shared" si="116"/>
        <v>0</v>
      </c>
      <c r="Z117" s="557">
        <f t="shared" si="117"/>
        <v>0</v>
      </c>
      <c r="AA117" s="557">
        <f t="shared" si="118"/>
        <v>0</v>
      </c>
      <c r="AB117" s="558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7">
        <f t="shared" ref="W120:W123" si="123">X120/$U$7</f>
        <v>0</v>
      </c>
      <c r="X120" s="557">
        <f t="shared" ref="X120:X123" si="124">R120/12</f>
        <v>0</v>
      </c>
      <c r="Z120" s="557">
        <f t="shared" ref="Z120:Z123" si="125">IF($E120="Y",$R120,0)</f>
        <v>0</v>
      </c>
      <c r="AA120" s="557">
        <f t="shared" ref="AA120:AA123" si="126">IF($E120="N",$R120,0)</f>
        <v>0</v>
      </c>
      <c r="AB120" s="558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7">
        <f t="shared" si="123"/>
        <v>0</v>
      </c>
      <c r="X121" s="557">
        <f t="shared" si="124"/>
        <v>0</v>
      </c>
      <c r="Z121" s="557">
        <f t="shared" si="125"/>
        <v>0</v>
      </c>
      <c r="AA121" s="557">
        <f t="shared" si="126"/>
        <v>0</v>
      </c>
      <c r="AB121" s="558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7">
        <f t="shared" si="123"/>
        <v>0</v>
      </c>
      <c r="X122" s="557">
        <f t="shared" si="124"/>
        <v>0</v>
      </c>
      <c r="Z122" s="557">
        <f t="shared" si="125"/>
        <v>0</v>
      </c>
      <c r="AA122" s="557">
        <f t="shared" si="126"/>
        <v>0</v>
      </c>
      <c r="AB122" s="558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7">
        <f t="shared" si="123"/>
        <v>0</v>
      </c>
      <c r="X123" s="557">
        <f t="shared" si="124"/>
        <v>0</v>
      </c>
      <c r="Z123" s="557">
        <f t="shared" si="125"/>
        <v>0</v>
      </c>
      <c r="AA123" s="557">
        <f t="shared" si="126"/>
        <v>0</v>
      </c>
      <c r="AB123" s="558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7">
        <f t="shared" ref="W126:W129" si="131">X126/$U$7</f>
        <v>0</v>
      </c>
      <c r="X126" s="557">
        <f t="shared" ref="X126:X129" si="132">R126/12</f>
        <v>0</v>
      </c>
      <c r="Z126" s="557">
        <f t="shared" ref="Z126:Z129" si="133">IF($E126="Y",$R126,0)</f>
        <v>0</v>
      </c>
      <c r="AA126" s="557">
        <f t="shared" ref="AA126:AA129" si="134">IF($E126="N",$R126,0)</f>
        <v>0</v>
      </c>
      <c r="AB126" s="558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7">
        <f t="shared" si="131"/>
        <v>0</v>
      </c>
      <c r="X127" s="557">
        <f t="shared" si="132"/>
        <v>0</v>
      </c>
      <c r="Z127" s="557">
        <f t="shared" si="133"/>
        <v>0</v>
      </c>
      <c r="AA127" s="557">
        <f t="shared" si="134"/>
        <v>0</v>
      </c>
      <c r="AB127" s="558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7">
        <f t="shared" si="131"/>
        <v>0</v>
      </c>
      <c r="X128" s="557">
        <f t="shared" si="132"/>
        <v>0</v>
      </c>
      <c r="Z128" s="557">
        <f t="shared" si="133"/>
        <v>0</v>
      </c>
      <c r="AA128" s="557">
        <f t="shared" si="134"/>
        <v>0</v>
      </c>
      <c r="AB128" s="558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7">
        <f t="shared" si="131"/>
        <v>0</v>
      </c>
      <c r="X129" s="557">
        <f t="shared" si="132"/>
        <v>0</v>
      </c>
      <c r="Z129" s="557">
        <f t="shared" si="133"/>
        <v>0</v>
      </c>
      <c r="AA129" s="557">
        <f t="shared" si="134"/>
        <v>0</v>
      </c>
      <c r="AB129" s="558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7">
        <f t="shared" ref="W136:W139" si="140">X136/$U$7</f>
        <v>0</v>
      </c>
      <c r="X136" s="557">
        <f t="shared" ref="X136:X139" si="141">R136/12</f>
        <v>0</v>
      </c>
      <c r="Z136" s="557">
        <f t="shared" ref="Z136:Z139" si="142">IF($E136="Y",$R136,0)</f>
        <v>0</v>
      </c>
      <c r="AA136" s="557">
        <f t="shared" ref="AA136:AA139" si="143">IF($E136="N",$R136,0)</f>
        <v>0</v>
      </c>
      <c r="AB136" s="558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7">
        <f t="shared" si="140"/>
        <v>0</v>
      </c>
      <c r="X137" s="557">
        <f t="shared" si="141"/>
        <v>0</v>
      </c>
      <c r="Z137" s="557">
        <f t="shared" si="142"/>
        <v>0</v>
      </c>
      <c r="AA137" s="557">
        <f t="shared" si="143"/>
        <v>0</v>
      </c>
      <c r="AB137" s="558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7">
        <f t="shared" si="140"/>
        <v>0</v>
      </c>
      <c r="X138" s="557">
        <f t="shared" si="141"/>
        <v>0</v>
      </c>
      <c r="Z138" s="557">
        <f t="shared" si="142"/>
        <v>0</v>
      </c>
      <c r="AA138" s="557">
        <f t="shared" si="143"/>
        <v>0</v>
      </c>
      <c r="AB138" s="558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7">
        <f t="shared" si="140"/>
        <v>0</v>
      </c>
      <c r="X139" s="557">
        <f t="shared" si="141"/>
        <v>0</v>
      </c>
      <c r="Z139" s="557">
        <f t="shared" si="142"/>
        <v>0</v>
      </c>
      <c r="AA139" s="557">
        <f t="shared" si="143"/>
        <v>0</v>
      </c>
      <c r="AB139" s="558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7">
        <f t="shared" ref="W142:W145" si="148">X142/$U$7</f>
        <v>0</v>
      </c>
      <c r="X142" s="557">
        <f t="shared" ref="X142:X145" si="149">R142/12</f>
        <v>0</v>
      </c>
      <c r="Z142" s="557">
        <f t="shared" ref="Z142:Z145" si="150">IF($E142="Y",$R142,0)</f>
        <v>0</v>
      </c>
      <c r="AA142" s="557">
        <f t="shared" ref="AA142:AA145" si="151">IF($E142="N",$R142,0)</f>
        <v>0</v>
      </c>
      <c r="AB142" s="558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7">
        <f t="shared" si="148"/>
        <v>0</v>
      </c>
      <c r="X143" s="557">
        <f t="shared" si="149"/>
        <v>0</v>
      </c>
      <c r="Z143" s="557">
        <f t="shared" si="150"/>
        <v>0</v>
      </c>
      <c r="AA143" s="557">
        <f t="shared" si="151"/>
        <v>0</v>
      </c>
      <c r="AB143" s="558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7">
        <f t="shared" si="148"/>
        <v>0</v>
      </c>
      <c r="X144" s="557">
        <f t="shared" si="149"/>
        <v>0</v>
      </c>
      <c r="Z144" s="557">
        <f t="shared" si="150"/>
        <v>0</v>
      </c>
      <c r="AA144" s="557">
        <f t="shared" si="151"/>
        <v>0</v>
      </c>
      <c r="AB144" s="558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7">
        <f t="shared" si="148"/>
        <v>0</v>
      </c>
      <c r="X145" s="557">
        <f t="shared" si="149"/>
        <v>0</v>
      </c>
      <c r="Z145" s="557">
        <f t="shared" si="150"/>
        <v>0</v>
      </c>
      <c r="AA145" s="557">
        <f t="shared" si="151"/>
        <v>0</v>
      </c>
      <c r="AB145" s="558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7">
        <f t="shared" ref="W148:W151" si="156">X148/$U$7</f>
        <v>0</v>
      </c>
      <c r="X148" s="557">
        <f t="shared" ref="X148:X151" si="157">R148/12</f>
        <v>0</v>
      </c>
      <c r="Z148" s="557">
        <f t="shared" ref="Z148:Z151" si="158">IF($E148="Y",$R148,0)</f>
        <v>0</v>
      </c>
      <c r="AA148" s="557">
        <f t="shared" ref="AA148:AA151" si="159">IF($E148="N",$R148,0)</f>
        <v>0</v>
      </c>
      <c r="AB148" s="558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7">
        <f t="shared" si="156"/>
        <v>0</v>
      </c>
      <c r="X149" s="557">
        <f t="shared" si="157"/>
        <v>0</v>
      </c>
      <c r="Z149" s="557">
        <f t="shared" si="158"/>
        <v>0</v>
      </c>
      <c r="AA149" s="557">
        <f t="shared" si="159"/>
        <v>0</v>
      </c>
      <c r="AB149" s="558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7">
        <f t="shared" si="156"/>
        <v>0</v>
      </c>
      <c r="X150" s="557">
        <f t="shared" si="157"/>
        <v>0</v>
      </c>
      <c r="Z150" s="557">
        <f t="shared" si="158"/>
        <v>0</v>
      </c>
      <c r="AA150" s="557">
        <f t="shared" si="159"/>
        <v>0</v>
      </c>
      <c r="AB150" s="558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7">
        <f t="shared" si="156"/>
        <v>0</v>
      </c>
      <c r="X151" s="557">
        <f t="shared" si="157"/>
        <v>0</v>
      </c>
      <c r="Z151" s="557">
        <f t="shared" si="158"/>
        <v>0</v>
      </c>
      <c r="AA151" s="557">
        <f t="shared" si="159"/>
        <v>0</v>
      </c>
      <c r="AB151" s="558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62" t="s">
        <v>163</v>
      </c>
      <c r="C154" s="663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7">
        <f t="shared" ref="W158:W161" si="165">X158/$U$7</f>
        <v>0</v>
      </c>
      <c r="X158" s="557">
        <f t="shared" ref="X158:X161" si="166">R158/12</f>
        <v>0</v>
      </c>
      <c r="Z158" s="557">
        <f t="shared" ref="Z158:Z161" si="167">IF($E158="Y",$R158,0)</f>
        <v>0</v>
      </c>
      <c r="AA158" s="557">
        <f t="shared" ref="AA158:AA161" si="168">IF($E158="N",$R158,0)</f>
        <v>0</v>
      </c>
      <c r="AB158" s="558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7">
        <f t="shared" si="165"/>
        <v>0</v>
      </c>
      <c r="X159" s="557">
        <f t="shared" si="166"/>
        <v>0</v>
      </c>
      <c r="Z159" s="557">
        <f t="shared" si="167"/>
        <v>0</v>
      </c>
      <c r="AA159" s="557">
        <f t="shared" si="168"/>
        <v>0</v>
      </c>
      <c r="AB159" s="558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7">
        <f t="shared" si="165"/>
        <v>0</v>
      </c>
      <c r="X160" s="557">
        <f t="shared" si="166"/>
        <v>0</v>
      </c>
      <c r="Z160" s="557">
        <f t="shared" si="167"/>
        <v>0</v>
      </c>
      <c r="AA160" s="557">
        <f t="shared" si="168"/>
        <v>0</v>
      </c>
      <c r="AB160" s="558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7">
        <f t="shared" si="165"/>
        <v>0</v>
      </c>
      <c r="X161" s="557">
        <f t="shared" si="166"/>
        <v>0</v>
      </c>
      <c r="Z161" s="557">
        <f t="shared" si="167"/>
        <v>0</v>
      </c>
      <c r="AA161" s="557">
        <f t="shared" si="168"/>
        <v>0</v>
      </c>
      <c r="AB161" s="558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7">
        <f t="shared" ref="W164:W167" si="173">X164/$U$7</f>
        <v>0</v>
      </c>
      <c r="X164" s="557">
        <f t="shared" ref="X164:X167" si="174">R164/12</f>
        <v>0</v>
      </c>
      <c r="Z164" s="557">
        <f t="shared" ref="Z164:Z167" si="175">IF($E164="Y",$R164,0)</f>
        <v>0</v>
      </c>
      <c r="AA164" s="557">
        <f t="shared" ref="AA164:AA167" si="176">IF($E164="N",$R164,0)</f>
        <v>0</v>
      </c>
      <c r="AB164" s="558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7">
        <f t="shared" si="173"/>
        <v>0</v>
      </c>
      <c r="X165" s="557">
        <f t="shared" si="174"/>
        <v>0</v>
      </c>
      <c r="Z165" s="557">
        <f t="shared" si="175"/>
        <v>0</v>
      </c>
      <c r="AA165" s="557">
        <f t="shared" si="176"/>
        <v>0</v>
      </c>
      <c r="AB165" s="558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7">
        <f t="shared" si="173"/>
        <v>0</v>
      </c>
      <c r="X166" s="557">
        <f t="shared" si="174"/>
        <v>0</v>
      </c>
      <c r="Z166" s="557">
        <f t="shared" si="175"/>
        <v>0</v>
      </c>
      <c r="AA166" s="557">
        <f t="shared" si="176"/>
        <v>0</v>
      </c>
      <c r="AB166" s="558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7">
        <f t="shared" si="173"/>
        <v>0</v>
      </c>
      <c r="X167" s="557">
        <f t="shared" si="174"/>
        <v>0</v>
      </c>
      <c r="Z167" s="557">
        <f t="shared" si="175"/>
        <v>0</v>
      </c>
      <c r="AA167" s="557">
        <f t="shared" si="176"/>
        <v>0</v>
      </c>
      <c r="AB167" s="558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7">
        <f t="shared" ref="W170:W173" si="181">X170/$U$7</f>
        <v>0</v>
      </c>
      <c r="X170" s="557">
        <f t="shared" ref="X170:X173" si="182">R170/12</f>
        <v>0</v>
      </c>
      <c r="Z170" s="557">
        <f t="shared" ref="Z170:Z173" si="183">IF($E170="Y",$R170,0)</f>
        <v>0</v>
      </c>
      <c r="AA170" s="557">
        <f t="shared" ref="AA170:AA173" si="184">IF($E170="N",$R170,0)</f>
        <v>0</v>
      </c>
      <c r="AB170" s="558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7">
        <f t="shared" si="181"/>
        <v>0</v>
      </c>
      <c r="X171" s="557">
        <f t="shared" si="182"/>
        <v>0</v>
      </c>
      <c r="Z171" s="557">
        <f t="shared" si="183"/>
        <v>0</v>
      </c>
      <c r="AA171" s="557">
        <f t="shared" si="184"/>
        <v>0</v>
      </c>
      <c r="AB171" s="558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7">
        <f t="shared" si="181"/>
        <v>0</v>
      </c>
      <c r="X172" s="557">
        <f t="shared" si="182"/>
        <v>0</v>
      </c>
      <c r="Z172" s="557">
        <f t="shared" si="183"/>
        <v>0</v>
      </c>
      <c r="AA172" s="557">
        <f t="shared" si="184"/>
        <v>0</v>
      </c>
      <c r="AB172" s="558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7">
        <f t="shared" si="181"/>
        <v>0</v>
      </c>
      <c r="X173" s="557">
        <f t="shared" si="182"/>
        <v>0</v>
      </c>
      <c r="Z173" s="557">
        <f t="shared" si="183"/>
        <v>0</v>
      </c>
      <c r="AA173" s="557">
        <f t="shared" si="184"/>
        <v>0</v>
      </c>
      <c r="AB173" s="558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7">
        <f t="shared" ref="W176:W179" si="189">X176/$U$7</f>
        <v>0</v>
      </c>
      <c r="X176" s="557">
        <f t="shared" ref="X176:X179" si="190">R176/12</f>
        <v>0</v>
      </c>
      <c r="Z176" s="557">
        <f t="shared" ref="Z176:Z179" si="191">IF($E176="Y",$R176,0)</f>
        <v>0</v>
      </c>
      <c r="AA176" s="557">
        <f t="shared" ref="AA176:AA179" si="192">IF($E176="N",$R176,0)</f>
        <v>0</v>
      </c>
      <c r="AB176" s="558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7">
        <f t="shared" si="189"/>
        <v>0</v>
      </c>
      <c r="X177" s="557">
        <f t="shared" si="190"/>
        <v>0</v>
      </c>
      <c r="Z177" s="557">
        <f t="shared" si="191"/>
        <v>0</v>
      </c>
      <c r="AA177" s="557">
        <f t="shared" si="192"/>
        <v>0</v>
      </c>
      <c r="AB177" s="558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7">
        <f t="shared" si="189"/>
        <v>0</v>
      </c>
      <c r="X178" s="557">
        <f t="shared" si="190"/>
        <v>0</v>
      </c>
      <c r="Z178" s="557">
        <f t="shared" si="191"/>
        <v>0</v>
      </c>
      <c r="AA178" s="557">
        <f t="shared" si="192"/>
        <v>0</v>
      </c>
      <c r="AB178" s="558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7">
        <f t="shared" si="189"/>
        <v>0</v>
      </c>
      <c r="X179" s="557">
        <f t="shared" si="190"/>
        <v>0</v>
      </c>
      <c r="Z179" s="557">
        <f t="shared" si="191"/>
        <v>0</v>
      </c>
      <c r="AA179" s="557">
        <f t="shared" si="192"/>
        <v>0</v>
      </c>
      <c r="AB179" s="558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7">
        <f t="shared" ref="W186:W189" si="198">X186/$U$7</f>
        <v>0</v>
      </c>
      <c r="X186" s="557">
        <f t="shared" ref="X186:X189" si="199">R186/12</f>
        <v>0</v>
      </c>
      <c r="Z186" s="557">
        <f t="shared" ref="Z186:Z189" si="200">IF($E186="Y",$R186,0)</f>
        <v>0</v>
      </c>
      <c r="AA186" s="557">
        <f t="shared" ref="AA186:AA189" si="201">IF($E186="N",$R186,0)</f>
        <v>0</v>
      </c>
      <c r="AB186" s="558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7">
        <f t="shared" si="198"/>
        <v>0</v>
      </c>
      <c r="X187" s="557">
        <f t="shared" si="199"/>
        <v>0</v>
      </c>
      <c r="Z187" s="557">
        <f t="shared" si="200"/>
        <v>0</v>
      </c>
      <c r="AA187" s="557">
        <f t="shared" si="201"/>
        <v>0</v>
      </c>
      <c r="AB187" s="558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7">
        <f t="shared" si="198"/>
        <v>0</v>
      </c>
      <c r="X188" s="557">
        <f t="shared" si="199"/>
        <v>0</v>
      </c>
      <c r="Z188" s="557">
        <f t="shared" si="200"/>
        <v>0</v>
      </c>
      <c r="AA188" s="557">
        <f t="shared" si="201"/>
        <v>0</v>
      </c>
      <c r="AB188" s="558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7">
        <f t="shared" si="198"/>
        <v>0</v>
      </c>
      <c r="X189" s="557">
        <f t="shared" si="199"/>
        <v>0</v>
      </c>
      <c r="Z189" s="557">
        <f t="shared" si="200"/>
        <v>0</v>
      </c>
      <c r="AA189" s="557">
        <f t="shared" si="201"/>
        <v>0</v>
      </c>
      <c r="AB189" s="558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7">
        <f t="shared" ref="W192:W195" si="206">X192/$U$7</f>
        <v>0</v>
      </c>
      <c r="X192" s="557">
        <f t="shared" ref="X192:X195" si="207">R192/12</f>
        <v>0</v>
      </c>
      <c r="Z192" s="557">
        <f t="shared" ref="Z192:Z195" si="208">IF($E192="Y",$R192,0)</f>
        <v>0</v>
      </c>
      <c r="AA192" s="557">
        <f t="shared" ref="AA192:AA195" si="209">IF($E192="N",$R192,0)</f>
        <v>0</v>
      </c>
      <c r="AB192" s="558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7">
        <f t="shared" si="206"/>
        <v>0</v>
      </c>
      <c r="X193" s="557">
        <f t="shared" si="207"/>
        <v>0</v>
      </c>
      <c r="Z193" s="557">
        <f t="shared" si="208"/>
        <v>0</v>
      </c>
      <c r="AA193" s="557">
        <f t="shared" si="209"/>
        <v>0</v>
      </c>
      <c r="AB193" s="558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7">
        <f t="shared" si="206"/>
        <v>0</v>
      </c>
      <c r="X194" s="557">
        <f t="shared" si="207"/>
        <v>0</v>
      </c>
      <c r="Z194" s="557">
        <f t="shared" si="208"/>
        <v>0</v>
      </c>
      <c r="AA194" s="557">
        <f t="shared" si="209"/>
        <v>0</v>
      </c>
      <c r="AB194" s="558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7">
        <f t="shared" si="206"/>
        <v>0</v>
      </c>
      <c r="X195" s="557">
        <f t="shared" si="207"/>
        <v>0</v>
      </c>
      <c r="Z195" s="557">
        <f t="shared" si="208"/>
        <v>0</v>
      </c>
      <c r="AA195" s="557">
        <f t="shared" si="209"/>
        <v>0</v>
      </c>
      <c r="AB195" s="558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7">
        <f t="shared" ref="W198:W201" si="214">X198/$U$7</f>
        <v>0</v>
      </c>
      <c r="X198" s="557">
        <f t="shared" ref="X198:X201" si="215">R198/12</f>
        <v>0</v>
      </c>
      <c r="Z198" s="557">
        <f t="shared" ref="Z198:Z201" si="216">IF($E198="Y",$R198,0)</f>
        <v>0</v>
      </c>
      <c r="AA198" s="557">
        <f t="shared" ref="AA198:AA201" si="217">IF($E198="N",$R198,0)</f>
        <v>0</v>
      </c>
      <c r="AB198" s="558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7">
        <f t="shared" si="214"/>
        <v>0</v>
      </c>
      <c r="X199" s="557">
        <f t="shared" si="215"/>
        <v>0</v>
      </c>
      <c r="Z199" s="557">
        <f t="shared" si="216"/>
        <v>0</v>
      </c>
      <c r="AA199" s="557">
        <f t="shared" si="217"/>
        <v>0</v>
      </c>
      <c r="AB199" s="558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7">
        <f t="shared" si="214"/>
        <v>0</v>
      </c>
      <c r="X200" s="557">
        <f t="shared" si="215"/>
        <v>0</v>
      </c>
      <c r="Z200" s="557">
        <f t="shared" si="216"/>
        <v>0</v>
      </c>
      <c r="AA200" s="557">
        <f t="shared" si="217"/>
        <v>0</v>
      </c>
      <c r="AB200" s="558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7">
        <f t="shared" si="214"/>
        <v>0</v>
      </c>
      <c r="X201" s="557">
        <f t="shared" si="215"/>
        <v>0</v>
      </c>
      <c r="Z201" s="557">
        <f t="shared" si="216"/>
        <v>0</v>
      </c>
      <c r="AA201" s="557">
        <f t="shared" si="217"/>
        <v>0</v>
      </c>
      <c r="AB201" s="558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7">
        <f t="shared" ref="W204:W207" si="222">X204/$U$7</f>
        <v>0</v>
      </c>
      <c r="X204" s="557">
        <f t="shared" ref="X204:X207" si="223">R204/12</f>
        <v>0</v>
      </c>
      <c r="Z204" s="557">
        <f t="shared" ref="Z204:Z207" si="224">IF($E204="Y",$R204,0)</f>
        <v>0</v>
      </c>
      <c r="AA204" s="557">
        <f t="shared" ref="AA204:AA207" si="225">IF($E204="N",$R204,0)</f>
        <v>0</v>
      </c>
      <c r="AB204" s="558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7">
        <f t="shared" si="222"/>
        <v>0</v>
      </c>
      <c r="X205" s="557">
        <f t="shared" si="223"/>
        <v>0</v>
      </c>
      <c r="Z205" s="557">
        <f t="shared" si="224"/>
        <v>0</v>
      </c>
      <c r="AA205" s="557">
        <f t="shared" si="225"/>
        <v>0</v>
      </c>
      <c r="AB205" s="558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7">
        <f t="shared" si="222"/>
        <v>0</v>
      </c>
      <c r="X206" s="557">
        <f t="shared" si="223"/>
        <v>0</v>
      </c>
      <c r="Z206" s="557">
        <f t="shared" si="224"/>
        <v>0</v>
      </c>
      <c r="AA206" s="557">
        <f t="shared" si="225"/>
        <v>0</v>
      </c>
      <c r="AB206" s="558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7">
        <f t="shared" si="222"/>
        <v>0</v>
      </c>
      <c r="X207" s="557">
        <f t="shared" si="223"/>
        <v>0</v>
      </c>
      <c r="Z207" s="557">
        <f t="shared" si="224"/>
        <v>0</v>
      </c>
      <c r="AA207" s="557">
        <f t="shared" si="225"/>
        <v>0</v>
      </c>
      <c r="AB207" s="558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7">
        <f t="shared" ref="W210:W213" si="230">X210/$U$7</f>
        <v>0</v>
      </c>
      <c r="X210" s="557">
        <f t="shared" ref="X210:X213" si="231">R210/12</f>
        <v>0</v>
      </c>
      <c r="Z210" s="557">
        <f t="shared" ref="Z210:Z213" si="232">IF($E210="Y",$R210,0)</f>
        <v>0</v>
      </c>
      <c r="AA210" s="557">
        <f t="shared" ref="AA210:AA213" si="233">IF($E210="N",$R210,0)</f>
        <v>0</v>
      </c>
      <c r="AB210" s="558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7">
        <f t="shared" si="230"/>
        <v>0</v>
      </c>
      <c r="X211" s="557">
        <f t="shared" si="231"/>
        <v>0</v>
      </c>
      <c r="Z211" s="557">
        <f t="shared" si="232"/>
        <v>0</v>
      </c>
      <c r="AA211" s="557">
        <f t="shared" si="233"/>
        <v>0</v>
      </c>
      <c r="AB211" s="558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7">
        <f t="shared" si="230"/>
        <v>0</v>
      </c>
      <c r="X212" s="557">
        <f t="shared" si="231"/>
        <v>0</v>
      </c>
      <c r="Z212" s="557">
        <f t="shared" si="232"/>
        <v>0</v>
      </c>
      <c r="AA212" s="557">
        <f t="shared" si="233"/>
        <v>0</v>
      </c>
      <c r="AB212" s="558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7">
        <f t="shared" si="230"/>
        <v>0</v>
      </c>
      <c r="X213" s="557">
        <f t="shared" si="231"/>
        <v>0</v>
      </c>
      <c r="Z213" s="557">
        <f t="shared" si="232"/>
        <v>0</v>
      </c>
      <c r="AA213" s="557">
        <f t="shared" si="233"/>
        <v>0</v>
      </c>
      <c r="AB213" s="558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7">
        <f t="shared" ref="W216:W219" si="238">X216/$U$7</f>
        <v>0</v>
      </c>
      <c r="X216" s="557">
        <f t="shared" ref="X216:X219" si="239">R216/12</f>
        <v>0</v>
      </c>
      <c r="Z216" s="557">
        <f t="shared" ref="Z216:Z219" si="240">IF($E216="Y",$R216,0)</f>
        <v>0</v>
      </c>
      <c r="AA216" s="557">
        <f t="shared" ref="AA216:AA219" si="241">IF($E216="N",$R216,0)</f>
        <v>0</v>
      </c>
      <c r="AB216" s="558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7">
        <f t="shared" si="238"/>
        <v>0</v>
      </c>
      <c r="X217" s="557">
        <f t="shared" si="239"/>
        <v>0</v>
      </c>
      <c r="Z217" s="557">
        <f t="shared" si="240"/>
        <v>0</v>
      </c>
      <c r="AA217" s="557">
        <f t="shared" si="241"/>
        <v>0</v>
      </c>
      <c r="AB217" s="558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7">
        <f t="shared" si="238"/>
        <v>0</v>
      </c>
      <c r="X218" s="557">
        <f t="shared" si="239"/>
        <v>0</v>
      </c>
      <c r="Z218" s="557">
        <f t="shared" si="240"/>
        <v>0</v>
      </c>
      <c r="AA218" s="557">
        <f t="shared" si="241"/>
        <v>0</v>
      </c>
      <c r="AB218" s="558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7">
        <f t="shared" si="238"/>
        <v>0</v>
      </c>
      <c r="X219" s="557">
        <f t="shared" si="239"/>
        <v>0</v>
      </c>
      <c r="Z219" s="557">
        <f t="shared" si="240"/>
        <v>0</v>
      </c>
      <c r="AA219" s="557">
        <f t="shared" si="241"/>
        <v>0</v>
      </c>
      <c r="AB219" s="558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4 W14:X221 Z14:AA221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EE08-C0FB-4052-BDE6-5CC408249B68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A2" sqref="A2:S2"/>
    </sheetView>
  </sheetViews>
  <sheetFormatPr defaultColWidth="9.140625" defaultRowHeight="13.5" x14ac:dyDescent="0.3"/>
  <cols>
    <col min="1" max="1" width="6.5703125" style="106" customWidth="1"/>
    <col min="2" max="2" width="35.7109375" style="107" customWidth="1"/>
    <col min="3" max="3" width="20.7109375" style="113" customWidth="1"/>
    <col min="4" max="5" width="12.7109375" style="113" customWidth="1"/>
    <col min="6" max="17" width="10.28515625" style="108" customWidth="1"/>
    <col min="18" max="18" width="13.7109375" style="108" customWidth="1"/>
    <col min="19" max="19" width="16.7109375" style="376" customWidth="1"/>
    <col min="20" max="20" width="6" style="107" customWidth="1"/>
    <col min="21" max="21" width="10.7109375" style="107" customWidth="1"/>
    <col min="22" max="22" width="5.28515625" style="107" customWidth="1"/>
    <col min="23" max="24" width="10.7109375" style="107" customWidth="1"/>
    <col min="25" max="25" width="5.5703125" style="107" customWidth="1"/>
    <col min="26" max="27" width="10.7109375" style="107" customWidth="1"/>
    <col min="28" max="28" width="10.7109375" style="496" customWidth="1"/>
    <col min="29" max="16384" width="9.140625" style="107"/>
  </cols>
  <sheetData>
    <row r="1" spans="1:28" ht="18.75" x14ac:dyDescent="0.3">
      <c r="A1" s="711" t="s">
        <v>290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</row>
    <row r="2" spans="1:28" ht="18.75" x14ac:dyDescent="0.3">
      <c r="A2" s="711" t="s">
        <v>291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</row>
    <row r="3" spans="1:28" ht="20.100000000000001" customHeight="1" x14ac:dyDescent="0.3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U3" s="709" t="s">
        <v>109</v>
      </c>
    </row>
    <row r="4" spans="1:28" ht="20.100000000000001" customHeight="1" x14ac:dyDescent="0.3">
      <c r="B4" s="106"/>
      <c r="C4" s="106"/>
      <c r="D4" s="732" t="s">
        <v>104</v>
      </c>
      <c r="E4" s="729" t="s">
        <v>105</v>
      </c>
      <c r="F4" s="720" t="s">
        <v>106</v>
      </c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3"/>
      <c r="R4" s="754"/>
      <c r="S4" s="755"/>
      <c r="U4" s="709"/>
      <c r="W4" s="106"/>
      <c r="X4" s="106"/>
      <c r="Z4" s="106"/>
      <c r="AA4" s="106"/>
      <c r="AB4" s="497"/>
    </row>
    <row r="5" spans="1:28" s="110" customFormat="1" ht="18" customHeight="1" x14ac:dyDescent="0.25">
      <c r="A5" s="723" t="s">
        <v>110</v>
      </c>
      <c r="B5" s="723" t="s">
        <v>111</v>
      </c>
      <c r="C5" s="723" t="s">
        <v>112</v>
      </c>
      <c r="D5" s="733"/>
      <c r="E5" s="730"/>
      <c r="F5" s="139">
        <v>1</v>
      </c>
      <c r="G5" s="139">
        <v>2</v>
      </c>
      <c r="H5" s="139">
        <v>3</v>
      </c>
      <c r="I5" s="139">
        <v>4</v>
      </c>
      <c r="J5" s="139">
        <v>5</v>
      </c>
      <c r="K5" s="139">
        <v>6</v>
      </c>
      <c r="L5" s="139">
        <v>7</v>
      </c>
      <c r="M5" s="139">
        <v>8</v>
      </c>
      <c r="N5" s="139">
        <v>9</v>
      </c>
      <c r="O5" s="139">
        <v>10</v>
      </c>
      <c r="P5" s="139">
        <v>11</v>
      </c>
      <c r="Q5" s="139">
        <v>12</v>
      </c>
      <c r="R5" s="717" t="s">
        <v>292</v>
      </c>
      <c r="S5" s="749" t="s">
        <v>293</v>
      </c>
      <c r="U5" s="709"/>
      <c r="W5" s="723" t="s">
        <v>113</v>
      </c>
      <c r="X5" s="723" t="s">
        <v>114</v>
      </c>
      <c r="Z5" s="723" t="s">
        <v>115</v>
      </c>
      <c r="AA5" s="723" t="s">
        <v>116</v>
      </c>
      <c r="AB5" s="746" t="s">
        <v>255</v>
      </c>
    </row>
    <row r="6" spans="1:28" ht="15.95" customHeight="1" x14ac:dyDescent="0.3">
      <c r="A6" s="724"/>
      <c r="B6" s="724"/>
      <c r="C6" s="724"/>
      <c r="D6" s="733"/>
      <c r="E6" s="730"/>
      <c r="F6" s="167">
        <v>47696</v>
      </c>
      <c r="G6" s="167">
        <v>47727</v>
      </c>
      <c r="H6" s="167">
        <v>47757</v>
      </c>
      <c r="I6" s="167">
        <v>47788</v>
      </c>
      <c r="J6" s="167">
        <v>47818</v>
      </c>
      <c r="K6" s="167">
        <v>47849</v>
      </c>
      <c r="L6" s="167">
        <v>47880</v>
      </c>
      <c r="M6" s="167">
        <v>47908</v>
      </c>
      <c r="N6" s="167">
        <v>47939</v>
      </c>
      <c r="O6" s="167">
        <v>47969</v>
      </c>
      <c r="P6" s="167">
        <v>48000</v>
      </c>
      <c r="Q6" s="167">
        <v>48030</v>
      </c>
      <c r="R6" s="719"/>
      <c r="S6" s="750"/>
      <c r="U6" s="710"/>
      <c r="W6" s="724"/>
      <c r="X6" s="724"/>
      <c r="Z6" s="724"/>
      <c r="AA6" s="724"/>
      <c r="AB6" s="747"/>
    </row>
    <row r="7" spans="1:28" ht="20.25" customHeight="1" x14ac:dyDescent="0.3">
      <c r="A7" s="725"/>
      <c r="B7" s="725"/>
      <c r="C7" s="725"/>
      <c r="D7" s="734"/>
      <c r="E7" s="731"/>
      <c r="F7" s="140">
        <v>176</v>
      </c>
      <c r="G7" s="140">
        <v>160</v>
      </c>
      <c r="H7" s="140">
        <v>176</v>
      </c>
      <c r="I7" s="140">
        <v>144</v>
      </c>
      <c r="J7" s="140">
        <v>168</v>
      </c>
      <c r="K7" s="140">
        <v>168</v>
      </c>
      <c r="L7" s="140">
        <v>152</v>
      </c>
      <c r="M7" s="140">
        <v>168</v>
      </c>
      <c r="N7" s="140">
        <v>176</v>
      </c>
      <c r="O7" s="140">
        <v>168</v>
      </c>
      <c r="P7" s="140">
        <v>168</v>
      </c>
      <c r="Q7" s="140">
        <v>176</v>
      </c>
      <c r="R7" s="406">
        <f>SUM(F7:Q7)</f>
        <v>2000</v>
      </c>
      <c r="S7" s="751"/>
      <c r="U7" s="410">
        <f>AVERAGE(F7:Q7)</f>
        <v>166.66666666666666</v>
      </c>
      <c r="W7" s="725"/>
      <c r="X7" s="725"/>
      <c r="Z7" s="725"/>
      <c r="AA7" s="725"/>
      <c r="AB7" s="748"/>
    </row>
    <row r="8" spans="1:28" s="110" customFormat="1" ht="13.5" customHeight="1" x14ac:dyDescent="0.25">
      <c r="A8" s="249">
        <v>1</v>
      </c>
      <c r="B8" s="250" t="s">
        <v>118</v>
      </c>
      <c r="C8" s="251"/>
      <c r="D8" s="519"/>
      <c r="E8" s="507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373"/>
      <c r="W8" s="251"/>
      <c r="X8" s="251"/>
      <c r="Z8" s="251"/>
      <c r="AA8" s="251"/>
      <c r="AB8" s="498"/>
    </row>
    <row r="9" spans="1:28" ht="14.25" x14ac:dyDescent="0.3">
      <c r="A9" s="339">
        <v>1.1000000000000001</v>
      </c>
      <c r="B9" s="340" t="s">
        <v>118</v>
      </c>
      <c r="C9" s="529">
        <f>'6. M&amp;E Staff Loading'!C9</f>
        <v>0</v>
      </c>
      <c r="D9" s="530">
        <f>'6. M&amp;E Staff Loading'!D9</f>
        <v>0</v>
      </c>
      <c r="E9" s="531">
        <f>'6. M&amp;E Staff Loading'!E9</f>
        <v>0</v>
      </c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346">
        <f>SUM(F9:Q9)</f>
        <v>0</v>
      </c>
      <c r="S9" s="395">
        <f>D9*R9</f>
        <v>0</v>
      </c>
      <c r="W9" s="557">
        <f>X9/$U$7</f>
        <v>0</v>
      </c>
      <c r="X9" s="557">
        <f>R9/12</f>
        <v>0</v>
      </c>
      <c r="Z9" s="557">
        <f>IF($E9="Y",$R9,0)</f>
        <v>0</v>
      </c>
      <c r="AA9" s="557">
        <f>IF($E9="N",$R9,0)</f>
        <v>0</v>
      </c>
      <c r="AB9" s="558" t="e">
        <f>Z9/(AA9+Z9)</f>
        <v>#DIV/0!</v>
      </c>
    </row>
    <row r="10" spans="1:28" ht="14.25" x14ac:dyDescent="0.3">
      <c r="A10" s="339"/>
      <c r="B10" s="340"/>
      <c r="C10" s="529">
        <f>'6. M&amp;E Staff Loading'!C10</f>
        <v>0</v>
      </c>
      <c r="D10" s="530">
        <f>'6. M&amp;E Staff Loading'!D10</f>
        <v>0</v>
      </c>
      <c r="E10" s="531">
        <f>'6. M&amp;E Staff Loading'!E10</f>
        <v>0</v>
      </c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346">
        <f t="shared" ref="R10:R25" si="0">SUM(F10:Q10)</f>
        <v>0</v>
      </c>
      <c r="S10" s="395">
        <f t="shared" ref="S10:S13" si="1">D10*R10</f>
        <v>0</v>
      </c>
      <c r="W10" s="557">
        <f t="shared" ref="W10:W13" si="2">X10/$U$7</f>
        <v>0</v>
      </c>
      <c r="X10" s="557">
        <f t="shared" ref="X10:X13" si="3">R10/12</f>
        <v>0</v>
      </c>
      <c r="Z10" s="557">
        <f t="shared" ref="Z10:Z13" si="4">IF($E10="Y",$R10,0)</f>
        <v>0</v>
      </c>
      <c r="AA10" s="557">
        <f t="shared" ref="AA10:AA13" si="5">IF($E10="N",$R10,0)</f>
        <v>0</v>
      </c>
      <c r="AB10" s="558" t="e">
        <f t="shared" ref="AB10:AB14" si="6">Z10/(AA10+Z10)</f>
        <v>#DIV/0!</v>
      </c>
    </row>
    <row r="11" spans="1:28" ht="14.25" x14ac:dyDescent="0.3">
      <c r="A11" s="339"/>
      <c r="B11" s="340"/>
      <c r="C11" s="529">
        <f>'6. M&amp;E Staff Loading'!C11</f>
        <v>0</v>
      </c>
      <c r="D11" s="530">
        <f>'6. M&amp;E Staff Loading'!D11</f>
        <v>0</v>
      </c>
      <c r="E11" s="531">
        <f>'6. M&amp;E Staff Loading'!E11</f>
        <v>0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46">
        <f t="shared" si="0"/>
        <v>0</v>
      </c>
      <c r="S11" s="395">
        <f t="shared" si="1"/>
        <v>0</v>
      </c>
      <c r="W11" s="557">
        <f t="shared" si="2"/>
        <v>0</v>
      </c>
      <c r="X11" s="557">
        <f t="shared" si="3"/>
        <v>0</v>
      </c>
      <c r="Z11" s="557">
        <f t="shared" si="4"/>
        <v>0</v>
      </c>
      <c r="AA11" s="557">
        <f t="shared" si="5"/>
        <v>0</v>
      </c>
      <c r="AB11" s="558" t="e">
        <f t="shared" si="6"/>
        <v>#DIV/0!</v>
      </c>
    </row>
    <row r="12" spans="1:28" ht="14.25" x14ac:dyDescent="0.3">
      <c r="A12" s="339"/>
      <c r="B12" s="340"/>
      <c r="C12" s="529">
        <f>'6. M&amp;E Staff Loading'!C12</f>
        <v>0</v>
      </c>
      <c r="D12" s="530">
        <f>'6. M&amp;E Staff Loading'!D12</f>
        <v>0</v>
      </c>
      <c r="E12" s="531">
        <f>'6. M&amp;E Staff Loading'!E12</f>
        <v>0</v>
      </c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346">
        <f t="shared" si="0"/>
        <v>0</v>
      </c>
      <c r="S12" s="395">
        <f t="shared" si="1"/>
        <v>0</v>
      </c>
      <c r="W12" s="557">
        <f t="shared" si="2"/>
        <v>0</v>
      </c>
      <c r="X12" s="557">
        <f t="shared" si="3"/>
        <v>0</v>
      </c>
      <c r="Z12" s="557">
        <f t="shared" si="4"/>
        <v>0</v>
      </c>
      <c r="AA12" s="557">
        <f t="shared" si="5"/>
        <v>0</v>
      </c>
      <c r="AB12" s="558" t="e">
        <f t="shared" si="6"/>
        <v>#DIV/0!</v>
      </c>
    </row>
    <row r="13" spans="1:28" ht="14.25" x14ac:dyDescent="0.3">
      <c r="A13" s="339"/>
      <c r="B13" s="340"/>
      <c r="C13" s="529">
        <f>'6. M&amp;E Staff Loading'!C13</f>
        <v>0</v>
      </c>
      <c r="D13" s="530">
        <f>'6. M&amp;E Staff Loading'!D13</f>
        <v>0</v>
      </c>
      <c r="E13" s="531">
        <f>'6. M&amp;E Staff Loading'!E13</f>
        <v>0</v>
      </c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346">
        <f t="shared" si="0"/>
        <v>0</v>
      </c>
      <c r="S13" s="395">
        <f t="shared" si="1"/>
        <v>0</v>
      </c>
      <c r="W13" s="557">
        <f t="shared" si="2"/>
        <v>0</v>
      </c>
      <c r="X13" s="557">
        <f t="shared" si="3"/>
        <v>0</v>
      </c>
      <c r="Z13" s="557">
        <f t="shared" si="4"/>
        <v>0</v>
      </c>
      <c r="AA13" s="557">
        <f t="shared" si="5"/>
        <v>0</v>
      </c>
      <c r="AB13" s="558" t="e">
        <f t="shared" si="6"/>
        <v>#DIV/0!</v>
      </c>
    </row>
    <row r="14" spans="1:28" s="111" customFormat="1" ht="14.25" thickBot="1" x14ac:dyDescent="0.3">
      <c r="A14" s="240"/>
      <c r="B14" s="241" t="s">
        <v>119</v>
      </c>
      <c r="C14" s="242"/>
      <c r="D14" s="521"/>
      <c r="E14" s="509"/>
      <c r="F14" s="245">
        <f>SUM(F9:F13)</f>
        <v>0</v>
      </c>
      <c r="G14" s="245">
        <f t="shared" ref="G14:R14" si="7">SUM(G9:G13)</f>
        <v>0</v>
      </c>
      <c r="H14" s="245">
        <f t="shared" si="7"/>
        <v>0</v>
      </c>
      <c r="I14" s="245">
        <f t="shared" si="7"/>
        <v>0</v>
      </c>
      <c r="J14" s="245">
        <f t="shared" si="7"/>
        <v>0</v>
      </c>
      <c r="K14" s="245">
        <f t="shared" si="7"/>
        <v>0</v>
      </c>
      <c r="L14" s="245">
        <f t="shared" si="7"/>
        <v>0</v>
      </c>
      <c r="M14" s="245">
        <f t="shared" si="7"/>
        <v>0</v>
      </c>
      <c r="N14" s="245">
        <f t="shared" si="7"/>
        <v>0</v>
      </c>
      <c r="O14" s="245">
        <f t="shared" si="7"/>
        <v>0</v>
      </c>
      <c r="P14" s="245">
        <f t="shared" si="7"/>
        <v>0</v>
      </c>
      <c r="Q14" s="245">
        <f t="shared" si="7"/>
        <v>0</v>
      </c>
      <c r="R14" s="245">
        <f t="shared" si="7"/>
        <v>0</v>
      </c>
      <c r="S14" s="396">
        <f>SUM(S9:S13)</f>
        <v>0</v>
      </c>
      <c r="W14" s="243">
        <f>SUM(W9:W13)</f>
        <v>0</v>
      </c>
      <c r="X14" s="243">
        <f>SUM(X9:X13)</f>
        <v>0</v>
      </c>
      <c r="Z14" s="243">
        <f>SUM(Z9:Z13)</f>
        <v>0</v>
      </c>
      <c r="AA14" s="243">
        <f>SUM(AA9:AA13)</f>
        <v>0</v>
      </c>
      <c r="AB14" s="495" t="e">
        <f t="shared" si="6"/>
        <v>#DIV/0!</v>
      </c>
    </row>
    <row r="15" spans="1:28" ht="14.25" customHeight="1" x14ac:dyDescent="0.3">
      <c r="A15" s="341">
        <v>1.2</v>
      </c>
      <c r="B15" s="342" t="s">
        <v>120</v>
      </c>
      <c r="C15" s="529">
        <f>'6. M&amp;E Staff Loading'!C15</f>
        <v>0</v>
      </c>
      <c r="D15" s="530">
        <f>'6. M&amp;E Staff Loading'!D15</f>
        <v>0</v>
      </c>
      <c r="E15" s="531">
        <f>'6. M&amp;E Staff Loading'!E15</f>
        <v>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347">
        <f t="shared" si="0"/>
        <v>0</v>
      </c>
      <c r="S15" s="395">
        <f>D15*R15</f>
        <v>0</v>
      </c>
      <c r="W15" s="557">
        <f>X15/$U$7</f>
        <v>0</v>
      </c>
      <c r="X15" s="557">
        <f>R15/12</f>
        <v>0</v>
      </c>
      <c r="Z15" s="557">
        <f>IF($E15="Y",$R15,0)</f>
        <v>0</v>
      </c>
      <c r="AA15" s="557">
        <f>IF($E15="N",$R15,0)</f>
        <v>0</v>
      </c>
      <c r="AB15" s="558" t="e">
        <f>Z15/(AA15+Z15)</f>
        <v>#DIV/0!</v>
      </c>
    </row>
    <row r="16" spans="1:28" ht="12.75" customHeight="1" x14ac:dyDescent="0.3">
      <c r="A16" s="339"/>
      <c r="B16" s="343"/>
      <c r="C16" s="529">
        <f>'6. M&amp;E Staff Loading'!C16</f>
        <v>0</v>
      </c>
      <c r="D16" s="530">
        <f>'6. M&amp;E Staff Loading'!D16</f>
        <v>0</v>
      </c>
      <c r="E16" s="531">
        <f>'6. M&amp;E Staff Loading'!E16</f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347">
        <f t="shared" si="0"/>
        <v>0</v>
      </c>
      <c r="S16" s="395">
        <f t="shared" ref="S16:S19" si="8">D16*R16</f>
        <v>0</v>
      </c>
      <c r="W16" s="557">
        <f t="shared" ref="W16:W19" si="9">X16/$U$7</f>
        <v>0</v>
      </c>
      <c r="X16" s="557">
        <f t="shared" ref="X16:X19" si="10">R16/12</f>
        <v>0</v>
      </c>
      <c r="Z16" s="557">
        <f t="shared" ref="Z16:Z19" si="11">IF($E16="Y",$R16,0)</f>
        <v>0</v>
      </c>
      <c r="AA16" s="557">
        <f t="shared" ref="AA16:AA19" si="12">IF($E16="N",$R16,0)</f>
        <v>0</v>
      </c>
      <c r="AB16" s="558" t="e">
        <f t="shared" ref="AB16:AB19" si="13">Z16/(AA16+Z16)</f>
        <v>#DIV/0!</v>
      </c>
    </row>
    <row r="17" spans="1:28" ht="12.75" customHeight="1" x14ac:dyDescent="0.3">
      <c r="A17" s="339"/>
      <c r="B17" s="343"/>
      <c r="C17" s="529">
        <f>'6. M&amp;E Staff Loading'!C17</f>
        <v>0</v>
      </c>
      <c r="D17" s="530">
        <f>'6. M&amp;E Staff Loading'!D17</f>
        <v>0</v>
      </c>
      <c r="E17" s="531">
        <f>'6. M&amp;E Staff Loading'!E17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347">
        <f t="shared" si="0"/>
        <v>0</v>
      </c>
      <c r="S17" s="395">
        <f t="shared" si="8"/>
        <v>0</v>
      </c>
      <c r="W17" s="557">
        <f t="shared" si="9"/>
        <v>0</v>
      </c>
      <c r="X17" s="557">
        <f t="shared" si="10"/>
        <v>0</v>
      </c>
      <c r="Z17" s="557">
        <f t="shared" si="11"/>
        <v>0</v>
      </c>
      <c r="AA17" s="557">
        <f t="shared" si="12"/>
        <v>0</v>
      </c>
      <c r="AB17" s="558" t="e">
        <f t="shared" si="13"/>
        <v>#DIV/0!</v>
      </c>
    </row>
    <row r="18" spans="1:28" ht="12.75" customHeight="1" x14ac:dyDescent="0.3">
      <c r="A18" s="339"/>
      <c r="B18" s="343"/>
      <c r="C18" s="529">
        <f>'6. M&amp;E Staff Loading'!C18</f>
        <v>0</v>
      </c>
      <c r="D18" s="530">
        <f>'6. M&amp;E Staff Loading'!D18</f>
        <v>0</v>
      </c>
      <c r="E18" s="531">
        <f>'6. M&amp;E Staff Loading'!E18</f>
        <v>0</v>
      </c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347">
        <f t="shared" si="0"/>
        <v>0</v>
      </c>
      <c r="S18" s="395">
        <f t="shared" si="8"/>
        <v>0</v>
      </c>
      <c r="W18" s="557">
        <f t="shared" si="9"/>
        <v>0</v>
      </c>
      <c r="X18" s="557">
        <f t="shared" si="10"/>
        <v>0</v>
      </c>
      <c r="Z18" s="557">
        <f t="shared" si="11"/>
        <v>0</v>
      </c>
      <c r="AA18" s="557">
        <f t="shared" si="12"/>
        <v>0</v>
      </c>
      <c r="AB18" s="558" t="e">
        <f t="shared" si="13"/>
        <v>#DIV/0!</v>
      </c>
    </row>
    <row r="19" spans="1:28" ht="12.75" customHeight="1" x14ac:dyDescent="0.3">
      <c r="A19" s="339"/>
      <c r="B19" s="343"/>
      <c r="C19" s="529">
        <f>'6. M&amp;E Staff Loading'!C19</f>
        <v>0</v>
      </c>
      <c r="D19" s="530">
        <f>'6. M&amp;E Staff Loading'!D19</f>
        <v>0</v>
      </c>
      <c r="E19" s="531">
        <f>'6. M&amp;E Staff Loading'!E19</f>
        <v>0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347">
        <f t="shared" si="0"/>
        <v>0</v>
      </c>
      <c r="S19" s="395">
        <f t="shared" si="8"/>
        <v>0</v>
      </c>
      <c r="W19" s="557">
        <f t="shared" si="9"/>
        <v>0</v>
      </c>
      <c r="X19" s="557">
        <f t="shared" si="10"/>
        <v>0</v>
      </c>
      <c r="Z19" s="557">
        <f t="shared" si="11"/>
        <v>0</v>
      </c>
      <c r="AA19" s="557">
        <f t="shared" si="12"/>
        <v>0</v>
      </c>
      <c r="AB19" s="558" t="e">
        <f t="shared" si="13"/>
        <v>#DIV/0!</v>
      </c>
    </row>
    <row r="20" spans="1:28" ht="14.25" customHeight="1" thickBot="1" x14ac:dyDescent="0.35">
      <c r="A20" s="240"/>
      <c r="B20" s="241" t="s">
        <v>121</v>
      </c>
      <c r="C20" s="246"/>
      <c r="D20" s="522"/>
      <c r="E20" s="511"/>
      <c r="F20" s="245">
        <f>SUM(F15:F19)</f>
        <v>0</v>
      </c>
      <c r="G20" s="245">
        <f t="shared" ref="G20:S20" si="14">SUM(G15:G19)</f>
        <v>0</v>
      </c>
      <c r="H20" s="245">
        <f t="shared" si="14"/>
        <v>0</v>
      </c>
      <c r="I20" s="245">
        <f t="shared" si="14"/>
        <v>0</v>
      </c>
      <c r="J20" s="245">
        <f t="shared" si="14"/>
        <v>0</v>
      </c>
      <c r="K20" s="245">
        <f t="shared" si="14"/>
        <v>0</v>
      </c>
      <c r="L20" s="245">
        <f t="shared" si="14"/>
        <v>0</v>
      </c>
      <c r="M20" s="245">
        <f t="shared" si="14"/>
        <v>0</v>
      </c>
      <c r="N20" s="245">
        <f t="shared" si="14"/>
        <v>0</v>
      </c>
      <c r="O20" s="245">
        <f t="shared" si="14"/>
        <v>0</v>
      </c>
      <c r="P20" s="245">
        <f t="shared" si="14"/>
        <v>0</v>
      </c>
      <c r="Q20" s="245">
        <f t="shared" si="14"/>
        <v>0</v>
      </c>
      <c r="R20" s="245">
        <f t="shared" si="14"/>
        <v>0</v>
      </c>
      <c r="S20" s="396">
        <f t="shared" si="14"/>
        <v>0</v>
      </c>
      <c r="W20" s="247">
        <f>SUM(W15:W19)</f>
        <v>0</v>
      </c>
      <c r="X20" s="247">
        <f>SUM(X15:X19)</f>
        <v>0</v>
      </c>
      <c r="Z20" s="243">
        <f>SUM(Z15:Z19)</f>
        <v>0</v>
      </c>
      <c r="AA20" s="243">
        <f>SUM(AA15:AA19)</f>
        <v>0</v>
      </c>
      <c r="AB20" s="495" t="e">
        <f>Z20/(Z20+AA20)</f>
        <v>#DIV/0!</v>
      </c>
    </row>
    <row r="21" spans="1:28" ht="14.25" x14ac:dyDescent="0.3">
      <c r="A21" s="341">
        <v>1.3</v>
      </c>
      <c r="B21" s="342" t="s">
        <v>122</v>
      </c>
      <c r="C21" s="529">
        <f>'6. M&amp;E Staff Loading'!C21</f>
        <v>0</v>
      </c>
      <c r="D21" s="530">
        <f>'6. M&amp;E Staff Loading'!D21</f>
        <v>0</v>
      </c>
      <c r="E21" s="531">
        <f>'6. M&amp;E Staff Loading'!E21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347">
        <f t="shared" si="0"/>
        <v>0</v>
      </c>
      <c r="S21" s="395">
        <f>D21*R21</f>
        <v>0</v>
      </c>
      <c r="W21" s="557">
        <f>X21/$U$7</f>
        <v>0</v>
      </c>
      <c r="X21" s="557">
        <f>R21/12</f>
        <v>0</v>
      </c>
      <c r="Z21" s="557">
        <f>IF($E21="Y",$R21,0)</f>
        <v>0</v>
      </c>
      <c r="AA21" s="557">
        <f>IF($E21="N",$R21,0)</f>
        <v>0</v>
      </c>
      <c r="AB21" s="558" t="e">
        <f>Z21/(AA21+Z21)</f>
        <v>#DIV/0!</v>
      </c>
    </row>
    <row r="22" spans="1:28" ht="14.25" x14ac:dyDescent="0.3">
      <c r="A22" s="339"/>
      <c r="B22" s="343"/>
      <c r="C22" s="529">
        <f>'6. M&amp;E Staff Loading'!C22</f>
        <v>0</v>
      </c>
      <c r="D22" s="530">
        <f>'6. M&amp;E Staff Loading'!D22</f>
        <v>0</v>
      </c>
      <c r="E22" s="531">
        <f>'6. M&amp;E Staff Loading'!E22</f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347">
        <f t="shared" si="0"/>
        <v>0</v>
      </c>
      <c r="S22" s="395">
        <f t="shared" ref="S22:S25" si="15">D22*R22</f>
        <v>0</v>
      </c>
      <c r="W22" s="557">
        <f t="shared" ref="W22:W25" si="16">X22/$U$7</f>
        <v>0</v>
      </c>
      <c r="X22" s="557">
        <f t="shared" ref="X22:X25" si="17">R22/12</f>
        <v>0</v>
      </c>
      <c r="Z22" s="557">
        <f t="shared" ref="Z22:Z25" si="18">IF($E22="Y",$R22,0)</f>
        <v>0</v>
      </c>
      <c r="AA22" s="557">
        <f t="shared" ref="AA22:AA25" si="19">IF($E22="N",$R22,0)</f>
        <v>0</v>
      </c>
      <c r="AB22" s="558" t="e">
        <f t="shared" ref="AB22:AB25" si="20">Z22/(AA22+Z22)</f>
        <v>#DIV/0!</v>
      </c>
    </row>
    <row r="23" spans="1:28" ht="14.25" x14ac:dyDescent="0.3">
      <c r="A23" s="339"/>
      <c r="B23" s="343"/>
      <c r="C23" s="529">
        <f>'6. M&amp;E Staff Loading'!C23</f>
        <v>0</v>
      </c>
      <c r="D23" s="530">
        <f>'6. M&amp;E Staff Loading'!D23</f>
        <v>0</v>
      </c>
      <c r="E23" s="531">
        <f>'6. M&amp;E Staff Loading'!E23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347">
        <f t="shared" si="0"/>
        <v>0</v>
      </c>
      <c r="S23" s="395">
        <f t="shared" si="15"/>
        <v>0</v>
      </c>
      <c r="W23" s="557">
        <f t="shared" si="16"/>
        <v>0</v>
      </c>
      <c r="X23" s="557">
        <f t="shared" si="17"/>
        <v>0</v>
      </c>
      <c r="Z23" s="557">
        <f t="shared" si="18"/>
        <v>0</v>
      </c>
      <c r="AA23" s="557">
        <f t="shared" si="19"/>
        <v>0</v>
      </c>
      <c r="AB23" s="558" t="e">
        <f t="shared" si="20"/>
        <v>#DIV/0!</v>
      </c>
    </row>
    <row r="24" spans="1:28" ht="14.25" x14ac:dyDescent="0.3">
      <c r="A24" s="339"/>
      <c r="B24" s="343"/>
      <c r="C24" s="529">
        <f>'6. M&amp;E Staff Loading'!C24</f>
        <v>0</v>
      </c>
      <c r="D24" s="530">
        <f>'6. M&amp;E Staff Loading'!D24</f>
        <v>0</v>
      </c>
      <c r="E24" s="531">
        <f>'6. M&amp;E Staff Loading'!E24</f>
        <v>0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347">
        <f t="shared" si="0"/>
        <v>0</v>
      </c>
      <c r="S24" s="395">
        <f t="shared" si="15"/>
        <v>0</v>
      </c>
      <c r="W24" s="557">
        <f t="shared" si="16"/>
        <v>0</v>
      </c>
      <c r="X24" s="557">
        <f t="shared" si="17"/>
        <v>0</v>
      </c>
      <c r="Z24" s="557">
        <f t="shared" si="18"/>
        <v>0</v>
      </c>
      <c r="AA24" s="557">
        <f t="shared" si="19"/>
        <v>0</v>
      </c>
      <c r="AB24" s="558" t="e">
        <f t="shared" si="20"/>
        <v>#DIV/0!</v>
      </c>
    </row>
    <row r="25" spans="1:28" ht="14.25" x14ac:dyDescent="0.3">
      <c r="A25" s="339"/>
      <c r="B25" s="343"/>
      <c r="C25" s="529">
        <f>'6. M&amp;E Staff Loading'!C25</f>
        <v>0</v>
      </c>
      <c r="D25" s="530">
        <f>'6. M&amp;E Staff Loading'!D25</f>
        <v>0</v>
      </c>
      <c r="E25" s="531">
        <f>'6. M&amp;E Staff Loading'!E25</f>
        <v>0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347">
        <f t="shared" si="0"/>
        <v>0</v>
      </c>
      <c r="S25" s="395">
        <f t="shared" si="15"/>
        <v>0</v>
      </c>
      <c r="W25" s="557">
        <f t="shared" si="16"/>
        <v>0</v>
      </c>
      <c r="X25" s="557">
        <f t="shared" si="17"/>
        <v>0</v>
      </c>
      <c r="Z25" s="557">
        <f t="shared" si="18"/>
        <v>0</v>
      </c>
      <c r="AA25" s="557">
        <f t="shared" si="19"/>
        <v>0</v>
      </c>
      <c r="AB25" s="558" t="e">
        <f t="shared" si="20"/>
        <v>#DIV/0!</v>
      </c>
    </row>
    <row r="26" spans="1:28" ht="15" thickBot="1" x14ac:dyDescent="0.35">
      <c r="A26" s="240"/>
      <c r="B26" s="241" t="s">
        <v>123</v>
      </c>
      <c r="C26" s="246"/>
      <c r="D26" s="522"/>
      <c r="E26" s="511"/>
      <c r="F26" s="245">
        <f>SUM(F21:F25)</f>
        <v>0</v>
      </c>
      <c r="G26" s="245">
        <f t="shared" ref="G26:S26" si="21">SUM(G21:G25)</f>
        <v>0</v>
      </c>
      <c r="H26" s="245">
        <f t="shared" si="21"/>
        <v>0</v>
      </c>
      <c r="I26" s="245">
        <f t="shared" si="21"/>
        <v>0</v>
      </c>
      <c r="J26" s="245">
        <f t="shared" si="21"/>
        <v>0</v>
      </c>
      <c r="K26" s="245">
        <f t="shared" si="21"/>
        <v>0</v>
      </c>
      <c r="L26" s="245">
        <f t="shared" si="21"/>
        <v>0</v>
      </c>
      <c r="M26" s="245">
        <f t="shared" si="21"/>
        <v>0</v>
      </c>
      <c r="N26" s="245">
        <f t="shared" si="21"/>
        <v>0</v>
      </c>
      <c r="O26" s="245">
        <f t="shared" si="21"/>
        <v>0</v>
      </c>
      <c r="P26" s="245">
        <f t="shared" si="21"/>
        <v>0</v>
      </c>
      <c r="Q26" s="245">
        <f t="shared" si="21"/>
        <v>0</v>
      </c>
      <c r="R26" s="245">
        <f t="shared" si="21"/>
        <v>0</v>
      </c>
      <c r="S26" s="396">
        <f t="shared" si="21"/>
        <v>0</v>
      </c>
      <c r="W26" s="247">
        <f>SUM(W21:W25)</f>
        <v>0</v>
      </c>
      <c r="X26" s="247">
        <f>SUM(X21:X25)</f>
        <v>0</v>
      </c>
      <c r="Z26" s="243">
        <f>SUM(Z21:Z25)</f>
        <v>0</v>
      </c>
      <c r="AA26" s="243">
        <f>SUM(AA21:AA25)</f>
        <v>0</v>
      </c>
      <c r="AB26" s="495" t="e">
        <f>Z26/(Z26+AA26)</f>
        <v>#DIV/0!</v>
      </c>
    </row>
    <row r="27" spans="1:28" ht="9.9499999999999993" customHeight="1" thickBot="1" x14ac:dyDescent="0.35">
      <c r="A27" s="150"/>
      <c r="B27" s="151"/>
      <c r="C27" s="152"/>
      <c r="D27" s="520"/>
      <c r="E27" s="508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401"/>
      <c r="W27" s="505"/>
      <c r="X27" s="505"/>
      <c r="Z27" s="505"/>
      <c r="AA27" s="505"/>
      <c r="AB27" s="506"/>
    </row>
    <row r="28" spans="1:28" s="111" customFormat="1" ht="14.25" thickBot="1" x14ac:dyDescent="0.3">
      <c r="A28" s="263"/>
      <c r="B28" s="264" t="s">
        <v>119</v>
      </c>
      <c r="C28" s="265"/>
      <c r="D28" s="523"/>
      <c r="E28" s="512"/>
      <c r="F28" s="266">
        <f t="shared" ref="F28:S28" si="22">SUM(F14,F20,F26)</f>
        <v>0</v>
      </c>
      <c r="G28" s="266">
        <f t="shared" si="22"/>
        <v>0</v>
      </c>
      <c r="H28" s="266">
        <f t="shared" si="22"/>
        <v>0</v>
      </c>
      <c r="I28" s="266">
        <f t="shared" si="22"/>
        <v>0</v>
      </c>
      <c r="J28" s="266">
        <f t="shared" si="22"/>
        <v>0</v>
      </c>
      <c r="K28" s="266">
        <f t="shared" si="22"/>
        <v>0</v>
      </c>
      <c r="L28" s="266">
        <f t="shared" si="22"/>
        <v>0</v>
      </c>
      <c r="M28" s="266">
        <f t="shared" si="22"/>
        <v>0</v>
      </c>
      <c r="N28" s="266">
        <f t="shared" si="22"/>
        <v>0</v>
      </c>
      <c r="O28" s="266">
        <f t="shared" si="22"/>
        <v>0</v>
      </c>
      <c r="P28" s="266">
        <f t="shared" si="22"/>
        <v>0</v>
      </c>
      <c r="Q28" s="266">
        <f t="shared" si="22"/>
        <v>0</v>
      </c>
      <c r="R28" s="266">
        <f t="shared" si="22"/>
        <v>0</v>
      </c>
      <c r="S28" s="398">
        <f t="shared" si="22"/>
        <v>0</v>
      </c>
      <c r="W28" s="266">
        <f>SUM(W14,W20,W26)</f>
        <v>0</v>
      </c>
      <c r="X28" s="266">
        <f>SUM(X14,X20,X26)</f>
        <v>0</v>
      </c>
      <c r="Z28" s="266">
        <f>SUM(Z14,Z20,Z26)</f>
        <v>0</v>
      </c>
      <c r="AA28" s="266">
        <f>SUM(AA14,AA20,AA26)</f>
        <v>0</v>
      </c>
      <c r="AB28" s="500" t="e">
        <f>Z28/(Z28+AA28)</f>
        <v>#DIV/0!</v>
      </c>
    </row>
    <row r="29" spans="1:28" ht="9.9499999999999993" customHeight="1" x14ac:dyDescent="0.3">
      <c r="A29" s="235"/>
      <c r="B29" s="236"/>
      <c r="C29" s="237"/>
      <c r="D29" s="524"/>
      <c r="E29" s="513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399"/>
      <c r="W29" s="237"/>
      <c r="X29" s="237"/>
      <c r="Z29" s="237"/>
      <c r="AA29" s="237"/>
      <c r="AB29" s="501"/>
    </row>
    <row r="30" spans="1:28" s="110" customFormat="1" ht="13.5" customHeight="1" x14ac:dyDescent="0.3">
      <c r="A30" s="253">
        <v>2</v>
      </c>
      <c r="B30" s="254" t="s">
        <v>124</v>
      </c>
      <c r="C30" s="255"/>
      <c r="D30" s="519"/>
      <c r="E30" s="507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2"/>
      <c r="S30" s="400"/>
      <c r="T30" s="107"/>
      <c r="U30" s="107"/>
      <c r="V30" s="107"/>
      <c r="W30" s="255"/>
      <c r="X30" s="255"/>
      <c r="Z30" s="255"/>
      <c r="AA30" s="255"/>
      <c r="AB30" s="502"/>
    </row>
    <row r="31" spans="1:28" ht="13.5" customHeight="1" x14ac:dyDescent="0.3">
      <c r="A31" s="339">
        <v>2.1</v>
      </c>
      <c r="B31" s="340" t="s">
        <v>125</v>
      </c>
      <c r="C31" s="529">
        <f>'6. M&amp;E Staff Loading'!C31</f>
        <v>0</v>
      </c>
      <c r="D31" s="530">
        <f>'6. M&amp;E Staff Loading'!D31</f>
        <v>0</v>
      </c>
      <c r="E31" s="531">
        <f>'6. M&amp;E Staff Loading'!E31</f>
        <v>0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346">
        <f t="shared" ref="R31:R71" si="23">SUM(F31:Q31)</f>
        <v>0</v>
      </c>
      <c r="S31" s="395">
        <f>D31*R31</f>
        <v>0</v>
      </c>
      <c r="W31" s="557">
        <f>X31/$U$7</f>
        <v>0</v>
      </c>
      <c r="X31" s="557">
        <f>R31/12</f>
        <v>0</v>
      </c>
      <c r="Z31" s="557">
        <f>IF($E31="Y",$R31,0)</f>
        <v>0</v>
      </c>
      <c r="AA31" s="557">
        <f>IF($E31="N",$R31,0)</f>
        <v>0</v>
      </c>
      <c r="AB31" s="558" t="e">
        <f>Z31/(AA31+Z31)</f>
        <v>#DIV/0!</v>
      </c>
    </row>
    <row r="32" spans="1:28" ht="14.25" x14ac:dyDescent="0.3">
      <c r="A32" s="339"/>
      <c r="B32" s="340"/>
      <c r="C32" s="529">
        <f>'6. M&amp;E Staff Loading'!C32</f>
        <v>0</v>
      </c>
      <c r="D32" s="530">
        <f>'6. M&amp;E Staff Loading'!D32</f>
        <v>0</v>
      </c>
      <c r="E32" s="531">
        <f>'6. M&amp;E Staff Loading'!E32</f>
        <v>0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346">
        <f t="shared" si="23"/>
        <v>0</v>
      </c>
      <c r="S32" s="395">
        <f t="shared" ref="S32:S35" si="24">D32*R32</f>
        <v>0</v>
      </c>
      <c r="W32" s="557">
        <f t="shared" ref="W32:W35" si="25">X32/$U$7</f>
        <v>0</v>
      </c>
      <c r="X32" s="557">
        <f t="shared" ref="X32:X35" si="26">R32/12</f>
        <v>0</v>
      </c>
      <c r="Z32" s="557">
        <f t="shared" ref="Z32:Z35" si="27">IF($E32="Y",$R32,0)</f>
        <v>0</v>
      </c>
      <c r="AA32" s="557">
        <f t="shared" ref="AA32:AA35" si="28">IF($E32="N",$R32,0)</f>
        <v>0</v>
      </c>
      <c r="AB32" s="558" t="e">
        <f t="shared" ref="AB32:AB35" si="29">Z32/(AA32+Z32)</f>
        <v>#DIV/0!</v>
      </c>
    </row>
    <row r="33" spans="1:28" ht="14.25" x14ac:dyDescent="0.3">
      <c r="A33" s="339"/>
      <c r="B33" s="340"/>
      <c r="C33" s="529">
        <f>'6. M&amp;E Staff Loading'!C33</f>
        <v>0</v>
      </c>
      <c r="D33" s="530">
        <f>'6. M&amp;E Staff Loading'!D33</f>
        <v>0</v>
      </c>
      <c r="E33" s="531">
        <f>'6. M&amp;E Staff Loading'!E33</f>
        <v>0</v>
      </c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346">
        <f t="shared" si="23"/>
        <v>0</v>
      </c>
      <c r="S33" s="395">
        <f t="shared" si="24"/>
        <v>0</v>
      </c>
      <c r="W33" s="557">
        <f t="shared" si="25"/>
        <v>0</v>
      </c>
      <c r="X33" s="557">
        <f t="shared" si="26"/>
        <v>0</v>
      </c>
      <c r="Z33" s="557">
        <f t="shared" si="27"/>
        <v>0</v>
      </c>
      <c r="AA33" s="557">
        <f t="shared" si="28"/>
        <v>0</v>
      </c>
      <c r="AB33" s="558" t="e">
        <f t="shared" si="29"/>
        <v>#DIV/0!</v>
      </c>
    </row>
    <row r="34" spans="1:28" ht="14.25" x14ac:dyDescent="0.3">
      <c r="A34" s="339"/>
      <c r="B34" s="340"/>
      <c r="C34" s="529">
        <f>'6. M&amp;E Staff Loading'!C34</f>
        <v>0</v>
      </c>
      <c r="D34" s="530">
        <f>'6. M&amp;E Staff Loading'!D34</f>
        <v>0</v>
      </c>
      <c r="E34" s="531">
        <f>'6. M&amp;E Staff Loading'!E34</f>
        <v>0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346">
        <f t="shared" si="23"/>
        <v>0</v>
      </c>
      <c r="S34" s="395">
        <f t="shared" si="24"/>
        <v>0</v>
      </c>
      <c r="W34" s="557">
        <f t="shared" si="25"/>
        <v>0</v>
      </c>
      <c r="X34" s="557">
        <f t="shared" si="26"/>
        <v>0</v>
      </c>
      <c r="Z34" s="557">
        <f t="shared" si="27"/>
        <v>0</v>
      </c>
      <c r="AA34" s="557">
        <f t="shared" si="28"/>
        <v>0</v>
      </c>
      <c r="AB34" s="558" t="e">
        <f t="shared" si="29"/>
        <v>#DIV/0!</v>
      </c>
    </row>
    <row r="35" spans="1:28" ht="14.25" x14ac:dyDescent="0.3">
      <c r="A35" s="339"/>
      <c r="B35" s="340"/>
      <c r="C35" s="529">
        <f>'6. M&amp;E Staff Loading'!C35</f>
        <v>0</v>
      </c>
      <c r="D35" s="530">
        <f>'6. M&amp;E Staff Loading'!D35</f>
        <v>0</v>
      </c>
      <c r="E35" s="531">
        <f>'6. M&amp;E Staff Loading'!E35</f>
        <v>0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346">
        <f t="shared" si="23"/>
        <v>0</v>
      </c>
      <c r="S35" s="395">
        <f t="shared" si="24"/>
        <v>0</v>
      </c>
      <c r="T35" s="111"/>
      <c r="U35" s="111"/>
      <c r="V35" s="111"/>
      <c r="W35" s="557">
        <f t="shared" si="25"/>
        <v>0</v>
      </c>
      <c r="X35" s="557">
        <f t="shared" si="26"/>
        <v>0</v>
      </c>
      <c r="Z35" s="557">
        <f t="shared" si="27"/>
        <v>0</v>
      </c>
      <c r="AA35" s="557">
        <f t="shared" si="28"/>
        <v>0</v>
      </c>
      <c r="AB35" s="558" t="e">
        <f t="shared" si="29"/>
        <v>#DIV/0!</v>
      </c>
    </row>
    <row r="36" spans="1:28" s="111" customFormat="1" ht="15" thickBot="1" x14ac:dyDescent="0.35">
      <c r="A36" s="240"/>
      <c r="B36" s="241" t="s">
        <v>268</v>
      </c>
      <c r="C36" s="242"/>
      <c r="D36" s="521"/>
      <c r="E36" s="509"/>
      <c r="F36" s="245">
        <f>SUM(F31:F35)</f>
        <v>0</v>
      </c>
      <c r="G36" s="245">
        <f t="shared" ref="G36:R36" si="30">SUM(G31:G35)</f>
        <v>0</v>
      </c>
      <c r="H36" s="245">
        <f t="shared" si="30"/>
        <v>0</v>
      </c>
      <c r="I36" s="245">
        <f t="shared" si="30"/>
        <v>0</v>
      </c>
      <c r="J36" s="245">
        <f t="shared" si="30"/>
        <v>0</v>
      </c>
      <c r="K36" s="245">
        <f t="shared" si="30"/>
        <v>0</v>
      </c>
      <c r="L36" s="245">
        <f t="shared" si="30"/>
        <v>0</v>
      </c>
      <c r="M36" s="245">
        <f t="shared" si="30"/>
        <v>0</v>
      </c>
      <c r="N36" s="245">
        <f t="shared" si="30"/>
        <v>0</v>
      </c>
      <c r="O36" s="245">
        <f t="shared" si="30"/>
        <v>0</v>
      </c>
      <c r="P36" s="245">
        <f t="shared" si="30"/>
        <v>0</v>
      </c>
      <c r="Q36" s="245">
        <f t="shared" si="30"/>
        <v>0</v>
      </c>
      <c r="R36" s="245">
        <f t="shared" si="30"/>
        <v>0</v>
      </c>
      <c r="S36" s="396">
        <f>SUM(S31:S35)</f>
        <v>0</v>
      </c>
      <c r="W36" s="247">
        <f>SUM(W31:W35)</f>
        <v>0</v>
      </c>
      <c r="X36" s="247">
        <f>SUM(X31:X35)</f>
        <v>0</v>
      </c>
      <c r="Z36" s="243">
        <f>SUM(Z31:Z35)</f>
        <v>0</v>
      </c>
      <c r="AA36" s="243">
        <f>SUM(AA31:AA35)</f>
        <v>0</v>
      </c>
      <c r="AB36" s="495" t="e">
        <f>Z36/(Z36+AA36)</f>
        <v>#DIV/0!</v>
      </c>
    </row>
    <row r="37" spans="1:28" ht="14.25" x14ac:dyDescent="0.3">
      <c r="A37" s="339">
        <v>2.2000000000000002</v>
      </c>
      <c r="B37" s="344" t="s">
        <v>127</v>
      </c>
      <c r="C37" s="529">
        <f>'6. M&amp;E Staff Loading'!C37</f>
        <v>0</v>
      </c>
      <c r="D37" s="530">
        <f>'6. M&amp;E Staff Loading'!D37</f>
        <v>0</v>
      </c>
      <c r="E37" s="531">
        <f>'6. M&amp;E Staff Loading'!E37</f>
        <v>0</v>
      </c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346">
        <f t="shared" si="23"/>
        <v>0</v>
      </c>
      <c r="S37" s="395">
        <f>D37*R37</f>
        <v>0</v>
      </c>
      <c r="T37" s="111"/>
      <c r="U37" s="111"/>
      <c r="V37" s="111"/>
      <c r="W37" s="557">
        <f>X37/$U$7</f>
        <v>0</v>
      </c>
      <c r="X37" s="557">
        <f>R37/12</f>
        <v>0</v>
      </c>
      <c r="Z37" s="557">
        <f>IF($E37="Y",$R37,0)</f>
        <v>0</v>
      </c>
      <c r="AA37" s="557">
        <f>IF($E37="N",$R37,0)</f>
        <v>0</v>
      </c>
      <c r="AB37" s="558" t="e">
        <f>Z37/(AA37+Z37)</f>
        <v>#DIV/0!</v>
      </c>
    </row>
    <row r="38" spans="1:28" ht="14.25" x14ac:dyDescent="0.3">
      <c r="A38" s="339"/>
      <c r="B38" s="340"/>
      <c r="C38" s="529">
        <f>'6. M&amp;E Staff Loading'!C38</f>
        <v>0</v>
      </c>
      <c r="D38" s="530">
        <f>'6. M&amp;E Staff Loading'!D38</f>
        <v>0</v>
      </c>
      <c r="E38" s="531">
        <f>'6. M&amp;E Staff Loading'!E38</f>
        <v>0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346">
        <f t="shared" si="23"/>
        <v>0</v>
      </c>
      <c r="S38" s="395">
        <f t="shared" ref="S38:S41" si="31">D38*R38</f>
        <v>0</v>
      </c>
      <c r="T38" s="111"/>
      <c r="U38" s="111"/>
      <c r="V38" s="111"/>
      <c r="W38" s="557">
        <f t="shared" ref="W38:W41" si="32">X38/$U$7</f>
        <v>0</v>
      </c>
      <c r="X38" s="557">
        <f t="shared" ref="X38:X41" si="33">R38/12</f>
        <v>0</v>
      </c>
      <c r="Z38" s="557">
        <f t="shared" ref="Z38:Z41" si="34">IF($E38="Y",$R38,0)</f>
        <v>0</v>
      </c>
      <c r="AA38" s="557">
        <f t="shared" ref="AA38:AA41" si="35">IF($E38="N",$R38,0)</f>
        <v>0</v>
      </c>
      <c r="AB38" s="558" t="e">
        <f t="shared" ref="AB38:AB41" si="36">Z38/(AA38+Z38)</f>
        <v>#DIV/0!</v>
      </c>
    </row>
    <row r="39" spans="1:28" ht="14.25" x14ac:dyDescent="0.3">
      <c r="A39" s="339"/>
      <c r="B39" s="340"/>
      <c r="C39" s="529">
        <f>'6. M&amp;E Staff Loading'!C39</f>
        <v>0</v>
      </c>
      <c r="D39" s="530">
        <f>'6. M&amp;E Staff Loading'!D39</f>
        <v>0</v>
      </c>
      <c r="E39" s="531">
        <f>'6. M&amp;E Staff Loading'!E39</f>
        <v>0</v>
      </c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346">
        <f t="shared" si="23"/>
        <v>0</v>
      </c>
      <c r="S39" s="395">
        <f t="shared" si="31"/>
        <v>0</v>
      </c>
      <c r="T39" s="111"/>
      <c r="U39" s="111"/>
      <c r="V39" s="111"/>
      <c r="W39" s="557">
        <f t="shared" si="32"/>
        <v>0</v>
      </c>
      <c r="X39" s="557">
        <f t="shared" si="33"/>
        <v>0</v>
      </c>
      <c r="Z39" s="557">
        <f t="shared" si="34"/>
        <v>0</v>
      </c>
      <c r="AA39" s="557">
        <f t="shared" si="35"/>
        <v>0</v>
      </c>
      <c r="AB39" s="558" t="e">
        <f t="shared" si="36"/>
        <v>#DIV/0!</v>
      </c>
    </row>
    <row r="40" spans="1:28" ht="14.25" x14ac:dyDescent="0.3">
      <c r="A40" s="339"/>
      <c r="B40" s="340"/>
      <c r="C40" s="529">
        <f>'6. M&amp;E Staff Loading'!C40</f>
        <v>0</v>
      </c>
      <c r="D40" s="530">
        <f>'6. M&amp;E Staff Loading'!D40</f>
        <v>0</v>
      </c>
      <c r="E40" s="531">
        <f>'6. M&amp;E Staff Loading'!E40</f>
        <v>0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346">
        <f t="shared" si="23"/>
        <v>0</v>
      </c>
      <c r="S40" s="395">
        <f t="shared" si="31"/>
        <v>0</v>
      </c>
      <c r="T40" s="111"/>
      <c r="U40" s="111"/>
      <c r="V40" s="111"/>
      <c r="W40" s="557">
        <f t="shared" si="32"/>
        <v>0</v>
      </c>
      <c r="X40" s="557">
        <f t="shared" si="33"/>
        <v>0</v>
      </c>
      <c r="Z40" s="557">
        <f t="shared" si="34"/>
        <v>0</v>
      </c>
      <c r="AA40" s="557">
        <f t="shared" si="35"/>
        <v>0</v>
      </c>
      <c r="AB40" s="558" t="e">
        <f t="shared" si="36"/>
        <v>#DIV/0!</v>
      </c>
    </row>
    <row r="41" spans="1:28" ht="14.25" x14ac:dyDescent="0.3">
      <c r="A41" s="339"/>
      <c r="B41" s="340"/>
      <c r="C41" s="529">
        <f>'6. M&amp;E Staff Loading'!C41</f>
        <v>0</v>
      </c>
      <c r="D41" s="530">
        <f>'6. M&amp;E Staff Loading'!D41</f>
        <v>0</v>
      </c>
      <c r="E41" s="531">
        <f>'6. M&amp;E Staff Loading'!E41</f>
        <v>0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346">
        <f t="shared" si="23"/>
        <v>0</v>
      </c>
      <c r="S41" s="395">
        <f t="shared" si="31"/>
        <v>0</v>
      </c>
      <c r="T41" s="168"/>
      <c r="U41" s="111"/>
      <c r="V41" s="111"/>
      <c r="W41" s="557">
        <f t="shared" si="32"/>
        <v>0</v>
      </c>
      <c r="X41" s="557">
        <f t="shared" si="33"/>
        <v>0</v>
      </c>
      <c r="Z41" s="557">
        <f t="shared" si="34"/>
        <v>0</v>
      </c>
      <c r="AA41" s="557">
        <f t="shared" si="35"/>
        <v>0</v>
      </c>
      <c r="AB41" s="558" t="e">
        <f t="shared" si="36"/>
        <v>#DIV/0!</v>
      </c>
    </row>
    <row r="42" spans="1:28" s="111" customFormat="1" ht="15" thickBot="1" x14ac:dyDescent="0.35">
      <c r="A42" s="240"/>
      <c r="B42" s="241" t="s">
        <v>128</v>
      </c>
      <c r="C42" s="242"/>
      <c r="D42" s="521"/>
      <c r="E42" s="509"/>
      <c r="F42" s="245">
        <f>SUM(F37:F41)</f>
        <v>0</v>
      </c>
      <c r="G42" s="245">
        <f t="shared" ref="G42:R42" si="37">SUM(G37:G41)</f>
        <v>0</v>
      </c>
      <c r="H42" s="245">
        <f t="shared" si="37"/>
        <v>0</v>
      </c>
      <c r="I42" s="245">
        <f t="shared" si="37"/>
        <v>0</v>
      </c>
      <c r="J42" s="245">
        <f t="shared" si="37"/>
        <v>0</v>
      </c>
      <c r="K42" s="245">
        <f t="shared" si="37"/>
        <v>0</v>
      </c>
      <c r="L42" s="245">
        <f t="shared" si="37"/>
        <v>0</v>
      </c>
      <c r="M42" s="245">
        <f t="shared" si="37"/>
        <v>0</v>
      </c>
      <c r="N42" s="245">
        <f t="shared" si="37"/>
        <v>0</v>
      </c>
      <c r="O42" s="245">
        <f t="shared" si="37"/>
        <v>0</v>
      </c>
      <c r="P42" s="245">
        <f t="shared" si="37"/>
        <v>0</v>
      </c>
      <c r="Q42" s="245">
        <f t="shared" si="37"/>
        <v>0</v>
      </c>
      <c r="R42" s="245">
        <f t="shared" si="37"/>
        <v>0</v>
      </c>
      <c r="S42" s="396">
        <f>SUM(S37:S41)</f>
        <v>0</v>
      </c>
      <c r="T42" s="107"/>
      <c r="U42" s="107"/>
      <c r="V42" s="107"/>
      <c r="W42" s="247">
        <f>SUM(W37:W41)</f>
        <v>0</v>
      </c>
      <c r="X42" s="247">
        <f>SUM(X37:X41)</f>
        <v>0</v>
      </c>
      <c r="Z42" s="243">
        <f>SUM(Z37:Z41)</f>
        <v>0</v>
      </c>
      <c r="AA42" s="243">
        <f>SUM(AA37:AA41)</f>
        <v>0</v>
      </c>
      <c r="AB42" s="495" t="e">
        <f>Z42/(Z42+AA42)</f>
        <v>#DIV/0!</v>
      </c>
    </row>
    <row r="43" spans="1:28" ht="14.25" x14ac:dyDescent="0.3">
      <c r="A43" s="339">
        <v>2.2999999999999998</v>
      </c>
      <c r="B43" s="344" t="s">
        <v>129</v>
      </c>
      <c r="C43" s="529">
        <f>'6. M&amp;E Staff Loading'!C43</f>
        <v>0</v>
      </c>
      <c r="D43" s="530">
        <f>'6. M&amp;E Staff Loading'!D43</f>
        <v>0</v>
      </c>
      <c r="E43" s="531">
        <f>'6. M&amp;E Staff Loading'!E43</f>
        <v>0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346">
        <f t="shared" si="23"/>
        <v>0</v>
      </c>
      <c r="S43" s="395">
        <f>D43*R43</f>
        <v>0</v>
      </c>
      <c r="W43" s="557">
        <f>X43/$U$7</f>
        <v>0</v>
      </c>
      <c r="X43" s="557">
        <f>R43/12</f>
        <v>0</v>
      </c>
      <c r="Z43" s="557">
        <f>IF($E43="Y",$R43,0)</f>
        <v>0</v>
      </c>
      <c r="AA43" s="557">
        <f>IF($E43="N",$R43,0)</f>
        <v>0</v>
      </c>
      <c r="AB43" s="558" t="e">
        <f>Z43/(AA43+Z43)</f>
        <v>#DIV/0!</v>
      </c>
    </row>
    <row r="44" spans="1:28" ht="14.25" x14ac:dyDescent="0.3">
      <c r="A44" s="339"/>
      <c r="B44" s="340"/>
      <c r="C44" s="529">
        <f>'6. M&amp;E Staff Loading'!C44</f>
        <v>0</v>
      </c>
      <c r="D44" s="530">
        <f>'6. M&amp;E Staff Loading'!D44</f>
        <v>0</v>
      </c>
      <c r="E44" s="531">
        <f>'6. M&amp;E Staff Loading'!E44</f>
        <v>0</v>
      </c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346">
        <f t="shared" si="23"/>
        <v>0</v>
      </c>
      <c r="S44" s="395">
        <f t="shared" ref="S44:S47" si="38">D44*R44</f>
        <v>0</v>
      </c>
      <c r="W44" s="557">
        <f t="shared" ref="W44:W47" si="39">X44/$U$7</f>
        <v>0</v>
      </c>
      <c r="X44" s="557">
        <f t="shared" ref="X44:X47" si="40">R44/12</f>
        <v>0</v>
      </c>
      <c r="Z44" s="557">
        <f t="shared" ref="Z44:Z47" si="41">IF($E44="Y",$R44,0)</f>
        <v>0</v>
      </c>
      <c r="AA44" s="557">
        <f t="shared" ref="AA44:AA47" si="42">IF($E44="N",$R44,0)</f>
        <v>0</v>
      </c>
      <c r="AB44" s="558" t="e">
        <f t="shared" ref="AB44:AB47" si="43">Z44/(AA44+Z44)</f>
        <v>#DIV/0!</v>
      </c>
    </row>
    <row r="45" spans="1:28" ht="14.25" x14ac:dyDescent="0.3">
      <c r="A45" s="339"/>
      <c r="B45" s="340"/>
      <c r="C45" s="529">
        <f>'6. M&amp;E Staff Loading'!C45</f>
        <v>0</v>
      </c>
      <c r="D45" s="530">
        <f>'6. M&amp;E Staff Loading'!D45</f>
        <v>0</v>
      </c>
      <c r="E45" s="531">
        <f>'6. M&amp;E Staff Loading'!E45</f>
        <v>0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346">
        <f t="shared" si="23"/>
        <v>0</v>
      </c>
      <c r="S45" s="395">
        <f t="shared" si="38"/>
        <v>0</v>
      </c>
      <c r="T45" s="111"/>
      <c r="U45" s="111"/>
      <c r="V45" s="111"/>
      <c r="W45" s="557">
        <f t="shared" si="39"/>
        <v>0</v>
      </c>
      <c r="X45" s="557">
        <f t="shared" si="40"/>
        <v>0</v>
      </c>
      <c r="Z45" s="557">
        <f t="shared" si="41"/>
        <v>0</v>
      </c>
      <c r="AA45" s="557">
        <f t="shared" si="42"/>
        <v>0</v>
      </c>
      <c r="AB45" s="558" t="e">
        <f t="shared" si="43"/>
        <v>#DIV/0!</v>
      </c>
    </row>
    <row r="46" spans="1:28" ht="14.25" x14ac:dyDescent="0.3">
      <c r="A46" s="339"/>
      <c r="B46" s="340"/>
      <c r="C46" s="529">
        <f>'6. M&amp;E Staff Loading'!C46</f>
        <v>0</v>
      </c>
      <c r="D46" s="530">
        <f>'6. M&amp;E Staff Loading'!D46</f>
        <v>0</v>
      </c>
      <c r="E46" s="531">
        <f>'6. M&amp;E Staff Loading'!E46</f>
        <v>0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346">
        <f t="shared" si="23"/>
        <v>0</v>
      </c>
      <c r="S46" s="395">
        <f t="shared" si="38"/>
        <v>0</v>
      </c>
      <c r="T46" s="111"/>
      <c r="U46" s="111"/>
      <c r="V46" s="111"/>
      <c r="W46" s="557">
        <f t="shared" si="39"/>
        <v>0</v>
      </c>
      <c r="X46" s="557">
        <f t="shared" si="40"/>
        <v>0</v>
      </c>
      <c r="Z46" s="557">
        <f t="shared" si="41"/>
        <v>0</v>
      </c>
      <c r="AA46" s="557">
        <f t="shared" si="42"/>
        <v>0</v>
      </c>
      <c r="AB46" s="558" t="e">
        <f t="shared" si="43"/>
        <v>#DIV/0!</v>
      </c>
    </row>
    <row r="47" spans="1:28" ht="14.25" x14ac:dyDescent="0.3">
      <c r="A47" s="339"/>
      <c r="B47" s="340"/>
      <c r="C47" s="529">
        <f>'6. M&amp;E Staff Loading'!C47</f>
        <v>0</v>
      </c>
      <c r="D47" s="530">
        <f>'6. M&amp;E Staff Loading'!D47</f>
        <v>0</v>
      </c>
      <c r="E47" s="531">
        <f>'6. M&amp;E Staff Loading'!E47</f>
        <v>0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346">
        <f t="shared" si="23"/>
        <v>0</v>
      </c>
      <c r="S47" s="395">
        <f t="shared" si="38"/>
        <v>0</v>
      </c>
      <c r="T47" s="111"/>
      <c r="U47" s="111"/>
      <c r="V47" s="111"/>
      <c r="W47" s="557">
        <f t="shared" si="39"/>
        <v>0</v>
      </c>
      <c r="X47" s="557">
        <f t="shared" si="40"/>
        <v>0</v>
      </c>
      <c r="Z47" s="557">
        <f t="shared" si="41"/>
        <v>0</v>
      </c>
      <c r="AA47" s="557">
        <f t="shared" si="42"/>
        <v>0</v>
      </c>
      <c r="AB47" s="558" t="e">
        <f t="shared" si="43"/>
        <v>#DIV/0!</v>
      </c>
    </row>
    <row r="48" spans="1:28" s="111" customFormat="1" ht="15" thickBot="1" x14ac:dyDescent="0.35">
      <c r="A48" s="240"/>
      <c r="B48" s="241" t="s">
        <v>130</v>
      </c>
      <c r="C48" s="242"/>
      <c r="D48" s="521"/>
      <c r="E48" s="509"/>
      <c r="F48" s="245">
        <f>SUM(F43:F47)</f>
        <v>0</v>
      </c>
      <c r="G48" s="245">
        <f t="shared" ref="G48:R48" si="44">SUM(G43:G47)</f>
        <v>0</v>
      </c>
      <c r="H48" s="245">
        <f t="shared" si="44"/>
        <v>0</v>
      </c>
      <c r="I48" s="245">
        <f t="shared" si="44"/>
        <v>0</v>
      </c>
      <c r="J48" s="245">
        <f t="shared" si="44"/>
        <v>0</v>
      </c>
      <c r="K48" s="245">
        <f t="shared" si="44"/>
        <v>0</v>
      </c>
      <c r="L48" s="245">
        <f t="shared" si="44"/>
        <v>0</v>
      </c>
      <c r="M48" s="245">
        <f t="shared" si="44"/>
        <v>0</v>
      </c>
      <c r="N48" s="245">
        <f t="shared" si="44"/>
        <v>0</v>
      </c>
      <c r="O48" s="245">
        <f t="shared" si="44"/>
        <v>0</v>
      </c>
      <c r="P48" s="245">
        <f t="shared" si="44"/>
        <v>0</v>
      </c>
      <c r="Q48" s="245">
        <f t="shared" si="44"/>
        <v>0</v>
      </c>
      <c r="R48" s="245">
        <f t="shared" si="44"/>
        <v>0</v>
      </c>
      <c r="S48" s="396">
        <f>SUM(S43:S47)</f>
        <v>0</v>
      </c>
      <c r="T48" s="107"/>
      <c r="U48" s="107"/>
      <c r="V48" s="107"/>
      <c r="W48" s="247">
        <f>SUM(W43:W47)</f>
        <v>0</v>
      </c>
      <c r="X48" s="247">
        <f>SUM(X43:X47)</f>
        <v>0</v>
      </c>
      <c r="Z48" s="243">
        <f>SUM(Z43:Z47)</f>
        <v>0</v>
      </c>
      <c r="AA48" s="243">
        <f>SUM(AA43:AA47)</f>
        <v>0</v>
      </c>
      <c r="AB48" s="495" t="e">
        <f>Z48/(Z48+AA48)</f>
        <v>#DIV/0!</v>
      </c>
    </row>
    <row r="49" spans="1:28" s="111" customFormat="1" ht="14.25" x14ac:dyDescent="0.3">
      <c r="A49" s="339">
        <v>2.4</v>
      </c>
      <c r="B49" s="344" t="s">
        <v>131</v>
      </c>
      <c r="C49" s="529">
        <f>'6. M&amp;E Staff Loading'!C49</f>
        <v>0</v>
      </c>
      <c r="D49" s="530">
        <f>'6. M&amp;E Staff Loading'!D49</f>
        <v>0</v>
      </c>
      <c r="E49" s="531">
        <f>'6. M&amp;E Staff Loading'!E49</f>
        <v>0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346">
        <f t="shared" ref="R49:R53" si="45">SUM(F49:Q49)</f>
        <v>0</v>
      </c>
      <c r="S49" s="395">
        <f>D49*R49</f>
        <v>0</v>
      </c>
      <c r="T49" s="107"/>
      <c r="U49" s="107"/>
      <c r="V49" s="107"/>
      <c r="W49" s="557">
        <f>X49/$U$7</f>
        <v>0</v>
      </c>
      <c r="X49" s="557">
        <f>R49/12</f>
        <v>0</v>
      </c>
      <c r="Y49" s="107"/>
      <c r="Z49" s="557">
        <f>IF($E49="Y",$R49,0)</f>
        <v>0</v>
      </c>
      <c r="AA49" s="557">
        <f>IF($E49="N",$R49,0)</f>
        <v>0</v>
      </c>
      <c r="AB49" s="558" t="e">
        <f>Z49/(AA49+Z49)</f>
        <v>#DIV/0!</v>
      </c>
    </row>
    <row r="50" spans="1:28" s="111" customFormat="1" ht="14.25" x14ac:dyDescent="0.3">
      <c r="A50" s="339"/>
      <c r="B50" s="340"/>
      <c r="C50" s="529">
        <f>'6. M&amp;E Staff Loading'!C50</f>
        <v>0</v>
      </c>
      <c r="D50" s="530">
        <f>'6. M&amp;E Staff Loading'!D50</f>
        <v>0</v>
      </c>
      <c r="E50" s="531">
        <f>'6. M&amp;E Staff Loading'!E50</f>
        <v>0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346">
        <f t="shared" si="45"/>
        <v>0</v>
      </c>
      <c r="S50" s="395">
        <f t="shared" ref="S50:S53" si="46">D50*R50</f>
        <v>0</v>
      </c>
      <c r="T50" s="107"/>
      <c r="U50" s="107"/>
      <c r="V50" s="107"/>
      <c r="W50" s="557">
        <f t="shared" ref="W50:W53" si="47">X50/$U$7</f>
        <v>0</v>
      </c>
      <c r="X50" s="557">
        <f t="shared" ref="X50:X53" si="48">R50/12</f>
        <v>0</v>
      </c>
      <c r="Y50" s="107"/>
      <c r="Z50" s="557">
        <f t="shared" ref="Z50:Z53" si="49">IF($E50="Y",$R50,0)</f>
        <v>0</v>
      </c>
      <c r="AA50" s="557">
        <f t="shared" ref="AA50:AA53" si="50">IF($E50="N",$R50,0)</f>
        <v>0</v>
      </c>
      <c r="AB50" s="558" t="e">
        <f t="shared" ref="AB50:AB53" si="51">Z50/(AA50+Z50)</f>
        <v>#DIV/0!</v>
      </c>
    </row>
    <row r="51" spans="1:28" s="111" customFormat="1" ht="14.25" x14ac:dyDescent="0.3">
      <c r="A51" s="339"/>
      <c r="B51" s="340"/>
      <c r="C51" s="529">
        <f>'6. M&amp;E Staff Loading'!C51</f>
        <v>0</v>
      </c>
      <c r="D51" s="530">
        <f>'6. M&amp;E Staff Loading'!D51</f>
        <v>0</v>
      </c>
      <c r="E51" s="531">
        <f>'6. M&amp;E Staff Loading'!E51</f>
        <v>0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346">
        <f t="shared" si="45"/>
        <v>0</v>
      </c>
      <c r="S51" s="395">
        <f t="shared" si="46"/>
        <v>0</v>
      </c>
      <c r="W51" s="557">
        <f t="shared" si="47"/>
        <v>0</v>
      </c>
      <c r="X51" s="557">
        <f t="shared" si="48"/>
        <v>0</v>
      </c>
      <c r="Y51" s="107"/>
      <c r="Z51" s="557">
        <f t="shared" si="49"/>
        <v>0</v>
      </c>
      <c r="AA51" s="557">
        <f t="shared" si="50"/>
        <v>0</v>
      </c>
      <c r="AB51" s="558" t="e">
        <f t="shared" si="51"/>
        <v>#DIV/0!</v>
      </c>
    </row>
    <row r="52" spans="1:28" s="111" customFormat="1" ht="14.25" x14ac:dyDescent="0.3">
      <c r="A52" s="339"/>
      <c r="B52" s="340"/>
      <c r="C52" s="529">
        <f>'6. M&amp;E Staff Loading'!C52</f>
        <v>0</v>
      </c>
      <c r="D52" s="530">
        <f>'6. M&amp;E Staff Loading'!D52</f>
        <v>0</v>
      </c>
      <c r="E52" s="531">
        <f>'6. M&amp;E Staff Loading'!E52</f>
        <v>0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346">
        <f t="shared" si="45"/>
        <v>0</v>
      </c>
      <c r="S52" s="395">
        <f t="shared" si="46"/>
        <v>0</v>
      </c>
      <c r="W52" s="557">
        <f t="shared" si="47"/>
        <v>0</v>
      </c>
      <c r="X52" s="557">
        <f t="shared" si="48"/>
        <v>0</v>
      </c>
      <c r="Y52" s="107"/>
      <c r="Z52" s="557">
        <f t="shared" si="49"/>
        <v>0</v>
      </c>
      <c r="AA52" s="557">
        <f t="shared" si="50"/>
        <v>0</v>
      </c>
      <c r="AB52" s="558" t="e">
        <f t="shared" si="51"/>
        <v>#DIV/0!</v>
      </c>
    </row>
    <row r="53" spans="1:28" s="111" customFormat="1" ht="14.25" x14ac:dyDescent="0.3">
      <c r="A53" s="339"/>
      <c r="B53" s="340"/>
      <c r="C53" s="529">
        <f>'6. M&amp;E Staff Loading'!C53</f>
        <v>0</v>
      </c>
      <c r="D53" s="530">
        <f>'6. M&amp;E Staff Loading'!D53</f>
        <v>0</v>
      </c>
      <c r="E53" s="531">
        <f>'6. M&amp;E Staff Loading'!E53</f>
        <v>0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346">
        <f t="shared" si="45"/>
        <v>0</v>
      </c>
      <c r="S53" s="395">
        <f t="shared" si="46"/>
        <v>0</v>
      </c>
      <c r="W53" s="557">
        <f t="shared" si="47"/>
        <v>0</v>
      </c>
      <c r="X53" s="557">
        <f t="shared" si="48"/>
        <v>0</v>
      </c>
      <c r="Y53" s="107"/>
      <c r="Z53" s="557">
        <f t="shared" si="49"/>
        <v>0</v>
      </c>
      <c r="AA53" s="557">
        <f t="shared" si="50"/>
        <v>0</v>
      </c>
      <c r="AB53" s="558" t="e">
        <f t="shared" si="51"/>
        <v>#DIV/0!</v>
      </c>
    </row>
    <row r="54" spans="1:28" s="111" customFormat="1" ht="15" thickBot="1" x14ac:dyDescent="0.35">
      <c r="A54" s="240"/>
      <c r="B54" s="241" t="s">
        <v>132</v>
      </c>
      <c r="C54" s="242"/>
      <c r="D54" s="521"/>
      <c r="E54" s="509"/>
      <c r="F54" s="245">
        <f>SUM(F49:F53)</f>
        <v>0</v>
      </c>
      <c r="G54" s="245">
        <f t="shared" ref="G54:R54" si="52">SUM(G49:G53)</f>
        <v>0</v>
      </c>
      <c r="H54" s="245">
        <f t="shared" si="52"/>
        <v>0</v>
      </c>
      <c r="I54" s="245">
        <f t="shared" si="52"/>
        <v>0</v>
      </c>
      <c r="J54" s="245">
        <f t="shared" si="52"/>
        <v>0</v>
      </c>
      <c r="K54" s="245">
        <f t="shared" si="52"/>
        <v>0</v>
      </c>
      <c r="L54" s="245">
        <f t="shared" si="52"/>
        <v>0</v>
      </c>
      <c r="M54" s="245">
        <f t="shared" si="52"/>
        <v>0</v>
      </c>
      <c r="N54" s="245">
        <f t="shared" si="52"/>
        <v>0</v>
      </c>
      <c r="O54" s="245">
        <f t="shared" si="52"/>
        <v>0</v>
      </c>
      <c r="P54" s="245">
        <f t="shared" si="52"/>
        <v>0</v>
      </c>
      <c r="Q54" s="245">
        <f t="shared" si="52"/>
        <v>0</v>
      </c>
      <c r="R54" s="245">
        <f t="shared" si="52"/>
        <v>0</v>
      </c>
      <c r="S54" s="396">
        <f>SUM(S49:S53)</f>
        <v>0</v>
      </c>
      <c r="T54" s="107"/>
      <c r="U54" s="107"/>
      <c r="V54" s="107"/>
      <c r="W54" s="247">
        <f>SUM(W49:W53)</f>
        <v>0</v>
      </c>
      <c r="X54" s="247">
        <f>SUM(X49:X53)</f>
        <v>0</v>
      </c>
      <c r="Z54" s="243">
        <f>SUM(Z49:Z53)</f>
        <v>0</v>
      </c>
      <c r="AA54" s="243">
        <f>SUM(AA49:AA53)</f>
        <v>0</v>
      </c>
      <c r="AB54" s="495" t="e">
        <f>Z54/(Z54+AA54)</f>
        <v>#DIV/0!</v>
      </c>
    </row>
    <row r="55" spans="1:28" s="111" customFormat="1" ht="14.25" x14ac:dyDescent="0.3">
      <c r="A55" s="339">
        <v>2.5</v>
      </c>
      <c r="B55" s="344" t="s">
        <v>133</v>
      </c>
      <c r="C55" s="529">
        <f>'6. M&amp;E Staff Loading'!C55</f>
        <v>0</v>
      </c>
      <c r="D55" s="530">
        <f>'6. M&amp;E Staff Loading'!D55</f>
        <v>0</v>
      </c>
      <c r="E55" s="531">
        <f>'6. M&amp;E Staff Loading'!E55</f>
        <v>0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346">
        <f t="shared" ref="R55:R59" si="53">SUM(F55:Q55)</f>
        <v>0</v>
      </c>
      <c r="S55" s="395">
        <f>D55*R55</f>
        <v>0</v>
      </c>
      <c r="T55" s="107"/>
      <c r="U55" s="107"/>
      <c r="V55" s="107"/>
      <c r="W55" s="557">
        <f>X55/$U$7</f>
        <v>0</v>
      </c>
      <c r="X55" s="557">
        <f>R55/12</f>
        <v>0</v>
      </c>
      <c r="Y55" s="107"/>
      <c r="Z55" s="557">
        <f>IF($E55="Y",$R55,0)</f>
        <v>0</v>
      </c>
      <c r="AA55" s="557">
        <f>IF($E55="N",$R55,0)</f>
        <v>0</v>
      </c>
      <c r="AB55" s="558" t="e">
        <f>Z55/(AA55+Z55)</f>
        <v>#DIV/0!</v>
      </c>
    </row>
    <row r="56" spans="1:28" s="111" customFormat="1" ht="14.25" x14ac:dyDescent="0.3">
      <c r="A56" s="339"/>
      <c r="B56" s="340"/>
      <c r="C56" s="529">
        <f>'6. M&amp;E Staff Loading'!C56</f>
        <v>0</v>
      </c>
      <c r="D56" s="530">
        <f>'6. M&amp;E Staff Loading'!D56</f>
        <v>0</v>
      </c>
      <c r="E56" s="531">
        <f>'6. M&amp;E Staff Loading'!E56</f>
        <v>0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346">
        <f t="shared" si="53"/>
        <v>0</v>
      </c>
      <c r="S56" s="395">
        <f t="shared" ref="S56:S59" si="54">D56*R56</f>
        <v>0</v>
      </c>
      <c r="T56" s="107"/>
      <c r="U56" s="107"/>
      <c r="V56" s="107"/>
      <c r="W56" s="557">
        <f t="shared" ref="W56:W59" si="55">X56/$U$7</f>
        <v>0</v>
      </c>
      <c r="X56" s="557">
        <f t="shared" ref="X56:X59" si="56">R56/12</f>
        <v>0</v>
      </c>
      <c r="Y56" s="107"/>
      <c r="Z56" s="557">
        <f t="shared" ref="Z56:Z59" si="57">IF($E56="Y",$R56,0)</f>
        <v>0</v>
      </c>
      <c r="AA56" s="557">
        <f t="shared" ref="AA56:AA59" si="58">IF($E56="N",$R56,0)</f>
        <v>0</v>
      </c>
      <c r="AB56" s="558" t="e">
        <f t="shared" ref="AB56:AB59" si="59">Z56/(AA56+Z56)</f>
        <v>#DIV/0!</v>
      </c>
    </row>
    <row r="57" spans="1:28" s="111" customFormat="1" ht="14.25" x14ac:dyDescent="0.3">
      <c r="A57" s="339"/>
      <c r="B57" s="340"/>
      <c r="C57" s="529">
        <f>'6. M&amp;E Staff Loading'!C57</f>
        <v>0</v>
      </c>
      <c r="D57" s="530">
        <f>'6. M&amp;E Staff Loading'!D57</f>
        <v>0</v>
      </c>
      <c r="E57" s="531">
        <f>'6. M&amp;E Staff Loading'!E57</f>
        <v>0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346">
        <f t="shared" si="53"/>
        <v>0</v>
      </c>
      <c r="S57" s="395">
        <f t="shared" si="54"/>
        <v>0</v>
      </c>
      <c r="W57" s="557">
        <f t="shared" si="55"/>
        <v>0</v>
      </c>
      <c r="X57" s="557">
        <f t="shared" si="56"/>
        <v>0</v>
      </c>
      <c r="Y57" s="107"/>
      <c r="Z57" s="557">
        <f t="shared" si="57"/>
        <v>0</v>
      </c>
      <c r="AA57" s="557">
        <f t="shared" si="58"/>
        <v>0</v>
      </c>
      <c r="AB57" s="558" t="e">
        <f t="shared" si="59"/>
        <v>#DIV/0!</v>
      </c>
    </row>
    <row r="58" spans="1:28" s="111" customFormat="1" ht="14.25" x14ac:dyDescent="0.3">
      <c r="A58" s="339"/>
      <c r="B58" s="340"/>
      <c r="C58" s="529">
        <f>'6. M&amp;E Staff Loading'!C58</f>
        <v>0</v>
      </c>
      <c r="D58" s="530">
        <f>'6. M&amp;E Staff Loading'!D58</f>
        <v>0</v>
      </c>
      <c r="E58" s="531">
        <f>'6. M&amp;E Staff Loading'!E58</f>
        <v>0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346">
        <f t="shared" si="53"/>
        <v>0</v>
      </c>
      <c r="S58" s="395">
        <f t="shared" si="54"/>
        <v>0</v>
      </c>
      <c r="W58" s="557">
        <f t="shared" si="55"/>
        <v>0</v>
      </c>
      <c r="X58" s="557">
        <f t="shared" si="56"/>
        <v>0</v>
      </c>
      <c r="Y58" s="107"/>
      <c r="Z58" s="557">
        <f t="shared" si="57"/>
        <v>0</v>
      </c>
      <c r="AA58" s="557">
        <f t="shared" si="58"/>
        <v>0</v>
      </c>
      <c r="AB58" s="558" t="e">
        <f t="shared" si="59"/>
        <v>#DIV/0!</v>
      </c>
    </row>
    <row r="59" spans="1:28" s="111" customFormat="1" ht="14.25" x14ac:dyDescent="0.3">
      <c r="A59" s="339"/>
      <c r="B59" s="340"/>
      <c r="C59" s="529">
        <f>'6. M&amp;E Staff Loading'!C59</f>
        <v>0</v>
      </c>
      <c r="D59" s="530">
        <f>'6. M&amp;E Staff Loading'!D59</f>
        <v>0</v>
      </c>
      <c r="E59" s="531">
        <f>'6. M&amp;E Staff Loading'!E59</f>
        <v>0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346">
        <f t="shared" si="53"/>
        <v>0</v>
      </c>
      <c r="S59" s="395">
        <f t="shared" si="54"/>
        <v>0</v>
      </c>
      <c r="W59" s="557">
        <f t="shared" si="55"/>
        <v>0</v>
      </c>
      <c r="X59" s="557">
        <f t="shared" si="56"/>
        <v>0</v>
      </c>
      <c r="Y59" s="107"/>
      <c r="Z59" s="557">
        <f t="shared" si="57"/>
        <v>0</v>
      </c>
      <c r="AA59" s="557">
        <f t="shared" si="58"/>
        <v>0</v>
      </c>
      <c r="AB59" s="558" t="e">
        <f t="shared" si="59"/>
        <v>#DIV/0!</v>
      </c>
    </row>
    <row r="60" spans="1:28" s="111" customFormat="1" ht="15" thickBot="1" x14ac:dyDescent="0.35">
      <c r="A60" s="240"/>
      <c r="B60" s="241" t="s">
        <v>134</v>
      </c>
      <c r="C60" s="242"/>
      <c r="D60" s="521"/>
      <c r="E60" s="509"/>
      <c r="F60" s="245">
        <f>SUM(F55:F59)</f>
        <v>0</v>
      </c>
      <c r="G60" s="245">
        <f t="shared" ref="G60:R60" si="60">SUM(G55:G59)</f>
        <v>0</v>
      </c>
      <c r="H60" s="245">
        <f t="shared" si="60"/>
        <v>0</v>
      </c>
      <c r="I60" s="245">
        <f t="shared" si="60"/>
        <v>0</v>
      </c>
      <c r="J60" s="245">
        <f t="shared" si="60"/>
        <v>0</v>
      </c>
      <c r="K60" s="245">
        <f t="shared" si="60"/>
        <v>0</v>
      </c>
      <c r="L60" s="245">
        <f t="shared" si="60"/>
        <v>0</v>
      </c>
      <c r="M60" s="245">
        <f t="shared" si="60"/>
        <v>0</v>
      </c>
      <c r="N60" s="245">
        <f t="shared" si="60"/>
        <v>0</v>
      </c>
      <c r="O60" s="245">
        <f t="shared" si="60"/>
        <v>0</v>
      </c>
      <c r="P60" s="245">
        <f t="shared" si="60"/>
        <v>0</v>
      </c>
      <c r="Q60" s="245">
        <f t="shared" si="60"/>
        <v>0</v>
      </c>
      <c r="R60" s="245">
        <f t="shared" si="60"/>
        <v>0</v>
      </c>
      <c r="S60" s="396">
        <f>SUM(S55:S59)</f>
        <v>0</v>
      </c>
      <c r="T60" s="107"/>
      <c r="U60" s="107"/>
      <c r="V60" s="107"/>
      <c r="W60" s="247">
        <f>SUM(W55:W59)</f>
        <v>0</v>
      </c>
      <c r="X60" s="247">
        <f>SUM(X55:X59)</f>
        <v>0</v>
      </c>
      <c r="Z60" s="243">
        <f>SUM(Z55:Z59)</f>
        <v>0</v>
      </c>
      <c r="AA60" s="243">
        <f>SUM(AA55:AA59)</f>
        <v>0</v>
      </c>
      <c r="AB60" s="495" t="e">
        <f>Z60/(Z60+AA60)</f>
        <v>#DIV/0!</v>
      </c>
    </row>
    <row r="61" spans="1:28" s="111" customFormat="1" ht="14.25" x14ac:dyDescent="0.3">
      <c r="A61" s="339">
        <v>2.6</v>
      </c>
      <c r="B61" s="344" t="s">
        <v>135</v>
      </c>
      <c r="C61" s="529">
        <f>'6. M&amp;E Staff Loading'!C61</f>
        <v>0</v>
      </c>
      <c r="D61" s="530">
        <f>'6. M&amp;E Staff Loading'!D61</f>
        <v>0</v>
      </c>
      <c r="E61" s="531">
        <f>'6. M&amp;E Staff Loading'!E61</f>
        <v>0</v>
      </c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346">
        <f t="shared" si="23"/>
        <v>0</v>
      </c>
      <c r="S61" s="395">
        <f>D61*R61</f>
        <v>0</v>
      </c>
      <c r="T61" s="107"/>
      <c r="U61" s="107"/>
      <c r="V61" s="107"/>
      <c r="W61" s="557">
        <f>X61/$U$7</f>
        <v>0</v>
      </c>
      <c r="X61" s="557">
        <f>R61/12</f>
        <v>0</v>
      </c>
      <c r="Z61" s="557">
        <f>IF($E61="Y",$R61,0)</f>
        <v>0</v>
      </c>
      <c r="AA61" s="557">
        <f>IF($E61="N",$R61,0)</f>
        <v>0</v>
      </c>
      <c r="AB61" s="558" t="e">
        <f>Z61/(AA61+Z61)</f>
        <v>#DIV/0!</v>
      </c>
    </row>
    <row r="62" spans="1:28" ht="14.25" x14ac:dyDescent="0.3">
      <c r="A62" s="339"/>
      <c r="B62" s="340"/>
      <c r="C62" s="529">
        <f>'6. M&amp;E Staff Loading'!C62</f>
        <v>0</v>
      </c>
      <c r="D62" s="530">
        <f>'6. M&amp;E Staff Loading'!D62</f>
        <v>0</v>
      </c>
      <c r="E62" s="531">
        <f>'6. M&amp;E Staff Loading'!E62</f>
        <v>0</v>
      </c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346">
        <f t="shared" si="23"/>
        <v>0</v>
      </c>
      <c r="S62" s="395">
        <f t="shared" ref="S62:S65" si="61">D62*R62</f>
        <v>0</v>
      </c>
      <c r="W62" s="557">
        <f t="shared" ref="W62:W65" si="62">X62/$U$7</f>
        <v>0</v>
      </c>
      <c r="X62" s="557">
        <f t="shared" ref="X62:X65" si="63">R62/12</f>
        <v>0</v>
      </c>
      <c r="Z62" s="557">
        <f t="shared" ref="Z62:Z65" si="64">IF($E62="Y",$R62,0)</f>
        <v>0</v>
      </c>
      <c r="AA62" s="557">
        <f t="shared" ref="AA62:AA65" si="65">IF($E62="N",$R62,0)</f>
        <v>0</v>
      </c>
      <c r="AB62" s="558" t="e">
        <f t="shared" ref="AB62:AB65" si="66">Z62/(AA62+Z62)</f>
        <v>#DIV/0!</v>
      </c>
    </row>
    <row r="63" spans="1:28" ht="14.25" x14ac:dyDescent="0.3">
      <c r="A63" s="339"/>
      <c r="B63" s="340"/>
      <c r="C63" s="529">
        <f>'6. M&amp;E Staff Loading'!C63</f>
        <v>0</v>
      </c>
      <c r="D63" s="530">
        <f>'6. M&amp;E Staff Loading'!D63</f>
        <v>0</v>
      </c>
      <c r="E63" s="531">
        <f>'6. M&amp;E Staff Loading'!E63</f>
        <v>0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346">
        <f t="shared" si="23"/>
        <v>0</v>
      </c>
      <c r="S63" s="395">
        <f t="shared" si="61"/>
        <v>0</v>
      </c>
      <c r="W63" s="557">
        <f t="shared" si="62"/>
        <v>0</v>
      </c>
      <c r="X63" s="557">
        <f t="shared" si="63"/>
        <v>0</v>
      </c>
      <c r="Z63" s="557">
        <f t="shared" si="64"/>
        <v>0</v>
      </c>
      <c r="AA63" s="557">
        <f t="shared" si="65"/>
        <v>0</v>
      </c>
      <c r="AB63" s="558" t="e">
        <f t="shared" si="66"/>
        <v>#DIV/0!</v>
      </c>
    </row>
    <row r="64" spans="1:28" ht="14.25" x14ac:dyDescent="0.3">
      <c r="A64" s="339"/>
      <c r="B64" s="340"/>
      <c r="C64" s="529">
        <f>'6. M&amp;E Staff Loading'!C64</f>
        <v>0</v>
      </c>
      <c r="D64" s="530">
        <f>'6. M&amp;E Staff Loading'!D64</f>
        <v>0</v>
      </c>
      <c r="E64" s="531">
        <f>'6. M&amp;E Staff Loading'!E64</f>
        <v>0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346">
        <f t="shared" si="23"/>
        <v>0</v>
      </c>
      <c r="S64" s="395">
        <f t="shared" si="61"/>
        <v>0</v>
      </c>
      <c r="T64" s="111"/>
      <c r="U64" s="111"/>
      <c r="V64" s="111"/>
      <c r="W64" s="557">
        <f t="shared" si="62"/>
        <v>0</v>
      </c>
      <c r="X64" s="557">
        <f t="shared" si="63"/>
        <v>0</v>
      </c>
      <c r="Z64" s="557">
        <f t="shared" si="64"/>
        <v>0</v>
      </c>
      <c r="AA64" s="557">
        <f t="shared" si="65"/>
        <v>0</v>
      </c>
      <c r="AB64" s="558" t="e">
        <f t="shared" si="66"/>
        <v>#DIV/0!</v>
      </c>
    </row>
    <row r="65" spans="1:28" ht="14.25" x14ac:dyDescent="0.3">
      <c r="A65" s="339"/>
      <c r="B65" s="340"/>
      <c r="C65" s="529">
        <f>'6. M&amp;E Staff Loading'!C65</f>
        <v>0</v>
      </c>
      <c r="D65" s="530">
        <f>'6. M&amp;E Staff Loading'!D65</f>
        <v>0</v>
      </c>
      <c r="E65" s="531">
        <f>'6. M&amp;E Staff Loading'!E65</f>
        <v>0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346">
        <f t="shared" si="23"/>
        <v>0</v>
      </c>
      <c r="S65" s="395">
        <f t="shared" si="61"/>
        <v>0</v>
      </c>
      <c r="T65" s="111"/>
      <c r="U65" s="111"/>
      <c r="V65" s="111"/>
      <c r="W65" s="557">
        <f t="shared" si="62"/>
        <v>0</v>
      </c>
      <c r="X65" s="557">
        <f t="shared" si="63"/>
        <v>0</v>
      </c>
      <c r="Z65" s="557">
        <f t="shared" si="64"/>
        <v>0</v>
      </c>
      <c r="AA65" s="557">
        <f t="shared" si="65"/>
        <v>0</v>
      </c>
      <c r="AB65" s="558" t="e">
        <f t="shared" si="66"/>
        <v>#DIV/0!</v>
      </c>
    </row>
    <row r="66" spans="1:28" s="111" customFormat="1" ht="15" thickBot="1" x14ac:dyDescent="0.35">
      <c r="A66" s="240"/>
      <c r="B66" s="241" t="s">
        <v>136</v>
      </c>
      <c r="C66" s="242"/>
      <c r="D66" s="521"/>
      <c r="E66" s="509"/>
      <c r="F66" s="245">
        <f>SUM(F61:F65)</f>
        <v>0</v>
      </c>
      <c r="G66" s="245">
        <f t="shared" ref="G66:R66" si="67">SUM(G61:G65)</f>
        <v>0</v>
      </c>
      <c r="H66" s="245">
        <f t="shared" si="67"/>
        <v>0</v>
      </c>
      <c r="I66" s="245">
        <f t="shared" si="67"/>
        <v>0</v>
      </c>
      <c r="J66" s="245">
        <f t="shared" si="67"/>
        <v>0</v>
      </c>
      <c r="K66" s="245">
        <f t="shared" si="67"/>
        <v>0</v>
      </c>
      <c r="L66" s="245">
        <f t="shared" si="67"/>
        <v>0</v>
      </c>
      <c r="M66" s="245">
        <f t="shared" si="67"/>
        <v>0</v>
      </c>
      <c r="N66" s="245">
        <f t="shared" si="67"/>
        <v>0</v>
      </c>
      <c r="O66" s="245">
        <f t="shared" si="67"/>
        <v>0</v>
      </c>
      <c r="P66" s="245">
        <f t="shared" si="67"/>
        <v>0</v>
      </c>
      <c r="Q66" s="245">
        <f t="shared" si="67"/>
        <v>0</v>
      </c>
      <c r="R66" s="245">
        <f t="shared" si="67"/>
        <v>0</v>
      </c>
      <c r="S66" s="396">
        <f>SUM(S61:S65)</f>
        <v>0</v>
      </c>
      <c r="W66" s="247">
        <f>SUM(W61:W65)</f>
        <v>0</v>
      </c>
      <c r="X66" s="247">
        <f>SUM(X61:X65)</f>
        <v>0</v>
      </c>
      <c r="Z66" s="243">
        <f>SUM(Z61:Z65)</f>
        <v>0</v>
      </c>
      <c r="AA66" s="243">
        <f>SUM(AA61:AA65)</f>
        <v>0</v>
      </c>
      <c r="AB66" s="495" t="e">
        <f>Z66/(Z66+AA66)</f>
        <v>#DIV/0!</v>
      </c>
    </row>
    <row r="67" spans="1:28" s="111" customFormat="1" ht="14.25" x14ac:dyDescent="0.3">
      <c r="A67" s="339">
        <v>2.7</v>
      </c>
      <c r="B67" s="344" t="s">
        <v>137</v>
      </c>
      <c r="C67" s="529">
        <f>'6. M&amp;E Staff Loading'!C67</f>
        <v>0</v>
      </c>
      <c r="D67" s="530">
        <f>'6. M&amp;E Staff Loading'!D67</f>
        <v>0</v>
      </c>
      <c r="E67" s="531">
        <f>'6. M&amp;E Staff Loading'!E67</f>
        <v>0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346">
        <f t="shared" si="23"/>
        <v>0</v>
      </c>
      <c r="S67" s="395">
        <f>D67*R67</f>
        <v>0</v>
      </c>
      <c r="T67" s="107"/>
      <c r="U67" s="107"/>
      <c r="V67" s="107"/>
      <c r="W67" s="557">
        <f>X67/$U$7</f>
        <v>0</v>
      </c>
      <c r="X67" s="557">
        <f>R67/12</f>
        <v>0</v>
      </c>
      <c r="Z67" s="557">
        <f>IF($E67="Y",$R67,0)</f>
        <v>0</v>
      </c>
      <c r="AA67" s="557">
        <f>IF($E67="N",$R67,0)</f>
        <v>0</v>
      </c>
      <c r="AB67" s="558" t="e">
        <f>Z67/(AA67+Z67)</f>
        <v>#DIV/0!</v>
      </c>
    </row>
    <row r="68" spans="1:28" ht="14.25" x14ac:dyDescent="0.3">
      <c r="A68" s="339"/>
      <c r="B68" s="340"/>
      <c r="C68" s="529">
        <f>'6. M&amp;E Staff Loading'!C68</f>
        <v>0</v>
      </c>
      <c r="D68" s="530">
        <f>'6. M&amp;E Staff Loading'!D68</f>
        <v>0</v>
      </c>
      <c r="E68" s="531">
        <f>'6. M&amp;E Staff Loading'!E68</f>
        <v>0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346">
        <f t="shared" si="23"/>
        <v>0</v>
      </c>
      <c r="S68" s="395">
        <f t="shared" ref="S68:S71" si="68">D68*R68</f>
        <v>0</v>
      </c>
      <c r="W68" s="557">
        <f t="shared" ref="W68:W71" si="69">X68/$U$7</f>
        <v>0</v>
      </c>
      <c r="X68" s="557">
        <f t="shared" ref="X68:X71" si="70">R68/12</f>
        <v>0</v>
      </c>
      <c r="Z68" s="557">
        <f t="shared" ref="Z68:Z71" si="71">IF($E68="Y",$R68,0)</f>
        <v>0</v>
      </c>
      <c r="AA68" s="557">
        <f t="shared" ref="AA68:AA71" si="72">IF($E68="N",$R68,0)</f>
        <v>0</v>
      </c>
      <c r="AB68" s="558" t="e">
        <f t="shared" ref="AB68:AB71" si="73">Z68/(AA68+Z68)</f>
        <v>#DIV/0!</v>
      </c>
    </row>
    <row r="69" spans="1:28" ht="14.25" x14ac:dyDescent="0.3">
      <c r="A69" s="339"/>
      <c r="B69" s="340"/>
      <c r="C69" s="529">
        <f>'6. M&amp;E Staff Loading'!C69</f>
        <v>0</v>
      </c>
      <c r="D69" s="530">
        <f>'6. M&amp;E Staff Loading'!D69</f>
        <v>0</v>
      </c>
      <c r="E69" s="531">
        <f>'6. M&amp;E Staff Loading'!E69</f>
        <v>0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346">
        <f t="shared" si="23"/>
        <v>0</v>
      </c>
      <c r="S69" s="395">
        <f t="shared" si="68"/>
        <v>0</v>
      </c>
      <c r="W69" s="557">
        <f t="shared" si="69"/>
        <v>0</v>
      </c>
      <c r="X69" s="557">
        <f t="shared" si="70"/>
        <v>0</v>
      </c>
      <c r="Z69" s="557">
        <f t="shared" si="71"/>
        <v>0</v>
      </c>
      <c r="AA69" s="557">
        <f t="shared" si="72"/>
        <v>0</v>
      </c>
      <c r="AB69" s="558" t="e">
        <f t="shared" si="73"/>
        <v>#DIV/0!</v>
      </c>
    </row>
    <row r="70" spans="1:28" ht="14.25" x14ac:dyDescent="0.3">
      <c r="A70" s="339"/>
      <c r="B70" s="340"/>
      <c r="C70" s="529">
        <f>'6. M&amp;E Staff Loading'!C70</f>
        <v>0</v>
      </c>
      <c r="D70" s="530">
        <f>'6. M&amp;E Staff Loading'!D70</f>
        <v>0</v>
      </c>
      <c r="E70" s="531">
        <f>'6. M&amp;E Staff Loading'!E70</f>
        <v>0</v>
      </c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346">
        <f t="shared" si="23"/>
        <v>0</v>
      </c>
      <c r="S70" s="395">
        <f t="shared" si="68"/>
        <v>0</v>
      </c>
      <c r="W70" s="557">
        <f t="shared" si="69"/>
        <v>0</v>
      </c>
      <c r="X70" s="557">
        <f t="shared" si="70"/>
        <v>0</v>
      </c>
      <c r="Z70" s="557">
        <f t="shared" si="71"/>
        <v>0</v>
      </c>
      <c r="AA70" s="557">
        <f t="shared" si="72"/>
        <v>0</v>
      </c>
      <c r="AB70" s="558" t="e">
        <f t="shared" si="73"/>
        <v>#DIV/0!</v>
      </c>
    </row>
    <row r="71" spans="1:28" ht="14.25" x14ac:dyDescent="0.3">
      <c r="A71" s="339"/>
      <c r="B71" s="340"/>
      <c r="C71" s="529">
        <f>'6. M&amp;E Staff Loading'!C71</f>
        <v>0</v>
      </c>
      <c r="D71" s="530">
        <f>'6. M&amp;E Staff Loading'!D71</f>
        <v>0</v>
      </c>
      <c r="E71" s="531">
        <f>'6. M&amp;E Staff Loading'!E71</f>
        <v>0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346">
        <f t="shared" si="23"/>
        <v>0</v>
      </c>
      <c r="S71" s="395">
        <f t="shared" si="68"/>
        <v>0</v>
      </c>
      <c r="W71" s="557">
        <f t="shared" si="69"/>
        <v>0</v>
      </c>
      <c r="X71" s="557">
        <f t="shared" si="70"/>
        <v>0</v>
      </c>
      <c r="Z71" s="557">
        <f t="shared" si="71"/>
        <v>0</v>
      </c>
      <c r="AA71" s="557">
        <f t="shared" si="72"/>
        <v>0</v>
      </c>
      <c r="AB71" s="558" t="e">
        <f t="shared" si="73"/>
        <v>#DIV/0!</v>
      </c>
    </row>
    <row r="72" spans="1:28" s="111" customFormat="1" ht="15" thickBot="1" x14ac:dyDescent="0.35">
      <c r="A72" s="240"/>
      <c r="B72" s="241" t="s">
        <v>138</v>
      </c>
      <c r="C72" s="242"/>
      <c r="D72" s="521"/>
      <c r="E72" s="509"/>
      <c r="F72" s="245">
        <f>SUM(F67:F71)</f>
        <v>0</v>
      </c>
      <c r="G72" s="245">
        <f t="shared" ref="G72:R72" si="74">SUM(G67:G71)</f>
        <v>0</v>
      </c>
      <c r="H72" s="245">
        <f t="shared" si="74"/>
        <v>0</v>
      </c>
      <c r="I72" s="245">
        <f t="shared" si="74"/>
        <v>0</v>
      </c>
      <c r="J72" s="245">
        <f t="shared" si="74"/>
        <v>0</v>
      </c>
      <c r="K72" s="245">
        <f t="shared" si="74"/>
        <v>0</v>
      </c>
      <c r="L72" s="245">
        <f t="shared" si="74"/>
        <v>0</v>
      </c>
      <c r="M72" s="245">
        <f t="shared" si="74"/>
        <v>0</v>
      </c>
      <c r="N72" s="245">
        <f t="shared" si="74"/>
        <v>0</v>
      </c>
      <c r="O72" s="245">
        <f t="shared" si="74"/>
        <v>0</v>
      </c>
      <c r="P72" s="245">
        <f t="shared" si="74"/>
        <v>0</v>
      </c>
      <c r="Q72" s="245">
        <f t="shared" si="74"/>
        <v>0</v>
      </c>
      <c r="R72" s="245">
        <f t="shared" si="74"/>
        <v>0</v>
      </c>
      <c r="S72" s="396">
        <f>SUM(S67:S71)</f>
        <v>0</v>
      </c>
      <c r="T72" s="107"/>
      <c r="U72" s="107"/>
      <c r="V72" s="107"/>
      <c r="W72" s="247">
        <f>SUM(W67:W71)</f>
        <v>0</v>
      </c>
      <c r="X72" s="247">
        <f>SUM(X67:X71)</f>
        <v>0</v>
      </c>
      <c r="Z72" s="243">
        <f>SUM(Z67:Z71)</f>
        <v>0</v>
      </c>
      <c r="AA72" s="243">
        <f>SUM(AA67:AA71)</f>
        <v>0</v>
      </c>
      <c r="AB72" s="495" t="e">
        <f>Z72/(Z72+AA72)</f>
        <v>#DIV/0!</v>
      </c>
    </row>
    <row r="73" spans="1:28" s="111" customFormat="1" ht="9.9499999999999993" customHeight="1" thickBot="1" x14ac:dyDescent="0.35">
      <c r="A73" s="150"/>
      <c r="B73" s="151"/>
      <c r="C73" s="152"/>
      <c r="D73" s="520"/>
      <c r="E73" s="50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401"/>
      <c r="T73" s="107"/>
      <c r="U73" s="107"/>
      <c r="V73" s="107"/>
      <c r="W73" s="505"/>
      <c r="X73" s="505"/>
      <c r="Z73" s="505"/>
      <c r="AA73" s="505"/>
      <c r="AB73" s="499"/>
    </row>
    <row r="74" spans="1:28" s="111" customFormat="1" ht="14.25" thickBot="1" x14ac:dyDescent="0.3">
      <c r="A74" s="263"/>
      <c r="B74" s="264" t="s">
        <v>139</v>
      </c>
      <c r="C74" s="265"/>
      <c r="D74" s="523"/>
      <c r="E74" s="512"/>
      <c r="F74" s="266">
        <f t="shared" ref="F74" si="75">SUM(F36,F42,F48,F54,F60,F66,F72)</f>
        <v>0</v>
      </c>
      <c r="G74" s="266">
        <f t="shared" ref="G74:S74" si="76">SUM(G36,G42,G48,G66,G72)</f>
        <v>0</v>
      </c>
      <c r="H74" s="266">
        <f t="shared" si="76"/>
        <v>0</v>
      </c>
      <c r="I74" s="266">
        <f t="shared" si="76"/>
        <v>0</v>
      </c>
      <c r="J74" s="266">
        <f t="shared" si="76"/>
        <v>0</v>
      </c>
      <c r="K74" s="266">
        <f t="shared" si="76"/>
        <v>0</v>
      </c>
      <c r="L74" s="266">
        <f t="shared" si="76"/>
        <v>0</v>
      </c>
      <c r="M74" s="266">
        <f t="shared" si="76"/>
        <v>0</v>
      </c>
      <c r="N74" s="266">
        <f t="shared" si="76"/>
        <v>0</v>
      </c>
      <c r="O74" s="266">
        <f t="shared" si="76"/>
        <v>0</v>
      </c>
      <c r="P74" s="266">
        <f t="shared" si="76"/>
        <v>0</v>
      </c>
      <c r="Q74" s="266">
        <f t="shared" si="76"/>
        <v>0</v>
      </c>
      <c r="R74" s="266">
        <f t="shared" si="76"/>
        <v>0</v>
      </c>
      <c r="S74" s="398">
        <f t="shared" si="76"/>
        <v>0</v>
      </c>
      <c r="W74" s="266">
        <f>SUM(W36,W42,W48,W66,W72)</f>
        <v>0</v>
      </c>
      <c r="X74" s="266">
        <f>SUM(X36,X42,X48,X66,X72)</f>
        <v>0</v>
      </c>
      <c r="Z74" s="266">
        <f t="shared" ref="Z74:AA74" si="77">SUM(Z36,Z42,Z48,Z54,Z60,Z66,Z72)</f>
        <v>0</v>
      </c>
      <c r="AA74" s="266">
        <f t="shared" si="77"/>
        <v>0</v>
      </c>
      <c r="AB74" s="500" t="e">
        <f>Z74/(Z74+AA74)</f>
        <v>#DIV/0!</v>
      </c>
    </row>
    <row r="75" spans="1:28" ht="14.25" x14ac:dyDescent="0.3">
      <c r="A75" s="150"/>
      <c r="B75" s="156"/>
      <c r="C75" s="157"/>
      <c r="D75" s="525"/>
      <c r="E75" s="514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401"/>
      <c r="T75" s="111"/>
      <c r="U75" s="111"/>
      <c r="V75" s="111"/>
      <c r="W75" s="158"/>
      <c r="X75" s="158"/>
      <c r="Z75" s="158"/>
      <c r="AA75" s="158"/>
      <c r="AB75" s="503"/>
    </row>
    <row r="76" spans="1:28" ht="14.25" x14ac:dyDescent="0.3">
      <c r="A76" s="249">
        <v>3</v>
      </c>
      <c r="B76" s="257" t="s">
        <v>140</v>
      </c>
      <c r="C76" s="251"/>
      <c r="D76" s="519"/>
      <c r="E76" s="507"/>
      <c r="F76" s="256"/>
      <c r="G76" s="256"/>
      <c r="H76" s="256"/>
      <c r="I76" s="256"/>
      <c r="J76" s="256"/>
      <c r="K76" s="256"/>
      <c r="L76" s="256"/>
      <c r="M76" s="256"/>
      <c r="N76" s="256"/>
      <c r="O76" s="256"/>
      <c r="P76" s="256"/>
      <c r="Q76" s="256"/>
      <c r="R76" s="252"/>
      <c r="S76" s="402"/>
      <c r="T76" s="111"/>
      <c r="U76" s="111"/>
      <c r="V76" s="111"/>
      <c r="W76" s="251"/>
      <c r="X76" s="251"/>
      <c r="Z76" s="251"/>
      <c r="AA76" s="251"/>
      <c r="AB76" s="498"/>
    </row>
    <row r="77" spans="1:28" ht="14.25" x14ac:dyDescent="0.3">
      <c r="A77" s="339">
        <v>3.1</v>
      </c>
      <c r="B77" s="344" t="s">
        <v>140</v>
      </c>
      <c r="C77" s="529">
        <f>'6. M&amp;E Staff Loading'!C77</f>
        <v>0</v>
      </c>
      <c r="D77" s="530">
        <f>'6. M&amp;E Staff Loading'!D77</f>
        <v>0</v>
      </c>
      <c r="E77" s="531">
        <f>'6. M&amp;E Staff Loading'!E77</f>
        <v>0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346">
        <f t="shared" ref="R77:R81" si="78">SUM(F77:Q77)</f>
        <v>0</v>
      </c>
      <c r="S77" s="395">
        <f>D77*R77</f>
        <v>0</v>
      </c>
      <c r="W77" s="557">
        <f>X77/$U$7</f>
        <v>0</v>
      </c>
      <c r="X77" s="557">
        <f>R77/12</f>
        <v>0</v>
      </c>
      <c r="Z77" s="557">
        <f>IF($E77="Y",$R77,0)</f>
        <v>0</v>
      </c>
      <c r="AA77" s="557">
        <f>IF($E77="N",$R77,0)</f>
        <v>0</v>
      </c>
      <c r="AB77" s="558" t="e">
        <f>Z77/(AA77+Z77)</f>
        <v>#DIV/0!</v>
      </c>
    </row>
    <row r="78" spans="1:28" ht="14.25" x14ac:dyDescent="0.3">
      <c r="A78" s="339"/>
      <c r="B78" s="340"/>
      <c r="C78" s="529">
        <f>'6. M&amp;E Staff Loading'!C78</f>
        <v>0</v>
      </c>
      <c r="D78" s="530">
        <f>'6. M&amp;E Staff Loading'!D78</f>
        <v>0</v>
      </c>
      <c r="E78" s="531">
        <f>'6. M&amp;E Staff Loading'!E78</f>
        <v>0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346">
        <f t="shared" si="78"/>
        <v>0</v>
      </c>
      <c r="S78" s="395">
        <f t="shared" ref="S78:S81" si="79">D78*R78</f>
        <v>0</v>
      </c>
      <c r="W78" s="557">
        <f t="shared" ref="W78:W81" si="80">X78/$U$7</f>
        <v>0</v>
      </c>
      <c r="X78" s="557">
        <f t="shared" ref="X78:X81" si="81">R78/12</f>
        <v>0</v>
      </c>
      <c r="Z78" s="557">
        <f t="shared" ref="Z78:Z81" si="82">IF($E78="Y",$R78,0)</f>
        <v>0</v>
      </c>
      <c r="AA78" s="557">
        <f t="shared" ref="AA78:AA81" si="83">IF($E78="N",$R78,0)</f>
        <v>0</v>
      </c>
      <c r="AB78" s="558" t="e">
        <f t="shared" ref="AB78:AB81" si="84">Z78/(AA78+Z78)</f>
        <v>#DIV/0!</v>
      </c>
    </row>
    <row r="79" spans="1:28" s="111" customFormat="1" ht="14.25" x14ac:dyDescent="0.3">
      <c r="A79" s="339"/>
      <c r="B79" s="340"/>
      <c r="C79" s="529">
        <f>'6. M&amp;E Staff Loading'!C79</f>
        <v>0</v>
      </c>
      <c r="D79" s="530">
        <f>'6. M&amp;E Staff Loading'!D79</f>
        <v>0</v>
      </c>
      <c r="E79" s="531">
        <f>'6. M&amp;E Staff Loading'!E79</f>
        <v>0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346">
        <f t="shared" si="78"/>
        <v>0</v>
      </c>
      <c r="S79" s="395">
        <f t="shared" si="79"/>
        <v>0</v>
      </c>
      <c r="T79" s="107"/>
      <c r="U79" s="107"/>
      <c r="V79" s="107"/>
      <c r="W79" s="557">
        <f t="shared" si="80"/>
        <v>0</v>
      </c>
      <c r="X79" s="557">
        <f t="shared" si="81"/>
        <v>0</v>
      </c>
      <c r="Z79" s="557">
        <f t="shared" si="82"/>
        <v>0</v>
      </c>
      <c r="AA79" s="557">
        <f t="shared" si="83"/>
        <v>0</v>
      </c>
      <c r="AB79" s="558" t="e">
        <f t="shared" si="84"/>
        <v>#DIV/0!</v>
      </c>
    </row>
    <row r="80" spans="1:28" s="111" customFormat="1" ht="14.25" x14ac:dyDescent="0.3">
      <c r="A80" s="339"/>
      <c r="B80" s="340"/>
      <c r="C80" s="529">
        <f>'6. M&amp;E Staff Loading'!C80</f>
        <v>0</v>
      </c>
      <c r="D80" s="530">
        <f>'6. M&amp;E Staff Loading'!D80</f>
        <v>0</v>
      </c>
      <c r="E80" s="531">
        <f>'6. M&amp;E Staff Loading'!E80</f>
        <v>0</v>
      </c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346">
        <f t="shared" si="78"/>
        <v>0</v>
      </c>
      <c r="S80" s="395">
        <f t="shared" si="79"/>
        <v>0</v>
      </c>
      <c r="T80" s="107"/>
      <c r="U80" s="107"/>
      <c r="V80" s="107"/>
      <c r="W80" s="557">
        <f t="shared" si="80"/>
        <v>0</v>
      </c>
      <c r="X80" s="557">
        <f t="shared" si="81"/>
        <v>0</v>
      </c>
      <c r="Z80" s="557">
        <f t="shared" si="82"/>
        <v>0</v>
      </c>
      <c r="AA80" s="557">
        <f t="shared" si="83"/>
        <v>0</v>
      </c>
      <c r="AB80" s="558" t="e">
        <f t="shared" si="84"/>
        <v>#DIV/0!</v>
      </c>
    </row>
    <row r="81" spans="1:28" ht="14.25" customHeight="1" x14ac:dyDescent="0.3">
      <c r="A81" s="339"/>
      <c r="B81" s="340"/>
      <c r="C81" s="529">
        <f>'6. M&amp;E Staff Loading'!C81</f>
        <v>0</v>
      </c>
      <c r="D81" s="530">
        <f>'6. M&amp;E Staff Loading'!D81</f>
        <v>0</v>
      </c>
      <c r="E81" s="531">
        <f>'6. M&amp;E Staff Loading'!E81</f>
        <v>0</v>
      </c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346">
        <f t="shared" si="78"/>
        <v>0</v>
      </c>
      <c r="S81" s="395">
        <f t="shared" si="79"/>
        <v>0</v>
      </c>
      <c r="W81" s="557">
        <f t="shared" si="80"/>
        <v>0</v>
      </c>
      <c r="X81" s="557">
        <f t="shared" si="81"/>
        <v>0</v>
      </c>
      <c r="Z81" s="557">
        <f t="shared" si="82"/>
        <v>0</v>
      </c>
      <c r="AA81" s="557">
        <f t="shared" si="83"/>
        <v>0</v>
      </c>
      <c r="AB81" s="558" t="e">
        <f t="shared" si="84"/>
        <v>#DIV/0!</v>
      </c>
    </row>
    <row r="82" spans="1:28" s="110" customFormat="1" ht="15" thickBot="1" x14ac:dyDescent="0.35">
      <c r="A82" s="240"/>
      <c r="B82" s="241" t="s">
        <v>141</v>
      </c>
      <c r="C82" s="242"/>
      <c r="D82" s="521"/>
      <c r="E82" s="509"/>
      <c r="F82" s="245">
        <f>SUM(F77:F81)</f>
        <v>0</v>
      </c>
      <c r="G82" s="245">
        <f t="shared" ref="G82:R82" si="85">SUM(G77:G81)</f>
        <v>0</v>
      </c>
      <c r="H82" s="245">
        <f t="shared" si="85"/>
        <v>0</v>
      </c>
      <c r="I82" s="245">
        <f t="shared" si="85"/>
        <v>0</v>
      </c>
      <c r="J82" s="245">
        <f t="shared" si="85"/>
        <v>0</v>
      </c>
      <c r="K82" s="245">
        <f t="shared" si="85"/>
        <v>0</v>
      </c>
      <c r="L82" s="245">
        <f t="shared" si="85"/>
        <v>0</v>
      </c>
      <c r="M82" s="245">
        <f t="shared" si="85"/>
        <v>0</v>
      </c>
      <c r="N82" s="245">
        <f t="shared" si="85"/>
        <v>0</v>
      </c>
      <c r="O82" s="245">
        <f t="shared" si="85"/>
        <v>0</v>
      </c>
      <c r="P82" s="245">
        <f t="shared" si="85"/>
        <v>0</v>
      </c>
      <c r="Q82" s="245">
        <f t="shared" si="85"/>
        <v>0</v>
      </c>
      <c r="R82" s="245">
        <f t="shared" si="85"/>
        <v>0</v>
      </c>
      <c r="S82" s="396">
        <f>SUM(S77:S81)</f>
        <v>0</v>
      </c>
      <c r="T82" s="107"/>
      <c r="U82" s="107"/>
      <c r="V82" s="107"/>
      <c r="W82" s="247">
        <f>SUM(W77:W81)</f>
        <v>0</v>
      </c>
      <c r="X82" s="247">
        <f>SUM(X77:X81)</f>
        <v>0</v>
      </c>
      <c r="Z82" s="243">
        <f>SUM(Z77:Z81)</f>
        <v>0</v>
      </c>
      <c r="AA82" s="243">
        <f>SUM(AA77:AA81)</f>
        <v>0</v>
      </c>
      <c r="AB82" s="495" t="e">
        <f>Z82/(Z82+AA82)</f>
        <v>#DIV/0!</v>
      </c>
    </row>
    <row r="83" spans="1:28" ht="9.9499999999999993" customHeight="1" x14ac:dyDescent="0.3">
      <c r="A83" s="150"/>
      <c r="B83" s="151"/>
      <c r="C83" s="152"/>
      <c r="D83" s="520"/>
      <c r="E83" s="50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401"/>
      <c r="T83" s="111"/>
      <c r="U83" s="111"/>
      <c r="V83" s="111"/>
      <c r="W83" s="153"/>
      <c r="X83" s="153"/>
      <c r="Z83" s="153"/>
      <c r="AA83" s="153"/>
      <c r="AB83" s="494"/>
    </row>
    <row r="84" spans="1:28" ht="15" thickBot="1" x14ac:dyDescent="0.35">
      <c r="A84" s="263"/>
      <c r="B84" s="264" t="s">
        <v>141</v>
      </c>
      <c r="C84" s="265"/>
      <c r="D84" s="523"/>
      <c r="E84" s="512"/>
      <c r="F84" s="266">
        <f t="shared" ref="F84:S84" si="86">SUM(F82,)</f>
        <v>0</v>
      </c>
      <c r="G84" s="266">
        <f t="shared" si="86"/>
        <v>0</v>
      </c>
      <c r="H84" s="266">
        <f t="shared" si="86"/>
        <v>0</v>
      </c>
      <c r="I84" s="266">
        <f t="shared" si="86"/>
        <v>0</v>
      </c>
      <c r="J84" s="266">
        <f t="shared" si="86"/>
        <v>0</v>
      </c>
      <c r="K84" s="266">
        <f t="shared" si="86"/>
        <v>0</v>
      </c>
      <c r="L84" s="266">
        <f t="shared" si="86"/>
        <v>0</v>
      </c>
      <c r="M84" s="266">
        <f t="shared" si="86"/>
        <v>0</v>
      </c>
      <c r="N84" s="266">
        <f t="shared" si="86"/>
        <v>0</v>
      </c>
      <c r="O84" s="266">
        <f t="shared" si="86"/>
        <v>0</v>
      </c>
      <c r="P84" s="266">
        <f t="shared" si="86"/>
        <v>0</v>
      </c>
      <c r="Q84" s="266">
        <f t="shared" si="86"/>
        <v>0</v>
      </c>
      <c r="R84" s="266">
        <f t="shared" si="86"/>
        <v>0</v>
      </c>
      <c r="S84" s="398">
        <f t="shared" si="86"/>
        <v>0</v>
      </c>
      <c r="W84" s="266">
        <f>SUM(W82,)</f>
        <v>0</v>
      </c>
      <c r="X84" s="266">
        <f>SUM(X82,)</f>
        <v>0</v>
      </c>
      <c r="Z84" s="266">
        <f>SUM(Z82,)</f>
        <v>0</v>
      </c>
      <c r="AA84" s="266">
        <f>SUM(AA82,)</f>
        <v>0</v>
      </c>
      <c r="AB84" s="500" t="e">
        <f>SUM(AB82,)</f>
        <v>#DIV/0!</v>
      </c>
    </row>
    <row r="85" spans="1:28" ht="14.25" x14ac:dyDescent="0.3">
      <c r="A85" s="150"/>
      <c r="B85" s="156"/>
      <c r="C85" s="157"/>
      <c r="D85" s="525"/>
      <c r="E85" s="514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401"/>
      <c r="T85" s="111"/>
      <c r="U85" s="111"/>
      <c r="V85" s="111"/>
      <c r="W85" s="158"/>
      <c r="X85" s="158"/>
      <c r="Z85" s="158"/>
      <c r="AA85" s="158"/>
      <c r="AB85" s="503"/>
    </row>
    <row r="86" spans="1:28" ht="14.25" x14ac:dyDescent="0.3">
      <c r="A86" s="249">
        <v>4</v>
      </c>
      <c r="B86" s="257" t="s">
        <v>143</v>
      </c>
      <c r="C86" s="251"/>
      <c r="D86" s="519"/>
      <c r="E86" s="507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2"/>
      <c r="S86" s="402"/>
      <c r="T86" s="111"/>
      <c r="U86" s="111"/>
      <c r="V86" s="111"/>
      <c r="W86" s="251"/>
      <c r="X86" s="251"/>
      <c r="Z86" s="251"/>
      <c r="AA86" s="251"/>
      <c r="AB86" s="498"/>
    </row>
    <row r="87" spans="1:28" ht="14.25" x14ac:dyDescent="0.3">
      <c r="A87" s="339">
        <v>4.0999999999999996</v>
      </c>
      <c r="B87" s="340" t="s">
        <v>143</v>
      </c>
      <c r="C87" s="529">
        <f>'6. M&amp;E Staff Loading'!C87</f>
        <v>0</v>
      </c>
      <c r="D87" s="530">
        <f>'6. M&amp;E Staff Loading'!D87</f>
        <v>0</v>
      </c>
      <c r="E87" s="531">
        <f>'6. M&amp;E Staff Loading'!E87</f>
        <v>0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346">
        <f t="shared" ref="R87:R91" si="87">SUM(F87:Q87)</f>
        <v>0</v>
      </c>
      <c r="S87" s="395">
        <f>D87*R87</f>
        <v>0</v>
      </c>
      <c r="W87" s="557">
        <f>X87/$U$7</f>
        <v>0</v>
      </c>
      <c r="X87" s="557">
        <f>R87/12</f>
        <v>0</v>
      </c>
      <c r="Z87" s="557">
        <f>IF($E87="Y",$R87,0)</f>
        <v>0</v>
      </c>
      <c r="AA87" s="557">
        <f>IF($E87="N",$R87,0)</f>
        <v>0</v>
      </c>
      <c r="AB87" s="558" t="e">
        <f>Z87/(AA87+Z87)</f>
        <v>#DIV/0!</v>
      </c>
    </row>
    <row r="88" spans="1:28" s="111" customFormat="1" ht="14.25" x14ac:dyDescent="0.3">
      <c r="A88" s="339"/>
      <c r="B88" s="340"/>
      <c r="C88" s="529">
        <f>'6. M&amp;E Staff Loading'!C88</f>
        <v>0</v>
      </c>
      <c r="D88" s="530">
        <f>'6. M&amp;E Staff Loading'!D88</f>
        <v>0</v>
      </c>
      <c r="E88" s="531">
        <f>'6. M&amp;E Staff Loading'!E88</f>
        <v>0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346">
        <f t="shared" si="87"/>
        <v>0</v>
      </c>
      <c r="S88" s="395">
        <f t="shared" ref="S88:S91" si="88">D88*R88</f>
        <v>0</v>
      </c>
      <c r="T88" s="107"/>
      <c r="U88" s="107"/>
      <c r="V88" s="107"/>
      <c r="W88" s="557">
        <f t="shared" ref="W88:W91" si="89">X88/$U$7</f>
        <v>0</v>
      </c>
      <c r="X88" s="557">
        <f t="shared" ref="X88:X91" si="90">R88/12</f>
        <v>0</v>
      </c>
      <c r="Z88" s="557">
        <f t="shared" ref="Z88:Z91" si="91">IF($E88="Y",$R88,0)</f>
        <v>0</v>
      </c>
      <c r="AA88" s="557">
        <f t="shared" ref="AA88:AA91" si="92">IF($E88="N",$R88,0)</f>
        <v>0</v>
      </c>
      <c r="AB88" s="558" t="e">
        <f t="shared" ref="AB88:AB91" si="93">Z88/(AA88+Z88)</f>
        <v>#DIV/0!</v>
      </c>
    </row>
    <row r="89" spans="1:28" ht="14.25" x14ac:dyDescent="0.3">
      <c r="A89" s="339"/>
      <c r="B89" s="340"/>
      <c r="C89" s="529">
        <f>'6. M&amp;E Staff Loading'!C89</f>
        <v>0</v>
      </c>
      <c r="D89" s="530">
        <f>'6. M&amp;E Staff Loading'!D89</f>
        <v>0</v>
      </c>
      <c r="E89" s="531">
        <f>'6. M&amp;E Staff Loading'!E89</f>
        <v>0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346">
        <f t="shared" si="87"/>
        <v>0</v>
      </c>
      <c r="S89" s="395">
        <f t="shared" si="88"/>
        <v>0</v>
      </c>
      <c r="W89" s="557">
        <f t="shared" si="89"/>
        <v>0</v>
      </c>
      <c r="X89" s="557">
        <f t="shared" si="90"/>
        <v>0</v>
      </c>
      <c r="Z89" s="557">
        <f t="shared" si="91"/>
        <v>0</v>
      </c>
      <c r="AA89" s="557">
        <f t="shared" si="92"/>
        <v>0</v>
      </c>
      <c r="AB89" s="558" t="e">
        <f t="shared" si="93"/>
        <v>#DIV/0!</v>
      </c>
    </row>
    <row r="90" spans="1:28" s="111" customFormat="1" ht="14.25" x14ac:dyDescent="0.3">
      <c r="A90" s="339"/>
      <c r="B90" s="340"/>
      <c r="C90" s="529">
        <f>'6. M&amp;E Staff Loading'!C90</f>
        <v>0</v>
      </c>
      <c r="D90" s="530">
        <f>'6. M&amp;E Staff Loading'!D90</f>
        <v>0</v>
      </c>
      <c r="E90" s="531">
        <f>'6. M&amp;E Staff Loading'!E90</f>
        <v>0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346">
        <f t="shared" si="87"/>
        <v>0</v>
      </c>
      <c r="S90" s="395">
        <f t="shared" si="88"/>
        <v>0</v>
      </c>
      <c r="T90" s="107"/>
      <c r="U90" s="107"/>
      <c r="V90" s="107"/>
      <c r="W90" s="557">
        <f t="shared" si="89"/>
        <v>0</v>
      </c>
      <c r="X90" s="557">
        <f t="shared" si="90"/>
        <v>0</v>
      </c>
      <c r="Z90" s="557">
        <f t="shared" si="91"/>
        <v>0</v>
      </c>
      <c r="AA90" s="557">
        <f t="shared" si="92"/>
        <v>0</v>
      </c>
      <c r="AB90" s="558" t="e">
        <f t="shared" si="93"/>
        <v>#DIV/0!</v>
      </c>
    </row>
    <row r="91" spans="1:28" ht="14.25" customHeight="1" x14ac:dyDescent="0.3">
      <c r="A91" s="339"/>
      <c r="B91" s="340"/>
      <c r="C91" s="529">
        <f>'6. M&amp;E Staff Loading'!C91</f>
        <v>0</v>
      </c>
      <c r="D91" s="530">
        <f>'6. M&amp;E Staff Loading'!D91</f>
        <v>0</v>
      </c>
      <c r="E91" s="531">
        <f>'6. M&amp;E Staff Loading'!E91</f>
        <v>0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346">
        <f t="shared" si="87"/>
        <v>0</v>
      </c>
      <c r="S91" s="395">
        <f t="shared" si="88"/>
        <v>0</v>
      </c>
      <c r="W91" s="557">
        <f t="shared" si="89"/>
        <v>0</v>
      </c>
      <c r="X91" s="557">
        <f t="shared" si="90"/>
        <v>0</v>
      </c>
      <c r="Z91" s="557">
        <f t="shared" si="91"/>
        <v>0</v>
      </c>
      <c r="AA91" s="557">
        <f t="shared" si="92"/>
        <v>0</v>
      </c>
      <c r="AB91" s="558" t="e">
        <f t="shared" si="93"/>
        <v>#DIV/0!</v>
      </c>
    </row>
    <row r="92" spans="1:28" s="110" customFormat="1" ht="15" thickBot="1" x14ac:dyDescent="0.35">
      <c r="A92" s="240"/>
      <c r="B92" s="241" t="s">
        <v>144</v>
      </c>
      <c r="C92" s="242"/>
      <c r="D92" s="521"/>
      <c r="E92" s="509"/>
      <c r="F92" s="245">
        <f>SUM(F87:F91)</f>
        <v>0</v>
      </c>
      <c r="G92" s="245">
        <f t="shared" ref="G92:R92" si="94">SUM(G87:G91)</f>
        <v>0</v>
      </c>
      <c r="H92" s="245">
        <f t="shared" si="94"/>
        <v>0</v>
      </c>
      <c r="I92" s="245">
        <f t="shared" si="94"/>
        <v>0</v>
      </c>
      <c r="J92" s="245">
        <f t="shared" si="94"/>
        <v>0</v>
      </c>
      <c r="K92" s="245">
        <f t="shared" si="94"/>
        <v>0</v>
      </c>
      <c r="L92" s="245">
        <f t="shared" si="94"/>
        <v>0</v>
      </c>
      <c r="M92" s="245">
        <f t="shared" si="94"/>
        <v>0</v>
      </c>
      <c r="N92" s="245">
        <f t="shared" si="94"/>
        <v>0</v>
      </c>
      <c r="O92" s="245">
        <f t="shared" si="94"/>
        <v>0</v>
      </c>
      <c r="P92" s="245">
        <f t="shared" si="94"/>
        <v>0</v>
      </c>
      <c r="Q92" s="245">
        <f t="shared" si="94"/>
        <v>0</v>
      </c>
      <c r="R92" s="245">
        <f t="shared" si="94"/>
        <v>0</v>
      </c>
      <c r="S92" s="396">
        <f>SUM(S87:S91)</f>
        <v>0</v>
      </c>
      <c r="T92" s="107"/>
      <c r="U92" s="107"/>
      <c r="V92" s="107"/>
      <c r="W92" s="247">
        <f>SUM(W87:W91)</f>
        <v>0</v>
      </c>
      <c r="X92" s="247">
        <f>SUM(X87:X91)</f>
        <v>0</v>
      </c>
      <c r="Z92" s="243">
        <f>SUM(Z87:Z91)</f>
        <v>0</v>
      </c>
      <c r="AA92" s="243">
        <f>SUM(AA87:AA91)</f>
        <v>0</v>
      </c>
      <c r="AB92" s="495" t="e">
        <f>Z92/(Z92+AA92)</f>
        <v>#DIV/0!</v>
      </c>
    </row>
    <row r="93" spans="1:28" ht="9.9499999999999993" customHeight="1" x14ac:dyDescent="0.3">
      <c r="A93" s="150"/>
      <c r="B93" s="151"/>
      <c r="C93" s="152"/>
      <c r="D93" s="520"/>
      <c r="E93" s="508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401"/>
      <c r="T93" s="111"/>
      <c r="U93" s="111"/>
      <c r="V93" s="111"/>
      <c r="W93" s="153"/>
      <c r="X93" s="153"/>
      <c r="Z93" s="153"/>
      <c r="AA93" s="153"/>
      <c r="AB93" s="494"/>
    </row>
    <row r="94" spans="1:28" ht="15" thickBot="1" x14ac:dyDescent="0.35">
      <c r="A94" s="263"/>
      <c r="B94" s="264" t="s">
        <v>144</v>
      </c>
      <c r="C94" s="265"/>
      <c r="D94" s="523"/>
      <c r="E94" s="512"/>
      <c r="F94" s="266">
        <f t="shared" ref="F94:S94" si="95">SUM(F92,)</f>
        <v>0</v>
      </c>
      <c r="G94" s="266">
        <f t="shared" si="95"/>
        <v>0</v>
      </c>
      <c r="H94" s="266">
        <f t="shared" si="95"/>
        <v>0</v>
      </c>
      <c r="I94" s="266">
        <f t="shared" si="95"/>
        <v>0</v>
      </c>
      <c r="J94" s="266">
        <f t="shared" si="95"/>
        <v>0</v>
      </c>
      <c r="K94" s="266">
        <f t="shared" si="95"/>
        <v>0</v>
      </c>
      <c r="L94" s="266">
        <f t="shared" si="95"/>
        <v>0</v>
      </c>
      <c r="M94" s="266">
        <f t="shared" si="95"/>
        <v>0</v>
      </c>
      <c r="N94" s="266">
        <f t="shared" si="95"/>
        <v>0</v>
      </c>
      <c r="O94" s="266">
        <f t="shared" si="95"/>
        <v>0</v>
      </c>
      <c r="P94" s="266">
        <f t="shared" si="95"/>
        <v>0</v>
      </c>
      <c r="Q94" s="266">
        <f t="shared" si="95"/>
        <v>0</v>
      </c>
      <c r="R94" s="266">
        <f t="shared" si="95"/>
        <v>0</v>
      </c>
      <c r="S94" s="398">
        <f t="shared" si="95"/>
        <v>0</v>
      </c>
      <c r="W94" s="266">
        <f>SUM(W92,)</f>
        <v>0</v>
      </c>
      <c r="X94" s="266">
        <f>SUM(X92,)</f>
        <v>0</v>
      </c>
      <c r="Z94" s="266">
        <f>SUM(Z92,)</f>
        <v>0</v>
      </c>
      <c r="AA94" s="266">
        <f>SUM(AA92,)</f>
        <v>0</v>
      </c>
      <c r="AB94" s="500" t="e">
        <f>Z94/(Z94+AA94)</f>
        <v>#DIV/0!</v>
      </c>
    </row>
    <row r="95" spans="1:28" ht="14.25" x14ac:dyDescent="0.3">
      <c r="A95" s="161"/>
      <c r="B95" s="151"/>
      <c r="C95" s="152"/>
      <c r="D95" s="520"/>
      <c r="E95" s="51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401"/>
      <c r="W95" s="152"/>
      <c r="X95" s="152"/>
      <c r="Z95" s="152"/>
      <c r="AA95" s="152"/>
      <c r="AB95" s="494"/>
    </row>
    <row r="96" spans="1:28" ht="14.25" x14ac:dyDescent="0.3">
      <c r="A96" s="249">
        <v>5</v>
      </c>
      <c r="B96" s="257" t="s">
        <v>145</v>
      </c>
      <c r="C96" s="251"/>
      <c r="D96" s="519"/>
      <c r="E96" s="507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2"/>
      <c r="S96" s="402"/>
      <c r="T96" s="111"/>
      <c r="U96" s="111"/>
      <c r="V96" s="111"/>
      <c r="W96" s="251"/>
      <c r="X96" s="251"/>
      <c r="Z96" s="251"/>
      <c r="AA96" s="251"/>
      <c r="AB96" s="498"/>
    </row>
    <row r="97" spans="1:28" ht="14.25" x14ac:dyDescent="0.3">
      <c r="A97" s="339">
        <v>5.0999999999999996</v>
      </c>
      <c r="B97" s="340" t="s">
        <v>145</v>
      </c>
      <c r="C97" s="529">
        <f>'6. M&amp;E Staff Loading'!C97</f>
        <v>0</v>
      </c>
      <c r="D97" s="530">
        <f>'6. M&amp;E Staff Loading'!D97</f>
        <v>0</v>
      </c>
      <c r="E97" s="531">
        <f>'6. M&amp;E Staff Loading'!E97</f>
        <v>0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346">
        <f t="shared" ref="R97:R101" si="96">SUM(F97:Q97)</f>
        <v>0</v>
      </c>
      <c r="S97" s="395">
        <f>D97*R97</f>
        <v>0</v>
      </c>
      <c r="T97" s="111"/>
      <c r="U97" s="111"/>
      <c r="V97" s="111"/>
      <c r="W97" s="557">
        <f>X97/$U$7</f>
        <v>0</v>
      </c>
      <c r="X97" s="557">
        <f>R97/12</f>
        <v>0</v>
      </c>
      <c r="Z97" s="557">
        <f>IF($E97="Y",$R97,0)</f>
        <v>0</v>
      </c>
      <c r="AA97" s="557">
        <f>IF($E97="N",$R97,0)</f>
        <v>0</v>
      </c>
      <c r="AB97" s="558" t="e">
        <f>Z97/(AA97+Z97)</f>
        <v>#DIV/0!</v>
      </c>
    </row>
    <row r="98" spans="1:28" s="111" customFormat="1" ht="14.25" x14ac:dyDescent="0.3">
      <c r="A98" s="339"/>
      <c r="B98" s="340"/>
      <c r="C98" s="529">
        <f>'6. M&amp;E Staff Loading'!C98</f>
        <v>0</v>
      </c>
      <c r="D98" s="530">
        <f>'6. M&amp;E Staff Loading'!D98</f>
        <v>0</v>
      </c>
      <c r="E98" s="531">
        <f>'6. M&amp;E Staff Loading'!E98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346">
        <f t="shared" si="96"/>
        <v>0</v>
      </c>
      <c r="S98" s="395">
        <f t="shared" ref="S98:S101" si="97">D98*R98</f>
        <v>0</v>
      </c>
      <c r="W98" s="557">
        <f t="shared" ref="W98:W101" si="98">X98/$U$7</f>
        <v>0</v>
      </c>
      <c r="X98" s="557">
        <f t="shared" ref="X98:X101" si="99">R98/12</f>
        <v>0</v>
      </c>
      <c r="Z98" s="557">
        <f t="shared" ref="Z98:Z101" si="100">IF($E98="Y",$R98,0)</f>
        <v>0</v>
      </c>
      <c r="AA98" s="557">
        <f t="shared" ref="AA98:AA101" si="101">IF($E98="N",$R98,0)</f>
        <v>0</v>
      </c>
      <c r="AB98" s="558" t="e">
        <f t="shared" ref="AB98:AB101" si="102">Z98/(AA98+Z98)</f>
        <v>#DIV/0!</v>
      </c>
    </row>
    <row r="99" spans="1:28" ht="14.25" customHeight="1" x14ac:dyDescent="0.3">
      <c r="A99" s="339"/>
      <c r="B99" s="340"/>
      <c r="C99" s="529">
        <f>'6. M&amp;E Staff Loading'!C99</f>
        <v>0</v>
      </c>
      <c r="D99" s="530">
        <f>'6. M&amp;E Staff Loading'!D99</f>
        <v>0</v>
      </c>
      <c r="E99" s="531">
        <f>'6. M&amp;E Staff Loading'!E99</f>
        <v>0</v>
      </c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346">
        <f t="shared" si="96"/>
        <v>0</v>
      </c>
      <c r="S99" s="395">
        <f t="shared" si="97"/>
        <v>0</v>
      </c>
      <c r="T99" s="111"/>
      <c r="U99" s="111"/>
      <c r="V99" s="111"/>
      <c r="W99" s="557">
        <f t="shared" si="98"/>
        <v>0</v>
      </c>
      <c r="X99" s="557">
        <f t="shared" si="99"/>
        <v>0</v>
      </c>
      <c r="Z99" s="557">
        <f t="shared" si="100"/>
        <v>0</v>
      </c>
      <c r="AA99" s="557">
        <f t="shared" si="101"/>
        <v>0</v>
      </c>
      <c r="AB99" s="558" t="e">
        <f t="shared" si="102"/>
        <v>#DIV/0!</v>
      </c>
    </row>
    <row r="100" spans="1:28" s="111" customFormat="1" ht="14.25" x14ac:dyDescent="0.3">
      <c r="A100" s="339"/>
      <c r="B100" s="340"/>
      <c r="C100" s="529">
        <f>'6. M&amp;E Staff Loading'!C100</f>
        <v>0</v>
      </c>
      <c r="D100" s="530">
        <f>'6. M&amp;E Staff Loading'!D100</f>
        <v>0</v>
      </c>
      <c r="E100" s="531">
        <f>'6. M&amp;E Staff Loading'!E100</f>
        <v>0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346">
        <f t="shared" si="96"/>
        <v>0</v>
      </c>
      <c r="S100" s="395">
        <f t="shared" si="97"/>
        <v>0</v>
      </c>
      <c r="W100" s="557">
        <f t="shared" si="98"/>
        <v>0</v>
      </c>
      <c r="X100" s="557">
        <f t="shared" si="99"/>
        <v>0</v>
      </c>
      <c r="Z100" s="557">
        <f t="shared" si="100"/>
        <v>0</v>
      </c>
      <c r="AA100" s="557">
        <f t="shared" si="101"/>
        <v>0</v>
      </c>
      <c r="AB100" s="558" t="e">
        <f t="shared" si="102"/>
        <v>#DIV/0!</v>
      </c>
    </row>
    <row r="101" spans="1:28" ht="14.25" customHeight="1" x14ac:dyDescent="0.3">
      <c r="A101" s="339"/>
      <c r="B101" s="340"/>
      <c r="C101" s="529">
        <f>'6. M&amp;E Staff Loading'!C101</f>
        <v>0</v>
      </c>
      <c r="D101" s="530">
        <f>'6. M&amp;E Staff Loading'!D101</f>
        <v>0</v>
      </c>
      <c r="E101" s="531">
        <f>'6. M&amp;E Staff Loading'!E101</f>
        <v>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346">
        <f t="shared" si="96"/>
        <v>0</v>
      </c>
      <c r="S101" s="395">
        <f t="shared" si="97"/>
        <v>0</v>
      </c>
      <c r="T101" s="111"/>
      <c r="U101" s="111"/>
      <c r="V101" s="111"/>
      <c r="W101" s="557">
        <f t="shared" si="98"/>
        <v>0</v>
      </c>
      <c r="X101" s="557">
        <f t="shared" si="99"/>
        <v>0</v>
      </c>
      <c r="Z101" s="557">
        <f t="shared" si="100"/>
        <v>0</v>
      </c>
      <c r="AA101" s="557">
        <f t="shared" si="101"/>
        <v>0</v>
      </c>
      <c r="AB101" s="558" t="e">
        <f t="shared" si="102"/>
        <v>#DIV/0!</v>
      </c>
    </row>
    <row r="102" spans="1:28" s="110" customFormat="1" ht="15" thickBot="1" x14ac:dyDescent="0.35">
      <c r="A102" s="240"/>
      <c r="B102" s="241" t="s">
        <v>146</v>
      </c>
      <c r="C102" s="242"/>
      <c r="D102" s="521"/>
      <c r="E102" s="509"/>
      <c r="F102" s="245">
        <f>SUM(F97:F101)</f>
        <v>0</v>
      </c>
      <c r="G102" s="245">
        <f t="shared" ref="G102:R102" si="103">SUM(G97:G101)</f>
        <v>0</v>
      </c>
      <c r="H102" s="245">
        <f t="shared" si="103"/>
        <v>0</v>
      </c>
      <c r="I102" s="245">
        <f t="shared" si="103"/>
        <v>0</v>
      </c>
      <c r="J102" s="245">
        <f t="shared" si="103"/>
        <v>0</v>
      </c>
      <c r="K102" s="245">
        <f t="shared" si="103"/>
        <v>0</v>
      </c>
      <c r="L102" s="245">
        <f t="shared" si="103"/>
        <v>0</v>
      </c>
      <c r="M102" s="245">
        <f t="shared" si="103"/>
        <v>0</v>
      </c>
      <c r="N102" s="245">
        <f t="shared" si="103"/>
        <v>0</v>
      </c>
      <c r="O102" s="245">
        <f t="shared" si="103"/>
        <v>0</v>
      </c>
      <c r="P102" s="245">
        <f t="shared" si="103"/>
        <v>0</v>
      </c>
      <c r="Q102" s="245">
        <f t="shared" si="103"/>
        <v>0</v>
      </c>
      <c r="R102" s="245">
        <f t="shared" si="103"/>
        <v>0</v>
      </c>
      <c r="S102" s="396">
        <f>SUM(S97:S101)</f>
        <v>0</v>
      </c>
      <c r="T102" s="107"/>
      <c r="U102" s="107"/>
      <c r="V102" s="107"/>
      <c r="W102" s="247">
        <f>SUM(W97:W101)</f>
        <v>0</v>
      </c>
      <c r="X102" s="247">
        <f>SUM(X97:X101)</f>
        <v>0</v>
      </c>
      <c r="Z102" s="243">
        <f>SUM(Z97:Z101)</f>
        <v>0</v>
      </c>
      <c r="AA102" s="243">
        <f>SUM(AA97:AA101)</f>
        <v>0</v>
      </c>
      <c r="AB102" s="495" t="e">
        <f>Z102/(Z102+AA102)</f>
        <v>#DIV/0!</v>
      </c>
    </row>
    <row r="103" spans="1:28" ht="9.9499999999999993" customHeight="1" x14ac:dyDescent="0.3">
      <c r="A103" s="150"/>
      <c r="B103" s="151"/>
      <c r="C103" s="152"/>
      <c r="D103" s="520"/>
      <c r="E103" s="508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401"/>
      <c r="W103" s="153"/>
      <c r="X103" s="153"/>
      <c r="Z103" s="153"/>
      <c r="AA103" s="153"/>
      <c r="AB103" s="494"/>
    </row>
    <row r="104" spans="1:28" ht="15" thickBot="1" x14ac:dyDescent="0.35">
      <c r="A104" s="263"/>
      <c r="B104" s="264" t="s">
        <v>146</v>
      </c>
      <c r="C104" s="265"/>
      <c r="D104" s="523"/>
      <c r="E104" s="512"/>
      <c r="F104" s="266">
        <f t="shared" ref="F104:S104" si="104">SUM(F102,)</f>
        <v>0</v>
      </c>
      <c r="G104" s="266">
        <f t="shared" si="104"/>
        <v>0</v>
      </c>
      <c r="H104" s="266">
        <f t="shared" si="104"/>
        <v>0</v>
      </c>
      <c r="I104" s="266">
        <f t="shared" si="104"/>
        <v>0</v>
      </c>
      <c r="J104" s="266">
        <f t="shared" si="104"/>
        <v>0</v>
      </c>
      <c r="K104" s="266">
        <f t="shared" si="104"/>
        <v>0</v>
      </c>
      <c r="L104" s="266">
        <f t="shared" si="104"/>
        <v>0</v>
      </c>
      <c r="M104" s="266">
        <f t="shared" si="104"/>
        <v>0</v>
      </c>
      <c r="N104" s="266">
        <f t="shared" si="104"/>
        <v>0</v>
      </c>
      <c r="O104" s="266">
        <f t="shared" si="104"/>
        <v>0</v>
      </c>
      <c r="P104" s="266">
        <f t="shared" si="104"/>
        <v>0</v>
      </c>
      <c r="Q104" s="266">
        <f t="shared" si="104"/>
        <v>0</v>
      </c>
      <c r="R104" s="266">
        <f t="shared" si="104"/>
        <v>0</v>
      </c>
      <c r="S104" s="398">
        <f t="shared" si="104"/>
        <v>0</v>
      </c>
      <c r="W104" s="266">
        <f>SUM(W102,)</f>
        <v>0</v>
      </c>
      <c r="X104" s="266">
        <f>SUM(X102,)</f>
        <v>0</v>
      </c>
      <c r="Z104" s="266">
        <f>SUM(Z102,)</f>
        <v>0</v>
      </c>
      <c r="AA104" s="266">
        <f>SUM(AA102,)</f>
        <v>0</v>
      </c>
      <c r="AB104" s="500" t="e">
        <f>Z104/(Z104+AA104)</f>
        <v>#DIV/0!</v>
      </c>
    </row>
    <row r="105" spans="1:28" ht="14.25" x14ac:dyDescent="0.3">
      <c r="A105" s="161"/>
      <c r="B105" s="151"/>
      <c r="C105" s="152"/>
      <c r="D105" s="520"/>
      <c r="E105" s="51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401"/>
      <c r="W105" s="152"/>
      <c r="X105" s="152"/>
      <c r="Z105" s="152"/>
      <c r="AA105" s="152"/>
      <c r="AB105" s="494"/>
    </row>
    <row r="106" spans="1:28" ht="14.25" x14ac:dyDescent="0.3">
      <c r="A106" s="249">
        <v>6</v>
      </c>
      <c r="B106" s="257" t="s">
        <v>147</v>
      </c>
      <c r="C106" s="251"/>
      <c r="D106" s="519"/>
      <c r="E106" s="507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2"/>
      <c r="S106" s="402"/>
      <c r="W106" s="251"/>
      <c r="X106" s="251"/>
      <c r="Z106" s="251"/>
      <c r="AA106" s="251"/>
      <c r="AB106" s="498"/>
    </row>
    <row r="107" spans="1:28" ht="14.25" x14ac:dyDescent="0.3">
      <c r="A107" s="339">
        <v>6.1</v>
      </c>
      <c r="B107" s="340" t="s">
        <v>148</v>
      </c>
      <c r="C107" s="529">
        <f>'6. M&amp;E Staff Loading'!C107</f>
        <v>0</v>
      </c>
      <c r="D107" s="530">
        <f>'6. M&amp;E Staff Loading'!D107</f>
        <v>0</v>
      </c>
      <c r="E107" s="531">
        <f>'6. M&amp;E Staff Loading'!E107</f>
        <v>0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346">
        <f t="shared" ref="R107:R111" si="105">SUM(F107:Q107)</f>
        <v>0</v>
      </c>
      <c r="S107" s="395">
        <f>D107*R107</f>
        <v>0</v>
      </c>
      <c r="W107" s="557">
        <f>X107/$U$7</f>
        <v>0</v>
      </c>
      <c r="X107" s="557">
        <f>R107/12</f>
        <v>0</v>
      </c>
      <c r="Z107" s="557">
        <f>IF($E107="Y",$R107,0)</f>
        <v>0</v>
      </c>
      <c r="AA107" s="557">
        <f>IF($E107="N",$R107,0)</f>
        <v>0</v>
      </c>
      <c r="AB107" s="558" t="e">
        <f>Z107/(AA107+Z107)</f>
        <v>#DIV/0!</v>
      </c>
    </row>
    <row r="108" spans="1:28" s="111" customFormat="1" ht="14.25" x14ac:dyDescent="0.3">
      <c r="A108" s="339"/>
      <c r="B108" s="340"/>
      <c r="C108" s="529">
        <f>'6. M&amp;E Staff Loading'!C108</f>
        <v>0</v>
      </c>
      <c r="D108" s="530">
        <f>'6. M&amp;E Staff Loading'!D108</f>
        <v>0</v>
      </c>
      <c r="E108" s="531">
        <f>'6. M&amp;E Staff Loading'!E108</f>
        <v>0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346">
        <f t="shared" si="105"/>
        <v>0</v>
      </c>
      <c r="S108" s="395">
        <f t="shared" ref="S108:S111" si="106">D108*R108</f>
        <v>0</v>
      </c>
      <c r="T108" s="107"/>
      <c r="U108" s="107"/>
      <c r="V108" s="107"/>
      <c r="W108" s="557">
        <f t="shared" ref="W108:W111" si="107">X108/$U$7</f>
        <v>0</v>
      </c>
      <c r="X108" s="557">
        <f t="shared" ref="X108:X111" si="108">R108/12</f>
        <v>0</v>
      </c>
      <c r="Z108" s="557">
        <f t="shared" ref="Z108:Z111" si="109">IF($E108="Y",$R108,0)</f>
        <v>0</v>
      </c>
      <c r="AA108" s="557">
        <f t="shared" ref="AA108:AA111" si="110">IF($E108="N",$R108,0)</f>
        <v>0</v>
      </c>
      <c r="AB108" s="558" t="e">
        <f t="shared" ref="AB108:AB111" si="111">Z108/(AA108+Z108)</f>
        <v>#DIV/0!</v>
      </c>
    </row>
    <row r="109" spans="1:28" ht="14.25" x14ac:dyDescent="0.3">
      <c r="A109" s="339"/>
      <c r="B109" s="340"/>
      <c r="C109" s="529">
        <f>'6. M&amp;E Staff Loading'!C109</f>
        <v>0</v>
      </c>
      <c r="D109" s="530">
        <f>'6. M&amp;E Staff Loading'!D109</f>
        <v>0</v>
      </c>
      <c r="E109" s="531">
        <f>'6. M&amp;E Staff Loading'!E109</f>
        <v>0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346">
        <f t="shared" si="105"/>
        <v>0</v>
      </c>
      <c r="S109" s="395">
        <f t="shared" si="106"/>
        <v>0</v>
      </c>
      <c r="W109" s="557">
        <f t="shared" si="107"/>
        <v>0</v>
      </c>
      <c r="X109" s="557">
        <f t="shared" si="108"/>
        <v>0</v>
      </c>
      <c r="Z109" s="557">
        <f t="shared" si="109"/>
        <v>0</v>
      </c>
      <c r="AA109" s="557">
        <f t="shared" si="110"/>
        <v>0</v>
      </c>
      <c r="AB109" s="558" t="e">
        <f t="shared" si="111"/>
        <v>#DIV/0!</v>
      </c>
    </row>
    <row r="110" spans="1:28" s="111" customFormat="1" ht="14.25" x14ac:dyDescent="0.3">
      <c r="A110" s="339"/>
      <c r="B110" s="340"/>
      <c r="C110" s="529">
        <f>'6. M&amp;E Staff Loading'!C110</f>
        <v>0</v>
      </c>
      <c r="D110" s="530">
        <f>'6. M&amp;E Staff Loading'!D110</f>
        <v>0</v>
      </c>
      <c r="E110" s="531">
        <f>'6. M&amp;E Staff Loading'!E110</f>
        <v>0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346">
        <f t="shared" si="105"/>
        <v>0</v>
      </c>
      <c r="S110" s="395">
        <f t="shared" si="106"/>
        <v>0</v>
      </c>
      <c r="T110" s="107"/>
      <c r="U110" s="107"/>
      <c r="V110" s="107"/>
      <c r="W110" s="557">
        <f t="shared" si="107"/>
        <v>0</v>
      </c>
      <c r="X110" s="557">
        <f t="shared" si="108"/>
        <v>0</v>
      </c>
      <c r="Z110" s="557">
        <f t="shared" si="109"/>
        <v>0</v>
      </c>
      <c r="AA110" s="557">
        <f t="shared" si="110"/>
        <v>0</v>
      </c>
      <c r="AB110" s="558" t="e">
        <f t="shared" si="111"/>
        <v>#DIV/0!</v>
      </c>
    </row>
    <row r="111" spans="1:28" ht="14.25" x14ac:dyDescent="0.3">
      <c r="A111" s="339"/>
      <c r="B111" s="340"/>
      <c r="C111" s="529">
        <f>'6. M&amp;E Staff Loading'!C111</f>
        <v>0</v>
      </c>
      <c r="D111" s="530">
        <f>'6. M&amp;E Staff Loading'!D111</f>
        <v>0</v>
      </c>
      <c r="E111" s="531">
        <f>'6. M&amp;E Staff Loading'!E111</f>
        <v>0</v>
      </c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346">
        <f t="shared" si="105"/>
        <v>0</v>
      </c>
      <c r="S111" s="395">
        <f t="shared" si="106"/>
        <v>0</v>
      </c>
      <c r="W111" s="557">
        <f t="shared" si="107"/>
        <v>0</v>
      </c>
      <c r="X111" s="557">
        <f t="shared" si="108"/>
        <v>0</v>
      </c>
      <c r="Z111" s="557">
        <f t="shared" si="109"/>
        <v>0</v>
      </c>
      <c r="AA111" s="557">
        <f t="shared" si="110"/>
        <v>0</v>
      </c>
      <c r="AB111" s="558" t="e">
        <f t="shared" si="111"/>
        <v>#DIV/0!</v>
      </c>
    </row>
    <row r="112" spans="1:28" ht="15" thickBot="1" x14ac:dyDescent="0.35">
      <c r="A112" s="240"/>
      <c r="B112" s="241" t="s">
        <v>269</v>
      </c>
      <c r="C112" s="242"/>
      <c r="D112" s="521"/>
      <c r="E112" s="509"/>
      <c r="F112" s="245">
        <f>SUM(F107:F111)</f>
        <v>0</v>
      </c>
      <c r="G112" s="245">
        <f t="shared" ref="G112:R112" si="112">SUM(G107:G111)</f>
        <v>0</v>
      </c>
      <c r="H112" s="245">
        <f t="shared" si="112"/>
        <v>0</v>
      </c>
      <c r="I112" s="245">
        <f t="shared" si="112"/>
        <v>0</v>
      </c>
      <c r="J112" s="245">
        <f t="shared" si="112"/>
        <v>0</v>
      </c>
      <c r="K112" s="245">
        <f t="shared" si="112"/>
        <v>0</v>
      </c>
      <c r="L112" s="245">
        <f t="shared" si="112"/>
        <v>0</v>
      </c>
      <c r="M112" s="245">
        <f t="shared" si="112"/>
        <v>0</v>
      </c>
      <c r="N112" s="245">
        <f t="shared" si="112"/>
        <v>0</v>
      </c>
      <c r="O112" s="245">
        <f t="shared" si="112"/>
        <v>0</v>
      </c>
      <c r="P112" s="245">
        <f t="shared" si="112"/>
        <v>0</v>
      </c>
      <c r="Q112" s="245">
        <f t="shared" si="112"/>
        <v>0</v>
      </c>
      <c r="R112" s="245">
        <f t="shared" si="112"/>
        <v>0</v>
      </c>
      <c r="S112" s="396">
        <f>SUM(S107:S111)</f>
        <v>0</v>
      </c>
      <c r="W112" s="247">
        <f>SUM(W107:W111)</f>
        <v>0</v>
      </c>
      <c r="X112" s="247">
        <f>SUM(X107:X111)</f>
        <v>0</v>
      </c>
      <c r="Z112" s="243">
        <f>SUM(Z107:Z111)</f>
        <v>0</v>
      </c>
      <c r="AA112" s="243">
        <f>SUM(AA107:AA111)</f>
        <v>0</v>
      </c>
      <c r="AB112" s="495" t="e">
        <f>Z112/(Z112+AA112)</f>
        <v>#DIV/0!</v>
      </c>
    </row>
    <row r="113" spans="1:28" ht="14.25" x14ac:dyDescent="0.3">
      <c r="A113" s="339">
        <v>6.2</v>
      </c>
      <c r="B113" s="340" t="s">
        <v>150</v>
      </c>
      <c r="C113" s="529">
        <f>'6. M&amp;E Staff Loading'!C113</f>
        <v>0</v>
      </c>
      <c r="D113" s="530">
        <f>'6. M&amp;E Staff Loading'!D113</f>
        <v>0</v>
      </c>
      <c r="E113" s="531">
        <f>'6. M&amp;E Staff Loading'!E113</f>
        <v>0</v>
      </c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346">
        <f t="shared" ref="R113:R117" si="113">SUM(F113:Q113)</f>
        <v>0</v>
      </c>
      <c r="S113" s="395">
        <f>D113*R113</f>
        <v>0</v>
      </c>
      <c r="T113" s="111"/>
      <c r="U113" s="111"/>
      <c r="V113" s="111"/>
      <c r="W113" s="557">
        <f>X113/$U$7</f>
        <v>0</v>
      </c>
      <c r="X113" s="557">
        <f>R113/12</f>
        <v>0</v>
      </c>
      <c r="Z113" s="557">
        <f>IF($E113="Y",$R113,0)</f>
        <v>0</v>
      </c>
      <c r="AA113" s="557">
        <f>IF($E113="N",$R113,0)</f>
        <v>0</v>
      </c>
      <c r="AB113" s="558" t="e">
        <f>Z113/(AA113+Z113)</f>
        <v>#DIV/0!</v>
      </c>
    </row>
    <row r="114" spans="1:28" s="111" customFormat="1" ht="14.25" x14ac:dyDescent="0.3">
      <c r="A114" s="339"/>
      <c r="B114" s="340"/>
      <c r="C114" s="529">
        <f>'6. M&amp;E Staff Loading'!C114</f>
        <v>0</v>
      </c>
      <c r="D114" s="530">
        <f>'6. M&amp;E Staff Loading'!D114</f>
        <v>0</v>
      </c>
      <c r="E114" s="531">
        <f>'6. M&amp;E Staff Loading'!E114</f>
        <v>0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346">
        <f t="shared" si="113"/>
        <v>0</v>
      </c>
      <c r="S114" s="395">
        <f t="shared" ref="S114:S117" si="114">D114*R114</f>
        <v>0</v>
      </c>
      <c r="W114" s="557">
        <f t="shared" ref="W114:W117" si="115">X114/$U$7</f>
        <v>0</v>
      </c>
      <c r="X114" s="557">
        <f t="shared" ref="X114:X117" si="116">R114/12</f>
        <v>0</v>
      </c>
      <c r="Z114" s="557">
        <f t="shared" ref="Z114:Z117" si="117">IF($E114="Y",$R114,0)</f>
        <v>0</v>
      </c>
      <c r="AA114" s="557">
        <f t="shared" ref="AA114:AA117" si="118">IF($E114="N",$R114,0)</f>
        <v>0</v>
      </c>
      <c r="AB114" s="558" t="e">
        <f t="shared" ref="AB114:AB117" si="119">Z114/(AA114+Z114)</f>
        <v>#DIV/0!</v>
      </c>
    </row>
    <row r="115" spans="1:28" s="111" customFormat="1" ht="14.25" x14ac:dyDescent="0.3">
      <c r="A115" s="339"/>
      <c r="B115" s="340"/>
      <c r="C115" s="529">
        <f>'6. M&amp;E Staff Loading'!C115</f>
        <v>0</v>
      </c>
      <c r="D115" s="530">
        <f>'6. M&amp;E Staff Loading'!D115</f>
        <v>0</v>
      </c>
      <c r="E115" s="531">
        <f>'6. M&amp;E Staff Loading'!E115</f>
        <v>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346">
        <f t="shared" si="113"/>
        <v>0</v>
      </c>
      <c r="S115" s="395">
        <f t="shared" si="114"/>
        <v>0</v>
      </c>
      <c r="W115" s="557">
        <f t="shared" si="115"/>
        <v>0</v>
      </c>
      <c r="X115" s="557">
        <f t="shared" si="116"/>
        <v>0</v>
      </c>
      <c r="Z115" s="557">
        <f t="shared" si="117"/>
        <v>0</v>
      </c>
      <c r="AA115" s="557">
        <f t="shared" si="118"/>
        <v>0</v>
      </c>
      <c r="AB115" s="558" t="e">
        <f t="shared" si="119"/>
        <v>#DIV/0!</v>
      </c>
    </row>
    <row r="116" spans="1:28" ht="14.25" x14ac:dyDescent="0.3">
      <c r="A116" s="339"/>
      <c r="B116" s="340"/>
      <c r="C116" s="529">
        <f>'6. M&amp;E Staff Loading'!C116</f>
        <v>0</v>
      </c>
      <c r="D116" s="530">
        <f>'6. M&amp;E Staff Loading'!D116</f>
        <v>0</v>
      </c>
      <c r="E116" s="531">
        <f>'6. M&amp;E Staff Loading'!E116</f>
        <v>0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346">
        <f t="shared" si="113"/>
        <v>0</v>
      </c>
      <c r="S116" s="395">
        <f t="shared" si="114"/>
        <v>0</v>
      </c>
      <c r="W116" s="557">
        <f t="shared" si="115"/>
        <v>0</v>
      </c>
      <c r="X116" s="557">
        <f t="shared" si="116"/>
        <v>0</v>
      </c>
      <c r="Z116" s="557">
        <f t="shared" si="117"/>
        <v>0</v>
      </c>
      <c r="AA116" s="557">
        <f t="shared" si="118"/>
        <v>0</v>
      </c>
      <c r="AB116" s="558" t="e">
        <f t="shared" si="119"/>
        <v>#DIV/0!</v>
      </c>
    </row>
    <row r="117" spans="1:28" ht="14.25" x14ac:dyDescent="0.3">
      <c r="A117" s="339"/>
      <c r="B117" s="340"/>
      <c r="C117" s="529">
        <f>'6. M&amp;E Staff Loading'!C117</f>
        <v>0</v>
      </c>
      <c r="D117" s="530">
        <f>'6. M&amp;E Staff Loading'!D117</f>
        <v>0</v>
      </c>
      <c r="E117" s="531">
        <f>'6. M&amp;E Staff Loading'!E117</f>
        <v>0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346">
        <f t="shared" si="113"/>
        <v>0</v>
      </c>
      <c r="S117" s="395">
        <f t="shared" si="114"/>
        <v>0</v>
      </c>
      <c r="W117" s="557">
        <f t="shared" si="115"/>
        <v>0</v>
      </c>
      <c r="X117" s="557">
        <f t="shared" si="116"/>
        <v>0</v>
      </c>
      <c r="Z117" s="557">
        <f t="shared" si="117"/>
        <v>0</v>
      </c>
      <c r="AA117" s="557">
        <f t="shared" si="118"/>
        <v>0</v>
      </c>
      <c r="AB117" s="558" t="e">
        <f t="shared" si="119"/>
        <v>#DIV/0!</v>
      </c>
    </row>
    <row r="118" spans="1:28" ht="15" thickBot="1" x14ac:dyDescent="0.35">
      <c r="A118" s="240"/>
      <c r="B118" s="241" t="s">
        <v>151</v>
      </c>
      <c r="C118" s="242"/>
      <c r="D118" s="521"/>
      <c r="E118" s="509"/>
      <c r="F118" s="245">
        <f>SUM(F113:F117)</f>
        <v>0</v>
      </c>
      <c r="G118" s="245">
        <f t="shared" ref="G118:R118" si="120">SUM(G113:G117)</f>
        <v>0</v>
      </c>
      <c r="H118" s="245">
        <f t="shared" si="120"/>
        <v>0</v>
      </c>
      <c r="I118" s="245">
        <f t="shared" si="120"/>
        <v>0</v>
      </c>
      <c r="J118" s="245">
        <f t="shared" si="120"/>
        <v>0</v>
      </c>
      <c r="K118" s="245">
        <f t="shared" si="120"/>
        <v>0</v>
      </c>
      <c r="L118" s="245">
        <f t="shared" si="120"/>
        <v>0</v>
      </c>
      <c r="M118" s="245">
        <f t="shared" si="120"/>
        <v>0</v>
      </c>
      <c r="N118" s="245">
        <f t="shared" si="120"/>
        <v>0</v>
      </c>
      <c r="O118" s="245">
        <f t="shared" si="120"/>
        <v>0</v>
      </c>
      <c r="P118" s="245">
        <f t="shared" si="120"/>
        <v>0</v>
      </c>
      <c r="Q118" s="245">
        <f t="shared" si="120"/>
        <v>0</v>
      </c>
      <c r="R118" s="245">
        <f t="shared" si="120"/>
        <v>0</v>
      </c>
      <c r="S118" s="396">
        <f>SUM(S113:S117)</f>
        <v>0</v>
      </c>
      <c r="W118" s="247">
        <f>SUM(W113:W117)</f>
        <v>0</v>
      </c>
      <c r="X118" s="247">
        <f>SUM(X113:X117)</f>
        <v>0</v>
      </c>
      <c r="Z118" s="243">
        <f>SUM(Z113:Z117)</f>
        <v>0</v>
      </c>
      <c r="AA118" s="243">
        <f>SUM(AA113:AA117)</f>
        <v>0</v>
      </c>
      <c r="AB118" s="495" t="e">
        <f>Z118/(Z118+AA118)</f>
        <v>#DIV/0!</v>
      </c>
    </row>
    <row r="119" spans="1:28" ht="14.25" x14ac:dyDescent="0.3">
      <c r="A119" s="339">
        <v>6.3</v>
      </c>
      <c r="B119" s="340" t="s">
        <v>152</v>
      </c>
      <c r="C119" s="529">
        <f>'6. M&amp;E Staff Loading'!C119</f>
        <v>0</v>
      </c>
      <c r="D119" s="530">
        <f>'6. M&amp;E Staff Loading'!D119</f>
        <v>0</v>
      </c>
      <c r="E119" s="531">
        <f>'6. M&amp;E Staff Loading'!E119</f>
        <v>0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346">
        <f t="shared" ref="R119:R123" si="121">SUM(F119:Q119)</f>
        <v>0</v>
      </c>
      <c r="S119" s="395">
        <f>D119*R119</f>
        <v>0</v>
      </c>
      <c r="W119" s="557">
        <f>X119/$U$7</f>
        <v>0</v>
      </c>
      <c r="X119" s="557">
        <f>R119/12</f>
        <v>0</v>
      </c>
      <c r="Z119" s="557">
        <f>IF($E119="Y",$R119,0)</f>
        <v>0</v>
      </c>
      <c r="AA119" s="557">
        <f>IF($E119="N",$R119,0)</f>
        <v>0</v>
      </c>
      <c r="AB119" s="558" t="e">
        <f>Z119/(AA119+Z119)</f>
        <v>#DIV/0!</v>
      </c>
    </row>
    <row r="120" spans="1:28" s="111" customFormat="1" ht="14.25" x14ac:dyDescent="0.3">
      <c r="A120" s="339"/>
      <c r="B120" s="340"/>
      <c r="C120" s="529">
        <f>'6. M&amp;E Staff Loading'!C120</f>
        <v>0</v>
      </c>
      <c r="D120" s="530">
        <f>'6. M&amp;E Staff Loading'!D120</f>
        <v>0</v>
      </c>
      <c r="E120" s="531">
        <f>'6. M&amp;E Staff Loading'!E120</f>
        <v>0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346">
        <f t="shared" si="121"/>
        <v>0</v>
      </c>
      <c r="S120" s="395">
        <f t="shared" ref="S120:S123" si="122">D120*R120</f>
        <v>0</v>
      </c>
      <c r="T120" s="112"/>
      <c r="U120" s="112"/>
      <c r="V120" s="112"/>
      <c r="W120" s="557">
        <f t="shared" ref="W120:W123" si="123">X120/$U$7</f>
        <v>0</v>
      </c>
      <c r="X120" s="557">
        <f t="shared" ref="X120:X123" si="124">R120/12</f>
        <v>0</v>
      </c>
      <c r="Z120" s="557">
        <f t="shared" ref="Z120:Z123" si="125">IF($E120="Y",$R120,0)</f>
        <v>0</v>
      </c>
      <c r="AA120" s="557">
        <f t="shared" ref="AA120:AA123" si="126">IF($E120="N",$R120,0)</f>
        <v>0</v>
      </c>
      <c r="AB120" s="558" t="e">
        <f t="shared" ref="AB120:AB123" si="127">Z120/(AA120+Z120)</f>
        <v>#DIV/0!</v>
      </c>
    </row>
    <row r="121" spans="1:28" ht="14.25" x14ac:dyDescent="0.3">
      <c r="A121" s="339"/>
      <c r="B121" s="340"/>
      <c r="C121" s="529">
        <f>'6. M&amp;E Staff Loading'!C121</f>
        <v>0</v>
      </c>
      <c r="D121" s="530">
        <f>'6. M&amp;E Staff Loading'!D121</f>
        <v>0</v>
      </c>
      <c r="E121" s="531">
        <f>'6. M&amp;E Staff Loading'!E121</f>
        <v>0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346">
        <f t="shared" si="121"/>
        <v>0</v>
      </c>
      <c r="S121" s="395">
        <f t="shared" si="122"/>
        <v>0</v>
      </c>
      <c r="W121" s="557">
        <f t="shared" si="123"/>
        <v>0</v>
      </c>
      <c r="X121" s="557">
        <f t="shared" si="124"/>
        <v>0</v>
      </c>
      <c r="Z121" s="557">
        <f t="shared" si="125"/>
        <v>0</v>
      </c>
      <c r="AA121" s="557">
        <f t="shared" si="126"/>
        <v>0</v>
      </c>
      <c r="AB121" s="558" t="e">
        <f t="shared" si="127"/>
        <v>#DIV/0!</v>
      </c>
    </row>
    <row r="122" spans="1:28" s="111" customFormat="1" ht="14.25" x14ac:dyDescent="0.3">
      <c r="A122" s="339"/>
      <c r="B122" s="340"/>
      <c r="C122" s="529">
        <f>'6. M&amp;E Staff Loading'!C122</f>
        <v>0</v>
      </c>
      <c r="D122" s="530">
        <f>'6. M&amp;E Staff Loading'!D122</f>
        <v>0</v>
      </c>
      <c r="E122" s="531">
        <f>'6. M&amp;E Staff Loading'!E122</f>
        <v>0</v>
      </c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346">
        <f t="shared" si="121"/>
        <v>0</v>
      </c>
      <c r="S122" s="395">
        <f t="shared" si="122"/>
        <v>0</v>
      </c>
      <c r="T122" s="107"/>
      <c r="U122" s="107"/>
      <c r="V122" s="107"/>
      <c r="W122" s="557">
        <f t="shared" si="123"/>
        <v>0</v>
      </c>
      <c r="X122" s="557">
        <f t="shared" si="124"/>
        <v>0</v>
      </c>
      <c r="Z122" s="557">
        <f t="shared" si="125"/>
        <v>0</v>
      </c>
      <c r="AA122" s="557">
        <f t="shared" si="126"/>
        <v>0</v>
      </c>
      <c r="AB122" s="558" t="e">
        <f t="shared" si="127"/>
        <v>#DIV/0!</v>
      </c>
    </row>
    <row r="123" spans="1:28" ht="14.25" x14ac:dyDescent="0.3">
      <c r="A123" s="339"/>
      <c r="B123" s="340"/>
      <c r="C123" s="529">
        <f>'6. M&amp;E Staff Loading'!C123</f>
        <v>0</v>
      </c>
      <c r="D123" s="530">
        <f>'6. M&amp;E Staff Loading'!D123</f>
        <v>0</v>
      </c>
      <c r="E123" s="531">
        <f>'6. M&amp;E Staff Loading'!E123</f>
        <v>0</v>
      </c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346">
        <f t="shared" si="121"/>
        <v>0</v>
      </c>
      <c r="S123" s="395">
        <f t="shared" si="122"/>
        <v>0</v>
      </c>
      <c r="W123" s="557">
        <f t="shared" si="123"/>
        <v>0</v>
      </c>
      <c r="X123" s="557">
        <f t="shared" si="124"/>
        <v>0</v>
      </c>
      <c r="Z123" s="557">
        <f t="shared" si="125"/>
        <v>0</v>
      </c>
      <c r="AA123" s="557">
        <f t="shared" si="126"/>
        <v>0</v>
      </c>
      <c r="AB123" s="558" t="e">
        <f t="shared" si="127"/>
        <v>#DIV/0!</v>
      </c>
    </row>
    <row r="124" spans="1:28" ht="15" thickBot="1" x14ac:dyDescent="0.35">
      <c r="A124" s="240"/>
      <c r="B124" s="241" t="s">
        <v>153</v>
      </c>
      <c r="C124" s="242"/>
      <c r="D124" s="521"/>
      <c r="E124" s="509"/>
      <c r="F124" s="245">
        <f>SUM(F119:F123)</f>
        <v>0</v>
      </c>
      <c r="G124" s="245">
        <f t="shared" ref="G124:R124" si="128">SUM(G119:G123)</f>
        <v>0</v>
      </c>
      <c r="H124" s="245">
        <f t="shared" si="128"/>
        <v>0</v>
      </c>
      <c r="I124" s="245">
        <f t="shared" si="128"/>
        <v>0</v>
      </c>
      <c r="J124" s="245">
        <f t="shared" si="128"/>
        <v>0</v>
      </c>
      <c r="K124" s="245">
        <f t="shared" si="128"/>
        <v>0</v>
      </c>
      <c r="L124" s="245">
        <f t="shared" si="128"/>
        <v>0</v>
      </c>
      <c r="M124" s="245">
        <f t="shared" si="128"/>
        <v>0</v>
      </c>
      <c r="N124" s="245">
        <f t="shared" si="128"/>
        <v>0</v>
      </c>
      <c r="O124" s="245">
        <f t="shared" si="128"/>
        <v>0</v>
      </c>
      <c r="P124" s="245">
        <f t="shared" si="128"/>
        <v>0</v>
      </c>
      <c r="Q124" s="245">
        <f t="shared" si="128"/>
        <v>0</v>
      </c>
      <c r="R124" s="245">
        <f t="shared" si="128"/>
        <v>0</v>
      </c>
      <c r="S124" s="396">
        <f>SUM(S119:S123)</f>
        <v>0</v>
      </c>
      <c r="W124" s="247">
        <f>SUM(W119:W123)</f>
        <v>0</v>
      </c>
      <c r="X124" s="247">
        <f>SUM(X119:X123)</f>
        <v>0</v>
      </c>
      <c r="Z124" s="243">
        <f>SUM(Z119:Z123)</f>
        <v>0</v>
      </c>
      <c r="AA124" s="243">
        <f>SUM(AA119:AA123)</f>
        <v>0</v>
      </c>
      <c r="AB124" s="495" t="e">
        <f>Z124/(Z124+AA124)</f>
        <v>#DIV/0!</v>
      </c>
    </row>
    <row r="125" spans="1:28" ht="14.25" x14ac:dyDescent="0.3">
      <c r="A125" s="339">
        <v>6.4</v>
      </c>
      <c r="B125" s="340" t="s">
        <v>154</v>
      </c>
      <c r="C125" s="529">
        <f>'6. M&amp;E Staff Loading'!C125</f>
        <v>0</v>
      </c>
      <c r="D125" s="530">
        <f>'6. M&amp;E Staff Loading'!D125</f>
        <v>0</v>
      </c>
      <c r="E125" s="531">
        <f>'6. M&amp;E Staff Loading'!E125</f>
        <v>0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346">
        <f t="shared" ref="R125:R129" si="129">SUM(F125:Q125)</f>
        <v>0</v>
      </c>
      <c r="S125" s="395">
        <f>D125*R125</f>
        <v>0</v>
      </c>
      <c r="W125" s="557">
        <f>X125/$U$7</f>
        <v>0</v>
      </c>
      <c r="X125" s="557">
        <f>R125/12</f>
        <v>0</v>
      </c>
      <c r="Z125" s="557">
        <f>IF($E125="Y",$R125,0)</f>
        <v>0</v>
      </c>
      <c r="AA125" s="557">
        <f>IF($E125="N",$R125,0)</f>
        <v>0</v>
      </c>
      <c r="AB125" s="558" t="e">
        <f>Z125/(AA125+Z125)</f>
        <v>#DIV/0!</v>
      </c>
    </row>
    <row r="126" spans="1:28" s="111" customFormat="1" ht="14.25" x14ac:dyDescent="0.3">
      <c r="A126" s="339"/>
      <c r="B126" s="340"/>
      <c r="C126" s="529">
        <f>'6. M&amp;E Staff Loading'!C126</f>
        <v>0</v>
      </c>
      <c r="D126" s="530">
        <f>'6. M&amp;E Staff Loading'!D126</f>
        <v>0</v>
      </c>
      <c r="E126" s="531">
        <f>'6. M&amp;E Staff Loading'!E126</f>
        <v>0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346">
        <f t="shared" si="129"/>
        <v>0</v>
      </c>
      <c r="S126" s="395">
        <f t="shared" ref="S126:S129" si="130">D126*R126</f>
        <v>0</v>
      </c>
      <c r="T126" s="107"/>
      <c r="U126" s="107"/>
      <c r="V126" s="107"/>
      <c r="W126" s="557">
        <f t="shared" ref="W126:W129" si="131">X126/$U$7</f>
        <v>0</v>
      </c>
      <c r="X126" s="557">
        <f t="shared" ref="X126:X129" si="132">R126/12</f>
        <v>0</v>
      </c>
      <c r="Z126" s="557">
        <f t="shared" ref="Z126:Z129" si="133">IF($E126="Y",$R126,0)</f>
        <v>0</v>
      </c>
      <c r="AA126" s="557">
        <f t="shared" ref="AA126:AA129" si="134">IF($E126="N",$R126,0)</f>
        <v>0</v>
      </c>
      <c r="AB126" s="558" t="e">
        <f t="shared" ref="AB126:AB129" si="135">Z126/(AA126+Z126)</f>
        <v>#DIV/0!</v>
      </c>
    </row>
    <row r="127" spans="1:28" s="111" customFormat="1" ht="14.25" x14ac:dyDescent="0.3">
      <c r="A127" s="339"/>
      <c r="B127" s="340"/>
      <c r="C127" s="529">
        <f>'6. M&amp;E Staff Loading'!C127</f>
        <v>0</v>
      </c>
      <c r="D127" s="530">
        <f>'6. M&amp;E Staff Loading'!D127</f>
        <v>0</v>
      </c>
      <c r="E127" s="531">
        <f>'6. M&amp;E Staff Loading'!E127</f>
        <v>0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346">
        <f t="shared" si="129"/>
        <v>0</v>
      </c>
      <c r="S127" s="395">
        <f t="shared" si="130"/>
        <v>0</v>
      </c>
      <c r="T127" s="107"/>
      <c r="U127" s="107"/>
      <c r="V127" s="107"/>
      <c r="W127" s="557">
        <f t="shared" si="131"/>
        <v>0</v>
      </c>
      <c r="X127" s="557">
        <f t="shared" si="132"/>
        <v>0</v>
      </c>
      <c r="Z127" s="557">
        <f t="shared" si="133"/>
        <v>0</v>
      </c>
      <c r="AA127" s="557">
        <f t="shared" si="134"/>
        <v>0</v>
      </c>
      <c r="AB127" s="558" t="e">
        <f t="shared" si="135"/>
        <v>#DIV/0!</v>
      </c>
    </row>
    <row r="128" spans="1:28" s="111" customFormat="1" ht="14.25" x14ac:dyDescent="0.3">
      <c r="A128" s="339"/>
      <c r="B128" s="340"/>
      <c r="C128" s="529">
        <f>'6. M&amp;E Staff Loading'!C128</f>
        <v>0</v>
      </c>
      <c r="D128" s="530">
        <f>'6. M&amp;E Staff Loading'!D128</f>
        <v>0</v>
      </c>
      <c r="E128" s="531">
        <f>'6. M&amp;E Staff Loading'!E128</f>
        <v>0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346">
        <f t="shared" si="129"/>
        <v>0</v>
      </c>
      <c r="S128" s="395">
        <f t="shared" si="130"/>
        <v>0</v>
      </c>
      <c r="T128" s="107"/>
      <c r="U128" s="107"/>
      <c r="V128" s="107"/>
      <c r="W128" s="557">
        <f t="shared" si="131"/>
        <v>0</v>
      </c>
      <c r="X128" s="557">
        <f t="shared" si="132"/>
        <v>0</v>
      </c>
      <c r="Z128" s="557">
        <f t="shared" si="133"/>
        <v>0</v>
      </c>
      <c r="AA128" s="557">
        <f t="shared" si="134"/>
        <v>0</v>
      </c>
      <c r="AB128" s="558" t="e">
        <f t="shared" si="135"/>
        <v>#DIV/0!</v>
      </c>
    </row>
    <row r="129" spans="1:28" ht="14.25" customHeight="1" x14ac:dyDescent="0.3">
      <c r="A129" s="339"/>
      <c r="B129" s="340"/>
      <c r="C129" s="529">
        <f>'6. M&amp;E Staff Loading'!C129</f>
        <v>0</v>
      </c>
      <c r="D129" s="530">
        <f>'6. M&amp;E Staff Loading'!D129</f>
        <v>0</v>
      </c>
      <c r="E129" s="531">
        <f>'6. M&amp;E Staff Loading'!E129</f>
        <v>0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346">
        <f t="shared" si="129"/>
        <v>0</v>
      </c>
      <c r="S129" s="395">
        <f t="shared" si="130"/>
        <v>0</v>
      </c>
      <c r="W129" s="557">
        <f t="shared" si="131"/>
        <v>0</v>
      </c>
      <c r="X129" s="557">
        <f t="shared" si="132"/>
        <v>0</v>
      </c>
      <c r="Z129" s="557">
        <f t="shared" si="133"/>
        <v>0</v>
      </c>
      <c r="AA129" s="557">
        <f t="shared" si="134"/>
        <v>0</v>
      </c>
      <c r="AB129" s="558" t="e">
        <f t="shared" si="135"/>
        <v>#DIV/0!</v>
      </c>
    </row>
    <row r="130" spans="1:28" s="110" customFormat="1" ht="15" thickBot="1" x14ac:dyDescent="0.35">
      <c r="A130" s="240"/>
      <c r="B130" s="241" t="s">
        <v>155</v>
      </c>
      <c r="C130" s="242"/>
      <c r="D130" s="521"/>
      <c r="E130" s="509"/>
      <c r="F130" s="245">
        <f>SUM(F125:F129)</f>
        <v>0</v>
      </c>
      <c r="G130" s="245">
        <f t="shared" ref="G130:R130" si="136">SUM(G125:G129)</f>
        <v>0</v>
      </c>
      <c r="H130" s="245">
        <f t="shared" si="136"/>
        <v>0</v>
      </c>
      <c r="I130" s="245">
        <f t="shared" si="136"/>
        <v>0</v>
      </c>
      <c r="J130" s="245">
        <f t="shared" si="136"/>
        <v>0</v>
      </c>
      <c r="K130" s="245">
        <f t="shared" si="136"/>
        <v>0</v>
      </c>
      <c r="L130" s="245">
        <f t="shared" si="136"/>
        <v>0</v>
      </c>
      <c r="M130" s="245">
        <f t="shared" si="136"/>
        <v>0</v>
      </c>
      <c r="N130" s="245">
        <f t="shared" si="136"/>
        <v>0</v>
      </c>
      <c r="O130" s="245">
        <f t="shared" si="136"/>
        <v>0</v>
      </c>
      <c r="P130" s="245">
        <f t="shared" si="136"/>
        <v>0</v>
      </c>
      <c r="Q130" s="245">
        <f t="shared" si="136"/>
        <v>0</v>
      </c>
      <c r="R130" s="245">
        <f t="shared" si="136"/>
        <v>0</v>
      </c>
      <c r="S130" s="396">
        <f>SUM(S125:S129)</f>
        <v>0</v>
      </c>
      <c r="T130" s="107"/>
      <c r="U130" s="107"/>
      <c r="V130" s="107"/>
      <c r="W130" s="247">
        <f>SUM(W125:W129)</f>
        <v>0</v>
      </c>
      <c r="X130" s="247">
        <f>SUM(X125:X129)</f>
        <v>0</v>
      </c>
      <c r="Z130" s="243">
        <f>SUM(Z125:Z129)</f>
        <v>0</v>
      </c>
      <c r="AA130" s="243">
        <f>SUM(AA125:AA129)</f>
        <v>0</v>
      </c>
      <c r="AB130" s="495" t="e">
        <f>Z130/(Z130+AA130)</f>
        <v>#DIV/0!</v>
      </c>
    </row>
    <row r="131" spans="1:28" ht="9.9499999999999993" customHeight="1" x14ac:dyDescent="0.3">
      <c r="A131" s="150"/>
      <c r="B131" s="151"/>
      <c r="C131" s="159"/>
      <c r="D131" s="520"/>
      <c r="E131" s="508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401"/>
      <c r="W131" s="153"/>
      <c r="X131" s="153"/>
      <c r="Z131" s="153"/>
      <c r="AA131" s="153"/>
      <c r="AB131" s="494"/>
    </row>
    <row r="132" spans="1:28" ht="15" thickBot="1" x14ac:dyDescent="0.35">
      <c r="A132" s="263"/>
      <c r="B132" s="264" t="s">
        <v>149</v>
      </c>
      <c r="C132" s="265"/>
      <c r="D132" s="523"/>
      <c r="E132" s="512"/>
      <c r="F132" s="266">
        <f t="shared" ref="F132:S132" si="137">SUM(F112,F118,F124,F130)</f>
        <v>0</v>
      </c>
      <c r="G132" s="266">
        <f t="shared" si="137"/>
        <v>0</v>
      </c>
      <c r="H132" s="266">
        <f t="shared" si="137"/>
        <v>0</v>
      </c>
      <c r="I132" s="266">
        <f t="shared" si="137"/>
        <v>0</v>
      </c>
      <c r="J132" s="266">
        <f t="shared" si="137"/>
        <v>0</v>
      </c>
      <c r="K132" s="266">
        <f t="shared" si="137"/>
        <v>0</v>
      </c>
      <c r="L132" s="266">
        <f t="shared" si="137"/>
        <v>0</v>
      </c>
      <c r="M132" s="266">
        <f t="shared" si="137"/>
        <v>0</v>
      </c>
      <c r="N132" s="266">
        <f t="shared" si="137"/>
        <v>0</v>
      </c>
      <c r="O132" s="266">
        <f t="shared" si="137"/>
        <v>0</v>
      </c>
      <c r="P132" s="266">
        <f t="shared" si="137"/>
        <v>0</v>
      </c>
      <c r="Q132" s="266">
        <f t="shared" si="137"/>
        <v>0</v>
      </c>
      <c r="R132" s="266">
        <f t="shared" si="137"/>
        <v>0</v>
      </c>
      <c r="S132" s="398">
        <f t="shared" si="137"/>
        <v>0</v>
      </c>
      <c r="W132" s="266">
        <f>SUM(W112,W118,W124,W130)</f>
        <v>0</v>
      </c>
      <c r="X132" s="266">
        <f>SUM(X112,X118,X124,X130)</f>
        <v>0</v>
      </c>
      <c r="Z132" s="266">
        <f>SUM(Z112,Z118,Z124,Z130)</f>
        <v>0</v>
      </c>
      <c r="AA132" s="266">
        <f>SUM(AA112,AA118,AA124,AA130)</f>
        <v>0</v>
      </c>
      <c r="AB132" s="500" t="e">
        <f>Z132/(Z132+AA132)</f>
        <v>#DIV/0!</v>
      </c>
    </row>
    <row r="133" spans="1:28" ht="14.25" x14ac:dyDescent="0.3">
      <c r="A133" s="161"/>
      <c r="B133" s="151"/>
      <c r="C133" s="152"/>
      <c r="D133" s="520"/>
      <c r="E133" s="51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401"/>
      <c r="W133" s="152"/>
      <c r="X133" s="152"/>
      <c r="Z133" s="152"/>
      <c r="AA133" s="152"/>
      <c r="AB133" s="494"/>
    </row>
    <row r="134" spans="1:28" ht="14.25" x14ac:dyDescent="0.3">
      <c r="A134" s="249">
        <v>7</v>
      </c>
      <c r="B134" s="336" t="s">
        <v>156</v>
      </c>
      <c r="C134" s="251"/>
      <c r="D134" s="519"/>
      <c r="E134" s="507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2"/>
      <c r="S134" s="402"/>
      <c r="W134" s="251"/>
      <c r="X134" s="251"/>
      <c r="Z134" s="251"/>
      <c r="AA134" s="251"/>
      <c r="AB134" s="498"/>
    </row>
    <row r="135" spans="1:28" ht="14.25" x14ac:dyDescent="0.3">
      <c r="A135" s="345">
        <v>7.1</v>
      </c>
      <c r="B135" s="344" t="s">
        <v>157</v>
      </c>
      <c r="C135" s="529">
        <f>'6. M&amp;E Staff Loading'!C135</f>
        <v>0</v>
      </c>
      <c r="D135" s="530">
        <f>'6. M&amp;E Staff Loading'!D135</f>
        <v>0</v>
      </c>
      <c r="E135" s="531">
        <f>'6. M&amp;E Staff Loading'!E135</f>
        <v>0</v>
      </c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346">
        <f t="shared" ref="R135:R139" si="138">SUM(F135:Q135)</f>
        <v>0</v>
      </c>
      <c r="S135" s="395">
        <f>D135*R135</f>
        <v>0</v>
      </c>
      <c r="W135" s="557">
        <f>X135/$U$7</f>
        <v>0</v>
      </c>
      <c r="X135" s="557">
        <f>R135/12</f>
        <v>0</v>
      </c>
      <c r="Z135" s="557">
        <f>IF($E135="Y",$R135,0)</f>
        <v>0</v>
      </c>
      <c r="AA135" s="557">
        <f>IF($E135="N",$R135,0)</f>
        <v>0</v>
      </c>
      <c r="AB135" s="558" t="e">
        <f>Z135/(AA135+Z135)</f>
        <v>#DIV/0!</v>
      </c>
    </row>
    <row r="136" spans="1:28" s="111" customFormat="1" ht="14.25" x14ac:dyDescent="0.3">
      <c r="A136" s="339"/>
      <c r="B136" s="340"/>
      <c r="C136" s="529">
        <f>'6. M&amp;E Staff Loading'!C136</f>
        <v>0</v>
      </c>
      <c r="D136" s="530">
        <f>'6. M&amp;E Staff Loading'!D136</f>
        <v>0</v>
      </c>
      <c r="E136" s="531">
        <f>'6. M&amp;E Staff Loading'!E136</f>
        <v>0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346">
        <f t="shared" si="138"/>
        <v>0</v>
      </c>
      <c r="S136" s="395">
        <f t="shared" ref="S136:S139" si="139">D136*R136</f>
        <v>0</v>
      </c>
      <c r="T136" s="107"/>
      <c r="U136" s="107"/>
      <c r="V136" s="107"/>
      <c r="W136" s="557">
        <f t="shared" ref="W136:W139" si="140">X136/$U$7</f>
        <v>0</v>
      </c>
      <c r="X136" s="557">
        <f t="shared" ref="X136:X139" si="141">R136/12</f>
        <v>0</v>
      </c>
      <c r="Z136" s="557">
        <f t="shared" ref="Z136:Z139" si="142">IF($E136="Y",$R136,0)</f>
        <v>0</v>
      </c>
      <c r="AA136" s="557">
        <f t="shared" ref="AA136:AA139" si="143">IF($E136="N",$R136,0)</f>
        <v>0</v>
      </c>
      <c r="AB136" s="558" t="e">
        <f t="shared" ref="AB136:AB139" si="144">Z136/(AA136+Z136)</f>
        <v>#DIV/0!</v>
      </c>
    </row>
    <row r="137" spans="1:28" ht="14.25" x14ac:dyDescent="0.3">
      <c r="A137" s="339"/>
      <c r="B137" s="340"/>
      <c r="C137" s="529">
        <f>'6. M&amp;E Staff Loading'!C137</f>
        <v>0</v>
      </c>
      <c r="D137" s="530">
        <f>'6. M&amp;E Staff Loading'!D137</f>
        <v>0</v>
      </c>
      <c r="E137" s="531">
        <f>'6. M&amp;E Staff Loading'!E137</f>
        <v>0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346">
        <f t="shared" si="138"/>
        <v>0</v>
      </c>
      <c r="S137" s="395">
        <f t="shared" si="139"/>
        <v>0</v>
      </c>
      <c r="W137" s="557">
        <f t="shared" si="140"/>
        <v>0</v>
      </c>
      <c r="X137" s="557">
        <f t="shared" si="141"/>
        <v>0</v>
      </c>
      <c r="Z137" s="557">
        <f t="shared" si="142"/>
        <v>0</v>
      </c>
      <c r="AA137" s="557">
        <f t="shared" si="143"/>
        <v>0</v>
      </c>
      <c r="AB137" s="558" t="e">
        <f t="shared" si="144"/>
        <v>#DIV/0!</v>
      </c>
    </row>
    <row r="138" spans="1:28" ht="14.25" x14ac:dyDescent="0.3">
      <c r="A138" s="339"/>
      <c r="B138" s="340"/>
      <c r="C138" s="529">
        <f>'6. M&amp;E Staff Loading'!C138</f>
        <v>0</v>
      </c>
      <c r="D138" s="530">
        <f>'6. M&amp;E Staff Loading'!D138</f>
        <v>0</v>
      </c>
      <c r="E138" s="531">
        <f>'6. M&amp;E Staff Loading'!E138</f>
        <v>0</v>
      </c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346">
        <f t="shared" si="138"/>
        <v>0</v>
      </c>
      <c r="S138" s="395">
        <f t="shared" si="139"/>
        <v>0</v>
      </c>
      <c r="W138" s="557">
        <f t="shared" si="140"/>
        <v>0</v>
      </c>
      <c r="X138" s="557">
        <f t="shared" si="141"/>
        <v>0</v>
      </c>
      <c r="Z138" s="557">
        <f t="shared" si="142"/>
        <v>0</v>
      </c>
      <c r="AA138" s="557">
        <f t="shared" si="143"/>
        <v>0</v>
      </c>
      <c r="AB138" s="558" t="e">
        <f t="shared" si="144"/>
        <v>#DIV/0!</v>
      </c>
    </row>
    <row r="139" spans="1:28" ht="14.25" x14ac:dyDescent="0.3">
      <c r="A139" s="339"/>
      <c r="B139" s="340"/>
      <c r="C139" s="529">
        <f>'6. M&amp;E Staff Loading'!C139</f>
        <v>0</v>
      </c>
      <c r="D139" s="530">
        <f>'6. M&amp;E Staff Loading'!D139</f>
        <v>0</v>
      </c>
      <c r="E139" s="531">
        <f>'6. M&amp;E Staff Loading'!E139</f>
        <v>0</v>
      </c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346">
        <f t="shared" si="138"/>
        <v>0</v>
      </c>
      <c r="S139" s="395">
        <f t="shared" si="139"/>
        <v>0</v>
      </c>
      <c r="W139" s="557">
        <f t="shared" si="140"/>
        <v>0</v>
      </c>
      <c r="X139" s="557">
        <f t="shared" si="141"/>
        <v>0</v>
      </c>
      <c r="Z139" s="557">
        <f t="shared" si="142"/>
        <v>0</v>
      </c>
      <c r="AA139" s="557">
        <f t="shared" si="143"/>
        <v>0</v>
      </c>
      <c r="AB139" s="558" t="e">
        <f t="shared" si="144"/>
        <v>#DIV/0!</v>
      </c>
    </row>
    <row r="140" spans="1:28" ht="15" thickBot="1" x14ac:dyDescent="0.35">
      <c r="A140" s="240"/>
      <c r="B140" s="241" t="s">
        <v>158</v>
      </c>
      <c r="C140" s="242"/>
      <c r="D140" s="521"/>
      <c r="E140" s="509"/>
      <c r="F140" s="245">
        <f>SUM(F135:F139)</f>
        <v>0</v>
      </c>
      <c r="G140" s="245">
        <f t="shared" ref="G140:R140" si="145">SUM(G135:G139)</f>
        <v>0</v>
      </c>
      <c r="H140" s="245">
        <f t="shared" si="145"/>
        <v>0</v>
      </c>
      <c r="I140" s="245">
        <f t="shared" si="145"/>
        <v>0</v>
      </c>
      <c r="J140" s="245">
        <f t="shared" si="145"/>
        <v>0</v>
      </c>
      <c r="K140" s="245">
        <f t="shared" si="145"/>
        <v>0</v>
      </c>
      <c r="L140" s="245">
        <f t="shared" si="145"/>
        <v>0</v>
      </c>
      <c r="M140" s="245">
        <f t="shared" si="145"/>
        <v>0</v>
      </c>
      <c r="N140" s="245">
        <f t="shared" si="145"/>
        <v>0</v>
      </c>
      <c r="O140" s="245">
        <f t="shared" si="145"/>
        <v>0</v>
      </c>
      <c r="P140" s="245">
        <f t="shared" si="145"/>
        <v>0</v>
      </c>
      <c r="Q140" s="245">
        <f t="shared" si="145"/>
        <v>0</v>
      </c>
      <c r="R140" s="245">
        <f t="shared" si="145"/>
        <v>0</v>
      </c>
      <c r="S140" s="396">
        <f>SUM(S135:S139)</f>
        <v>0</v>
      </c>
      <c r="W140" s="247">
        <f>SUM(W135:W139)</f>
        <v>0</v>
      </c>
      <c r="X140" s="247">
        <f>SUM(X135:X139)</f>
        <v>0</v>
      </c>
      <c r="Z140" s="243">
        <f>SUM(Z135:Z139)</f>
        <v>0</v>
      </c>
      <c r="AA140" s="243">
        <f>SUM(AA135:AA139)</f>
        <v>0</v>
      </c>
      <c r="AB140" s="495" t="e">
        <f>Z140/(Z140+AA140)</f>
        <v>#DIV/0!</v>
      </c>
    </row>
    <row r="141" spans="1:28" ht="14.25" x14ac:dyDescent="0.3">
      <c r="A141" s="345">
        <v>7.2</v>
      </c>
      <c r="B141" s="344" t="s">
        <v>159</v>
      </c>
      <c r="C141" s="529">
        <f>'6. M&amp;E Staff Loading'!C141</f>
        <v>0</v>
      </c>
      <c r="D141" s="530">
        <f>'6. M&amp;E Staff Loading'!D141</f>
        <v>0</v>
      </c>
      <c r="E141" s="531">
        <f>'6. M&amp;E Staff Loading'!E141</f>
        <v>0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346">
        <f t="shared" ref="R141:R145" si="146">SUM(F141:Q141)</f>
        <v>0</v>
      </c>
      <c r="S141" s="395">
        <f>D141*R141</f>
        <v>0</v>
      </c>
      <c r="W141" s="557">
        <f>X141/$U$7</f>
        <v>0</v>
      </c>
      <c r="X141" s="557">
        <f>R141/12</f>
        <v>0</v>
      </c>
      <c r="Z141" s="557">
        <f>IF($E141="Y",$R141,0)</f>
        <v>0</v>
      </c>
      <c r="AA141" s="557">
        <f>IF($E141="N",$R141,0)</f>
        <v>0</v>
      </c>
      <c r="AB141" s="558" t="e">
        <f>Z141/(AA141+Z141)</f>
        <v>#DIV/0!</v>
      </c>
    </row>
    <row r="142" spans="1:28" s="111" customFormat="1" ht="14.25" x14ac:dyDescent="0.3">
      <c r="A142" s="339"/>
      <c r="B142" s="340"/>
      <c r="C142" s="529">
        <f>'6. M&amp;E Staff Loading'!C142</f>
        <v>0</v>
      </c>
      <c r="D142" s="530">
        <f>'6. M&amp;E Staff Loading'!D142</f>
        <v>0</v>
      </c>
      <c r="E142" s="531">
        <f>'6. M&amp;E Staff Loading'!E142</f>
        <v>0</v>
      </c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346">
        <f t="shared" si="146"/>
        <v>0</v>
      </c>
      <c r="S142" s="395">
        <f t="shared" ref="S142:S145" si="147">D142*R142</f>
        <v>0</v>
      </c>
      <c r="T142" s="107"/>
      <c r="U142" s="107"/>
      <c r="V142" s="107"/>
      <c r="W142" s="557">
        <f t="shared" ref="W142:W145" si="148">X142/$U$7</f>
        <v>0</v>
      </c>
      <c r="X142" s="557">
        <f t="shared" ref="X142:X145" si="149">R142/12</f>
        <v>0</v>
      </c>
      <c r="Z142" s="557">
        <f t="shared" ref="Z142:Z145" si="150">IF($E142="Y",$R142,0)</f>
        <v>0</v>
      </c>
      <c r="AA142" s="557">
        <f t="shared" ref="AA142:AA145" si="151">IF($E142="N",$R142,0)</f>
        <v>0</v>
      </c>
      <c r="AB142" s="558" t="e">
        <f t="shared" ref="AB142:AB145" si="152">Z142/(AA142+Z142)</f>
        <v>#DIV/0!</v>
      </c>
    </row>
    <row r="143" spans="1:28" ht="14.25" x14ac:dyDescent="0.3">
      <c r="A143" s="339"/>
      <c r="B143" s="340"/>
      <c r="C143" s="529">
        <f>'6. M&amp;E Staff Loading'!C143</f>
        <v>0</v>
      </c>
      <c r="D143" s="530">
        <f>'6. M&amp;E Staff Loading'!D143</f>
        <v>0</v>
      </c>
      <c r="E143" s="531">
        <f>'6. M&amp;E Staff Loading'!E143</f>
        <v>0</v>
      </c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346">
        <f t="shared" si="146"/>
        <v>0</v>
      </c>
      <c r="S143" s="395">
        <f t="shared" si="147"/>
        <v>0</v>
      </c>
      <c r="W143" s="557">
        <f t="shared" si="148"/>
        <v>0</v>
      </c>
      <c r="X143" s="557">
        <f t="shared" si="149"/>
        <v>0</v>
      </c>
      <c r="Z143" s="557">
        <f t="shared" si="150"/>
        <v>0</v>
      </c>
      <c r="AA143" s="557">
        <f t="shared" si="151"/>
        <v>0</v>
      </c>
      <c r="AB143" s="558" t="e">
        <f t="shared" si="152"/>
        <v>#DIV/0!</v>
      </c>
    </row>
    <row r="144" spans="1:28" s="111" customFormat="1" ht="14.25" x14ac:dyDescent="0.3">
      <c r="A144" s="339"/>
      <c r="B144" s="340"/>
      <c r="C144" s="529">
        <f>'6. M&amp;E Staff Loading'!C144</f>
        <v>0</v>
      </c>
      <c r="D144" s="530">
        <f>'6. M&amp;E Staff Loading'!D144</f>
        <v>0</v>
      </c>
      <c r="E144" s="531">
        <f>'6. M&amp;E Staff Loading'!E144</f>
        <v>0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346">
        <f t="shared" si="146"/>
        <v>0</v>
      </c>
      <c r="S144" s="395">
        <f t="shared" si="147"/>
        <v>0</v>
      </c>
      <c r="T144" s="107"/>
      <c r="U144" s="107"/>
      <c r="V144" s="107"/>
      <c r="W144" s="557">
        <f t="shared" si="148"/>
        <v>0</v>
      </c>
      <c r="X144" s="557">
        <f t="shared" si="149"/>
        <v>0</v>
      </c>
      <c r="Z144" s="557">
        <f t="shared" si="150"/>
        <v>0</v>
      </c>
      <c r="AA144" s="557">
        <f t="shared" si="151"/>
        <v>0</v>
      </c>
      <c r="AB144" s="558" t="e">
        <f t="shared" si="152"/>
        <v>#DIV/0!</v>
      </c>
    </row>
    <row r="145" spans="1:28" ht="14.25" x14ac:dyDescent="0.3">
      <c r="A145" s="339"/>
      <c r="B145" s="340"/>
      <c r="C145" s="529">
        <f>'6. M&amp;E Staff Loading'!C145</f>
        <v>0</v>
      </c>
      <c r="D145" s="530">
        <f>'6. M&amp;E Staff Loading'!D145</f>
        <v>0</v>
      </c>
      <c r="E145" s="531">
        <f>'6. M&amp;E Staff Loading'!E145</f>
        <v>0</v>
      </c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346">
        <f t="shared" si="146"/>
        <v>0</v>
      </c>
      <c r="S145" s="395">
        <f t="shared" si="147"/>
        <v>0</v>
      </c>
      <c r="W145" s="557">
        <f t="shared" si="148"/>
        <v>0</v>
      </c>
      <c r="X145" s="557">
        <f t="shared" si="149"/>
        <v>0</v>
      </c>
      <c r="Z145" s="557">
        <f t="shared" si="150"/>
        <v>0</v>
      </c>
      <c r="AA145" s="557">
        <f t="shared" si="151"/>
        <v>0</v>
      </c>
      <c r="AB145" s="558" t="e">
        <f t="shared" si="152"/>
        <v>#DIV/0!</v>
      </c>
    </row>
    <row r="146" spans="1:28" ht="15" thickBot="1" x14ac:dyDescent="0.35">
      <c r="A146" s="240"/>
      <c r="B146" s="241" t="s">
        <v>160</v>
      </c>
      <c r="C146" s="242"/>
      <c r="D146" s="521"/>
      <c r="E146" s="509"/>
      <c r="F146" s="245">
        <f>SUM(F141:F145)</f>
        <v>0</v>
      </c>
      <c r="G146" s="245">
        <f t="shared" ref="G146:R146" si="153">SUM(G141:G145)</f>
        <v>0</v>
      </c>
      <c r="H146" s="245">
        <f t="shared" si="153"/>
        <v>0</v>
      </c>
      <c r="I146" s="245">
        <f t="shared" si="153"/>
        <v>0</v>
      </c>
      <c r="J146" s="245">
        <f t="shared" si="153"/>
        <v>0</v>
      </c>
      <c r="K146" s="245">
        <f t="shared" si="153"/>
        <v>0</v>
      </c>
      <c r="L146" s="245">
        <f t="shared" si="153"/>
        <v>0</v>
      </c>
      <c r="M146" s="245">
        <f t="shared" si="153"/>
        <v>0</v>
      </c>
      <c r="N146" s="245">
        <f t="shared" si="153"/>
        <v>0</v>
      </c>
      <c r="O146" s="245">
        <f t="shared" si="153"/>
        <v>0</v>
      </c>
      <c r="P146" s="245">
        <f t="shared" si="153"/>
        <v>0</v>
      </c>
      <c r="Q146" s="245">
        <f t="shared" si="153"/>
        <v>0</v>
      </c>
      <c r="R146" s="245">
        <f t="shared" si="153"/>
        <v>0</v>
      </c>
      <c r="S146" s="396">
        <f>SUM(S141:S145)</f>
        <v>0</v>
      </c>
      <c r="W146" s="247">
        <f>SUM(W141:W145)</f>
        <v>0</v>
      </c>
      <c r="X146" s="247">
        <f>SUM(X141:X145)</f>
        <v>0</v>
      </c>
      <c r="Z146" s="243">
        <f>SUM(Z141:Z145)</f>
        <v>0</v>
      </c>
      <c r="AA146" s="243">
        <f>SUM(AA141:AA145)</f>
        <v>0</v>
      </c>
      <c r="AB146" s="495" t="e">
        <f>Z146/(Z146+AA146)</f>
        <v>#DIV/0!</v>
      </c>
    </row>
    <row r="147" spans="1:28" ht="14.25" x14ac:dyDescent="0.3">
      <c r="A147" s="345">
        <v>7.3</v>
      </c>
      <c r="B147" s="344" t="s">
        <v>161</v>
      </c>
      <c r="C147" s="529">
        <f>'6. M&amp;E Staff Loading'!C147</f>
        <v>0</v>
      </c>
      <c r="D147" s="530">
        <f>'6. M&amp;E Staff Loading'!D147</f>
        <v>0</v>
      </c>
      <c r="E147" s="531">
        <f>'6. M&amp;E Staff Loading'!E147</f>
        <v>0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346">
        <f t="shared" ref="R147:R151" si="154">SUM(F147:Q147)</f>
        <v>0</v>
      </c>
      <c r="S147" s="395">
        <f>D147*R147</f>
        <v>0</v>
      </c>
      <c r="W147" s="557">
        <f>X147/$U$7</f>
        <v>0</v>
      </c>
      <c r="X147" s="557">
        <f>R147/12</f>
        <v>0</v>
      </c>
      <c r="Z147" s="557">
        <f>IF($E147="Y",$R147,0)</f>
        <v>0</v>
      </c>
      <c r="AA147" s="557">
        <f>IF($E147="N",$R147,0)</f>
        <v>0</v>
      </c>
      <c r="AB147" s="558" t="e">
        <f>Z147/(AA147+Z147)</f>
        <v>#DIV/0!</v>
      </c>
    </row>
    <row r="148" spans="1:28" s="111" customFormat="1" ht="14.25" x14ac:dyDescent="0.3">
      <c r="A148" s="339"/>
      <c r="B148" s="340"/>
      <c r="C148" s="529">
        <f>'6. M&amp;E Staff Loading'!C148</f>
        <v>0</v>
      </c>
      <c r="D148" s="530">
        <f>'6. M&amp;E Staff Loading'!D148</f>
        <v>0</v>
      </c>
      <c r="E148" s="531">
        <f>'6. M&amp;E Staff Loading'!E148</f>
        <v>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346">
        <f t="shared" si="154"/>
        <v>0</v>
      </c>
      <c r="S148" s="395">
        <f t="shared" ref="S148:S151" si="155">D148*R148</f>
        <v>0</v>
      </c>
      <c r="T148" s="107"/>
      <c r="U148" s="107"/>
      <c r="V148" s="107"/>
      <c r="W148" s="557">
        <f t="shared" ref="W148:W151" si="156">X148/$U$7</f>
        <v>0</v>
      </c>
      <c r="X148" s="557">
        <f t="shared" ref="X148:X151" si="157">R148/12</f>
        <v>0</v>
      </c>
      <c r="Z148" s="557">
        <f t="shared" ref="Z148:Z151" si="158">IF($E148="Y",$R148,0)</f>
        <v>0</v>
      </c>
      <c r="AA148" s="557">
        <f t="shared" ref="AA148:AA151" si="159">IF($E148="N",$R148,0)</f>
        <v>0</v>
      </c>
      <c r="AB148" s="558" t="e">
        <f t="shared" ref="AB148:AB151" si="160">Z148/(AA148+Z148)</f>
        <v>#DIV/0!</v>
      </c>
    </row>
    <row r="149" spans="1:28" s="111" customFormat="1" ht="14.25" x14ac:dyDescent="0.3">
      <c r="A149" s="339"/>
      <c r="B149" s="340"/>
      <c r="C149" s="529">
        <f>'6. M&amp;E Staff Loading'!C149</f>
        <v>0</v>
      </c>
      <c r="D149" s="530">
        <f>'6. M&amp;E Staff Loading'!D149</f>
        <v>0</v>
      </c>
      <c r="E149" s="531">
        <f>'6. M&amp;E Staff Loading'!E149</f>
        <v>0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346">
        <f t="shared" si="154"/>
        <v>0</v>
      </c>
      <c r="S149" s="395">
        <f t="shared" si="155"/>
        <v>0</v>
      </c>
      <c r="T149" s="107"/>
      <c r="U149" s="107"/>
      <c r="V149" s="107"/>
      <c r="W149" s="557">
        <f t="shared" si="156"/>
        <v>0</v>
      </c>
      <c r="X149" s="557">
        <f t="shared" si="157"/>
        <v>0</v>
      </c>
      <c r="Z149" s="557">
        <f t="shared" si="158"/>
        <v>0</v>
      </c>
      <c r="AA149" s="557">
        <f t="shared" si="159"/>
        <v>0</v>
      </c>
      <c r="AB149" s="558" t="e">
        <f t="shared" si="160"/>
        <v>#DIV/0!</v>
      </c>
    </row>
    <row r="150" spans="1:28" s="111" customFormat="1" ht="14.25" x14ac:dyDescent="0.3">
      <c r="A150" s="339"/>
      <c r="B150" s="340"/>
      <c r="C150" s="529">
        <f>'6. M&amp;E Staff Loading'!C150</f>
        <v>0</v>
      </c>
      <c r="D150" s="530">
        <f>'6. M&amp;E Staff Loading'!D150</f>
        <v>0</v>
      </c>
      <c r="E150" s="531">
        <f>'6. M&amp;E Staff Loading'!E150</f>
        <v>0</v>
      </c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346">
        <f t="shared" si="154"/>
        <v>0</v>
      </c>
      <c r="S150" s="395">
        <f t="shared" si="155"/>
        <v>0</v>
      </c>
      <c r="T150" s="107"/>
      <c r="U150" s="107"/>
      <c r="V150" s="107"/>
      <c r="W150" s="557">
        <f t="shared" si="156"/>
        <v>0</v>
      </c>
      <c r="X150" s="557">
        <f t="shared" si="157"/>
        <v>0</v>
      </c>
      <c r="Z150" s="557">
        <f t="shared" si="158"/>
        <v>0</v>
      </c>
      <c r="AA150" s="557">
        <f t="shared" si="159"/>
        <v>0</v>
      </c>
      <c r="AB150" s="558" t="e">
        <f t="shared" si="160"/>
        <v>#DIV/0!</v>
      </c>
    </row>
    <row r="151" spans="1:28" ht="14.25" customHeight="1" x14ac:dyDescent="0.3">
      <c r="A151" s="339"/>
      <c r="B151" s="340"/>
      <c r="C151" s="529">
        <f>'6. M&amp;E Staff Loading'!C151</f>
        <v>0</v>
      </c>
      <c r="D151" s="530">
        <f>'6. M&amp;E Staff Loading'!D151</f>
        <v>0</v>
      </c>
      <c r="E151" s="531">
        <f>'6. M&amp;E Staff Loading'!E151</f>
        <v>0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346">
        <f t="shared" si="154"/>
        <v>0</v>
      </c>
      <c r="S151" s="395">
        <f t="shared" si="155"/>
        <v>0</v>
      </c>
      <c r="W151" s="557">
        <f t="shared" si="156"/>
        <v>0</v>
      </c>
      <c r="X151" s="557">
        <f t="shared" si="157"/>
        <v>0</v>
      </c>
      <c r="Z151" s="557">
        <f t="shared" si="158"/>
        <v>0</v>
      </c>
      <c r="AA151" s="557">
        <f t="shared" si="159"/>
        <v>0</v>
      </c>
      <c r="AB151" s="558" t="e">
        <f t="shared" si="160"/>
        <v>#DIV/0!</v>
      </c>
    </row>
    <row r="152" spans="1:28" s="110" customFormat="1" ht="15" thickBot="1" x14ac:dyDescent="0.35">
      <c r="A152" s="240"/>
      <c r="B152" s="241" t="s">
        <v>162</v>
      </c>
      <c r="C152" s="242"/>
      <c r="D152" s="521"/>
      <c r="E152" s="509"/>
      <c r="F152" s="245">
        <f>SUM(F147:F151)</f>
        <v>0</v>
      </c>
      <c r="G152" s="245">
        <f t="shared" ref="G152:R152" si="161">SUM(G147:G151)</f>
        <v>0</v>
      </c>
      <c r="H152" s="245">
        <f t="shared" si="161"/>
        <v>0</v>
      </c>
      <c r="I152" s="245">
        <f t="shared" si="161"/>
        <v>0</v>
      </c>
      <c r="J152" s="245">
        <f t="shared" si="161"/>
        <v>0</v>
      </c>
      <c r="K152" s="245">
        <f t="shared" si="161"/>
        <v>0</v>
      </c>
      <c r="L152" s="245">
        <f t="shared" si="161"/>
        <v>0</v>
      </c>
      <c r="M152" s="245">
        <f t="shared" si="161"/>
        <v>0</v>
      </c>
      <c r="N152" s="245">
        <f t="shared" si="161"/>
        <v>0</v>
      </c>
      <c r="O152" s="245">
        <f t="shared" si="161"/>
        <v>0</v>
      </c>
      <c r="P152" s="245">
        <f t="shared" si="161"/>
        <v>0</v>
      </c>
      <c r="Q152" s="245">
        <f t="shared" si="161"/>
        <v>0</v>
      </c>
      <c r="R152" s="245">
        <f t="shared" si="161"/>
        <v>0</v>
      </c>
      <c r="S152" s="396">
        <f>SUM(S147:S151)</f>
        <v>0</v>
      </c>
      <c r="T152" s="107"/>
      <c r="U152" s="107"/>
      <c r="V152" s="107"/>
      <c r="W152" s="247">
        <f>SUM(W147:W151)</f>
        <v>0</v>
      </c>
      <c r="X152" s="247">
        <f>SUM(X147:X151)</f>
        <v>0</v>
      </c>
      <c r="Z152" s="243">
        <f>SUM(Z147:Z151)</f>
        <v>0</v>
      </c>
      <c r="AA152" s="243">
        <f>SUM(AA147:AA151)</f>
        <v>0</v>
      </c>
      <c r="AB152" s="495" t="e">
        <f>Z152/(Z152+AA152)</f>
        <v>#DIV/0!</v>
      </c>
    </row>
    <row r="153" spans="1:28" ht="9.9499999999999993" customHeight="1" x14ac:dyDescent="0.3">
      <c r="A153" s="150"/>
      <c r="B153" s="151"/>
      <c r="C153" s="159"/>
      <c r="D153" s="520"/>
      <c r="E153" s="508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401"/>
      <c r="W153" s="153"/>
      <c r="X153" s="153"/>
      <c r="Z153" s="153"/>
      <c r="AA153" s="153"/>
      <c r="AB153" s="494"/>
    </row>
    <row r="154" spans="1:28" ht="15" thickBot="1" x14ac:dyDescent="0.35">
      <c r="A154" s="263"/>
      <c r="B154" s="662" t="s">
        <v>163</v>
      </c>
      <c r="C154" s="663"/>
      <c r="D154" s="523"/>
      <c r="E154" s="512"/>
      <c r="F154" s="266">
        <f t="shared" ref="F154:S154" si="162">SUM(F140,F146,F152)</f>
        <v>0</v>
      </c>
      <c r="G154" s="266">
        <f t="shared" si="162"/>
        <v>0</v>
      </c>
      <c r="H154" s="266">
        <f t="shared" si="162"/>
        <v>0</v>
      </c>
      <c r="I154" s="266">
        <f t="shared" si="162"/>
        <v>0</v>
      </c>
      <c r="J154" s="266">
        <f t="shared" si="162"/>
        <v>0</v>
      </c>
      <c r="K154" s="266">
        <f t="shared" si="162"/>
        <v>0</v>
      </c>
      <c r="L154" s="266">
        <f t="shared" si="162"/>
        <v>0</v>
      </c>
      <c r="M154" s="266">
        <f t="shared" si="162"/>
        <v>0</v>
      </c>
      <c r="N154" s="266">
        <f t="shared" si="162"/>
        <v>0</v>
      </c>
      <c r="O154" s="266">
        <f t="shared" si="162"/>
        <v>0</v>
      </c>
      <c r="P154" s="266">
        <f t="shared" si="162"/>
        <v>0</v>
      </c>
      <c r="Q154" s="266">
        <f t="shared" si="162"/>
        <v>0</v>
      </c>
      <c r="R154" s="266">
        <f t="shared" si="162"/>
        <v>0</v>
      </c>
      <c r="S154" s="398">
        <f t="shared" si="162"/>
        <v>0</v>
      </c>
      <c r="W154" s="266">
        <f>SUM(W140,W146,W152)</f>
        <v>0</v>
      </c>
      <c r="X154" s="266">
        <f>SUM(X140,X146,X152)</f>
        <v>0</v>
      </c>
      <c r="Z154" s="266">
        <f>SUM(Z140,Z146,Z152)</f>
        <v>0</v>
      </c>
      <c r="AA154" s="266">
        <f>SUM(AA140,AA146,AA152)</f>
        <v>0</v>
      </c>
      <c r="AB154" s="500" t="e">
        <f>Z154/(Z154+AA154)</f>
        <v>#DIV/0!</v>
      </c>
    </row>
    <row r="155" spans="1:28" ht="14.25" x14ac:dyDescent="0.3">
      <c r="A155" s="161"/>
      <c r="B155" s="151"/>
      <c r="C155" s="152"/>
      <c r="D155" s="520"/>
      <c r="E155" s="51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401"/>
      <c r="W155" s="152"/>
      <c r="X155" s="152"/>
      <c r="Z155" s="152"/>
      <c r="AA155" s="152"/>
      <c r="AB155" s="494"/>
    </row>
    <row r="156" spans="1:28" ht="14.25" x14ac:dyDescent="0.3">
      <c r="A156" s="249">
        <v>8</v>
      </c>
      <c r="B156" s="258" t="s">
        <v>164</v>
      </c>
      <c r="C156" s="251"/>
      <c r="D156" s="519"/>
      <c r="E156" s="507"/>
      <c r="F156" s="256"/>
      <c r="G156" s="256"/>
      <c r="H156" s="256"/>
      <c r="I156" s="256"/>
      <c r="J156" s="256"/>
      <c r="K156" s="256"/>
      <c r="L156" s="256"/>
      <c r="M156" s="256"/>
      <c r="N156" s="256"/>
      <c r="O156" s="256"/>
      <c r="P156" s="256"/>
      <c r="Q156" s="256"/>
      <c r="R156" s="252"/>
      <c r="S156" s="402"/>
      <c r="W156" s="251"/>
      <c r="X156" s="251"/>
      <c r="Z156" s="251"/>
      <c r="AA156" s="251"/>
      <c r="AB156" s="498"/>
    </row>
    <row r="157" spans="1:28" ht="14.25" x14ac:dyDescent="0.3">
      <c r="A157" s="339">
        <v>8.1</v>
      </c>
      <c r="B157" s="340" t="s">
        <v>165</v>
      </c>
      <c r="C157" s="529">
        <f>'6. M&amp;E Staff Loading'!C157</f>
        <v>0</v>
      </c>
      <c r="D157" s="530">
        <f>'6. M&amp;E Staff Loading'!D157</f>
        <v>0</v>
      </c>
      <c r="E157" s="531">
        <f>'6. M&amp;E Staff Loading'!E157</f>
        <v>0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346">
        <f t="shared" ref="R157:R161" si="163">SUM(F157:Q157)</f>
        <v>0</v>
      </c>
      <c r="S157" s="395">
        <f>D157*R157</f>
        <v>0</v>
      </c>
      <c r="W157" s="557">
        <f>X157/$U$7</f>
        <v>0</v>
      </c>
      <c r="X157" s="557">
        <f>R157/12</f>
        <v>0</v>
      </c>
      <c r="Z157" s="557">
        <f>IF($E157="Y",$R157,0)</f>
        <v>0</v>
      </c>
      <c r="AA157" s="557">
        <f>IF($E157="N",$R157,0)</f>
        <v>0</v>
      </c>
      <c r="AB157" s="558" t="e">
        <f>Z157/(AA157+Z157)</f>
        <v>#DIV/0!</v>
      </c>
    </row>
    <row r="158" spans="1:28" s="111" customFormat="1" ht="14.25" x14ac:dyDescent="0.3">
      <c r="A158" s="339"/>
      <c r="B158" s="340"/>
      <c r="C158" s="529">
        <f>'6. M&amp;E Staff Loading'!C158</f>
        <v>0</v>
      </c>
      <c r="D158" s="530">
        <f>'6. M&amp;E Staff Loading'!D158</f>
        <v>0</v>
      </c>
      <c r="E158" s="531">
        <f>'6. M&amp;E Staff Loading'!E158</f>
        <v>0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346">
        <f t="shared" si="163"/>
        <v>0</v>
      </c>
      <c r="S158" s="395">
        <f t="shared" ref="S158:S161" si="164">D158*R158</f>
        <v>0</v>
      </c>
      <c r="T158" s="108"/>
      <c r="U158" s="108"/>
      <c r="V158" s="108"/>
      <c r="W158" s="557">
        <f t="shared" ref="W158:W161" si="165">X158/$U$7</f>
        <v>0</v>
      </c>
      <c r="X158" s="557">
        <f t="shared" ref="X158:X161" si="166">R158/12</f>
        <v>0</v>
      </c>
      <c r="Z158" s="557">
        <f t="shared" ref="Z158:Z161" si="167">IF($E158="Y",$R158,0)</f>
        <v>0</v>
      </c>
      <c r="AA158" s="557">
        <f t="shared" ref="AA158:AA161" si="168">IF($E158="N",$R158,0)</f>
        <v>0</v>
      </c>
      <c r="AB158" s="558" t="e">
        <f t="shared" ref="AB158:AB161" si="169">Z158/(AA158+Z158)</f>
        <v>#DIV/0!</v>
      </c>
    </row>
    <row r="159" spans="1:28" s="111" customFormat="1" ht="14.25" x14ac:dyDescent="0.3">
      <c r="A159" s="339"/>
      <c r="B159" s="340"/>
      <c r="C159" s="529">
        <f>'6. M&amp;E Staff Loading'!C159</f>
        <v>0</v>
      </c>
      <c r="D159" s="530">
        <f>'6. M&amp;E Staff Loading'!D159</f>
        <v>0</v>
      </c>
      <c r="E159" s="531">
        <f>'6. M&amp;E Staff Loading'!E159</f>
        <v>0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346">
        <f t="shared" si="163"/>
        <v>0</v>
      </c>
      <c r="S159" s="395">
        <f t="shared" si="164"/>
        <v>0</v>
      </c>
      <c r="T159" s="108"/>
      <c r="U159" s="108"/>
      <c r="V159" s="108"/>
      <c r="W159" s="557">
        <f t="shared" si="165"/>
        <v>0</v>
      </c>
      <c r="X159" s="557">
        <f t="shared" si="166"/>
        <v>0</v>
      </c>
      <c r="Z159" s="557">
        <f t="shared" si="167"/>
        <v>0</v>
      </c>
      <c r="AA159" s="557">
        <f t="shared" si="168"/>
        <v>0</v>
      </c>
      <c r="AB159" s="558" t="e">
        <f t="shared" si="169"/>
        <v>#DIV/0!</v>
      </c>
    </row>
    <row r="160" spans="1:28" ht="14.25" x14ac:dyDescent="0.3">
      <c r="A160" s="339"/>
      <c r="B160" s="340"/>
      <c r="C160" s="529">
        <f>'6. M&amp;E Staff Loading'!C160</f>
        <v>0</v>
      </c>
      <c r="D160" s="530">
        <f>'6. M&amp;E Staff Loading'!D160</f>
        <v>0</v>
      </c>
      <c r="E160" s="531">
        <f>'6. M&amp;E Staff Loading'!E160</f>
        <v>0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346">
        <f t="shared" si="163"/>
        <v>0</v>
      </c>
      <c r="S160" s="395">
        <f t="shared" si="164"/>
        <v>0</v>
      </c>
      <c r="T160" s="108"/>
      <c r="U160" s="108"/>
      <c r="V160" s="108"/>
      <c r="W160" s="557">
        <f t="shared" si="165"/>
        <v>0</v>
      </c>
      <c r="X160" s="557">
        <f t="shared" si="166"/>
        <v>0</v>
      </c>
      <c r="Z160" s="557">
        <f t="shared" si="167"/>
        <v>0</v>
      </c>
      <c r="AA160" s="557">
        <f t="shared" si="168"/>
        <v>0</v>
      </c>
      <c r="AB160" s="558" t="e">
        <f t="shared" si="169"/>
        <v>#DIV/0!</v>
      </c>
    </row>
    <row r="161" spans="1:28" ht="14.25" x14ac:dyDescent="0.3">
      <c r="A161" s="339"/>
      <c r="B161" s="340"/>
      <c r="C161" s="529">
        <f>'6. M&amp;E Staff Loading'!C161</f>
        <v>0</v>
      </c>
      <c r="D161" s="530">
        <f>'6. M&amp;E Staff Loading'!D161</f>
        <v>0</v>
      </c>
      <c r="E161" s="531">
        <f>'6. M&amp;E Staff Loading'!E161</f>
        <v>0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346">
        <f t="shared" si="163"/>
        <v>0</v>
      </c>
      <c r="S161" s="395">
        <f t="shared" si="164"/>
        <v>0</v>
      </c>
      <c r="T161" s="108"/>
      <c r="U161" s="108"/>
      <c r="V161" s="108"/>
      <c r="W161" s="557">
        <f t="shared" si="165"/>
        <v>0</v>
      </c>
      <c r="X161" s="557">
        <f t="shared" si="166"/>
        <v>0</v>
      </c>
      <c r="Z161" s="557">
        <f t="shared" si="167"/>
        <v>0</v>
      </c>
      <c r="AA161" s="557">
        <f t="shared" si="168"/>
        <v>0</v>
      </c>
      <c r="AB161" s="558" t="e">
        <f t="shared" si="169"/>
        <v>#DIV/0!</v>
      </c>
    </row>
    <row r="162" spans="1:28" ht="15" thickBot="1" x14ac:dyDescent="0.35">
      <c r="A162" s="240"/>
      <c r="B162" s="241" t="s">
        <v>166</v>
      </c>
      <c r="C162" s="242"/>
      <c r="D162" s="521"/>
      <c r="E162" s="509"/>
      <c r="F162" s="245">
        <f>SUM(F157:F161)</f>
        <v>0</v>
      </c>
      <c r="G162" s="245">
        <f t="shared" ref="G162:R162" si="170">SUM(G157:G161)</f>
        <v>0</v>
      </c>
      <c r="H162" s="245">
        <f t="shared" si="170"/>
        <v>0</v>
      </c>
      <c r="I162" s="245">
        <f t="shared" si="170"/>
        <v>0</v>
      </c>
      <c r="J162" s="245">
        <f t="shared" si="170"/>
        <v>0</v>
      </c>
      <c r="K162" s="245">
        <f t="shared" si="170"/>
        <v>0</v>
      </c>
      <c r="L162" s="245">
        <f t="shared" si="170"/>
        <v>0</v>
      </c>
      <c r="M162" s="245">
        <f t="shared" si="170"/>
        <v>0</v>
      </c>
      <c r="N162" s="245">
        <f t="shared" si="170"/>
        <v>0</v>
      </c>
      <c r="O162" s="245">
        <f t="shared" si="170"/>
        <v>0</v>
      </c>
      <c r="P162" s="245">
        <f t="shared" si="170"/>
        <v>0</v>
      </c>
      <c r="Q162" s="245">
        <f t="shared" si="170"/>
        <v>0</v>
      </c>
      <c r="R162" s="245">
        <f t="shared" si="170"/>
        <v>0</v>
      </c>
      <c r="S162" s="396">
        <f>SUM(S157:S161)</f>
        <v>0</v>
      </c>
      <c r="T162" s="108"/>
      <c r="U162" s="108"/>
      <c r="V162" s="108"/>
      <c r="W162" s="247">
        <f>SUM(W157:W161)</f>
        <v>0</v>
      </c>
      <c r="X162" s="247">
        <f>SUM(X157:X161)</f>
        <v>0</v>
      </c>
      <c r="Z162" s="243">
        <f>SUM(Z157:Z161)</f>
        <v>0</v>
      </c>
      <c r="AA162" s="243">
        <f>SUM(AA157:AA161)</f>
        <v>0</v>
      </c>
      <c r="AB162" s="495" t="e">
        <f>Z162/(Z162+AA162)</f>
        <v>#DIV/0!</v>
      </c>
    </row>
    <row r="163" spans="1:28" ht="14.25" x14ac:dyDescent="0.3">
      <c r="A163" s="339">
        <v>8.1999999999999993</v>
      </c>
      <c r="B163" s="340" t="s">
        <v>167</v>
      </c>
      <c r="C163" s="529">
        <f>'6. M&amp;E Staff Loading'!C163</f>
        <v>0</v>
      </c>
      <c r="D163" s="530">
        <f>'6. M&amp;E Staff Loading'!D163</f>
        <v>0</v>
      </c>
      <c r="E163" s="531">
        <f>'6. M&amp;E Staff Loading'!E163</f>
        <v>0</v>
      </c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346">
        <f t="shared" ref="R163:R167" si="171">SUM(F163:Q163)</f>
        <v>0</v>
      </c>
      <c r="S163" s="395">
        <f>D163*R163</f>
        <v>0</v>
      </c>
      <c r="T163" s="108"/>
      <c r="U163" s="108"/>
      <c r="V163" s="108"/>
      <c r="W163" s="557">
        <f>X163/$U$7</f>
        <v>0</v>
      </c>
      <c r="X163" s="557">
        <f>R163/12</f>
        <v>0</v>
      </c>
      <c r="Z163" s="557">
        <f>IF($E163="Y",$R163,0)</f>
        <v>0</v>
      </c>
      <c r="AA163" s="557">
        <f>IF($E163="N",$R163,0)</f>
        <v>0</v>
      </c>
      <c r="AB163" s="558" t="e">
        <f>Z163/(AA163+Z163)</f>
        <v>#DIV/0!</v>
      </c>
    </row>
    <row r="164" spans="1:28" s="111" customFormat="1" ht="14.25" x14ac:dyDescent="0.3">
      <c r="A164" s="339"/>
      <c r="B164" s="340"/>
      <c r="C164" s="529">
        <f>'6. M&amp;E Staff Loading'!C164</f>
        <v>0</v>
      </c>
      <c r="D164" s="530">
        <f>'6. M&amp;E Staff Loading'!D164</f>
        <v>0</v>
      </c>
      <c r="E164" s="531">
        <f>'6. M&amp;E Staff Loading'!E164</f>
        <v>0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346">
        <f t="shared" si="171"/>
        <v>0</v>
      </c>
      <c r="S164" s="395">
        <f t="shared" ref="S164:S167" si="172">D164*R164</f>
        <v>0</v>
      </c>
      <c r="T164" s="108"/>
      <c r="U164" s="108"/>
      <c r="V164" s="108"/>
      <c r="W164" s="557">
        <f t="shared" ref="W164:W167" si="173">X164/$U$7</f>
        <v>0</v>
      </c>
      <c r="X164" s="557">
        <f t="shared" ref="X164:X167" si="174">R164/12</f>
        <v>0</v>
      </c>
      <c r="Z164" s="557">
        <f t="shared" ref="Z164:Z167" si="175">IF($E164="Y",$R164,0)</f>
        <v>0</v>
      </c>
      <c r="AA164" s="557">
        <f t="shared" ref="AA164:AA167" si="176">IF($E164="N",$R164,0)</f>
        <v>0</v>
      </c>
      <c r="AB164" s="558" t="e">
        <f t="shared" ref="AB164:AB167" si="177">Z164/(AA164+Z164)</f>
        <v>#DIV/0!</v>
      </c>
    </row>
    <row r="165" spans="1:28" ht="14.25" x14ac:dyDescent="0.3">
      <c r="A165" s="339"/>
      <c r="B165" s="340"/>
      <c r="C165" s="529">
        <f>'6. M&amp;E Staff Loading'!C165</f>
        <v>0</v>
      </c>
      <c r="D165" s="530">
        <f>'6. M&amp;E Staff Loading'!D165</f>
        <v>0</v>
      </c>
      <c r="E165" s="531">
        <f>'6. M&amp;E Staff Loading'!E165</f>
        <v>0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346">
        <f t="shared" si="171"/>
        <v>0</v>
      </c>
      <c r="S165" s="395">
        <f t="shared" si="172"/>
        <v>0</v>
      </c>
      <c r="T165" s="108"/>
      <c r="U165" s="108"/>
      <c r="V165" s="108"/>
      <c r="W165" s="557">
        <f t="shared" si="173"/>
        <v>0</v>
      </c>
      <c r="X165" s="557">
        <f t="shared" si="174"/>
        <v>0</v>
      </c>
      <c r="Z165" s="557">
        <f t="shared" si="175"/>
        <v>0</v>
      </c>
      <c r="AA165" s="557">
        <f t="shared" si="176"/>
        <v>0</v>
      </c>
      <c r="AB165" s="558" t="e">
        <f t="shared" si="177"/>
        <v>#DIV/0!</v>
      </c>
    </row>
    <row r="166" spans="1:28" ht="14.25" x14ac:dyDescent="0.3">
      <c r="A166" s="339"/>
      <c r="B166" s="340"/>
      <c r="C166" s="529">
        <f>'6. M&amp;E Staff Loading'!C166</f>
        <v>0</v>
      </c>
      <c r="D166" s="530">
        <f>'6. M&amp;E Staff Loading'!D166</f>
        <v>0</v>
      </c>
      <c r="E166" s="531">
        <f>'6. M&amp;E Staff Loading'!E166</f>
        <v>0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346">
        <f t="shared" si="171"/>
        <v>0</v>
      </c>
      <c r="S166" s="395">
        <f t="shared" si="172"/>
        <v>0</v>
      </c>
      <c r="T166" s="108"/>
      <c r="U166" s="108"/>
      <c r="V166" s="108"/>
      <c r="W166" s="557">
        <f t="shared" si="173"/>
        <v>0</v>
      </c>
      <c r="X166" s="557">
        <f t="shared" si="174"/>
        <v>0</v>
      </c>
      <c r="Z166" s="557">
        <f t="shared" si="175"/>
        <v>0</v>
      </c>
      <c r="AA166" s="557">
        <f t="shared" si="176"/>
        <v>0</v>
      </c>
      <c r="AB166" s="558" t="e">
        <f t="shared" si="177"/>
        <v>#DIV/0!</v>
      </c>
    </row>
    <row r="167" spans="1:28" ht="14.25" x14ac:dyDescent="0.3">
      <c r="A167" s="339"/>
      <c r="B167" s="340"/>
      <c r="C167" s="529">
        <f>'6. M&amp;E Staff Loading'!C167</f>
        <v>0</v>
      </c>
      <c r="D167" s="530">
        <f>'6. M&amp;E Staff Loading'!D167</f>
        <v>0</v>
      </c>
      <c r="E167" s="531">
        <f>'6. M&amp;E Staff Loading'!E167</f>
        <v>0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346">
        <f t="shared" si="171"/>
        <v>0</v>
      </c>
      <c r="S167" s="395">
        <f t="shared" si="172"/>
        <v>0</v>
      </c>
      <c r="T167" s="108"/>
      <c r="U167" s="108"/>
      <c r="V167" s="108"/>
      <c r="W167" s="557">
        <f t="shared" si="173"/>
        <v>0</v>
      </c>
      <c r="X167" s="557">
        <f t="shared" si="174"/>
        <v>0</v>
      </c>
      <c r="Z167" s="557">
        <f t="shared" si="175"/>
        <v>0</v>
      </c>
      <c r="AA167" s="557">
        <f t="shared" si="176"/>
        <v>0</v>
      </c>
      <c r="AB167" s="558" t="e">
        <f t="shared" si="177"/>
        <v>#DIV/0!</v>
      </c>
    </row>
    <row r="168" spans="1:28" ht="15" thickBot="1" x14ac:dyDescent="0.35">
      <c r="A168" s="240"/>
      <c r="B168" s="241" t="s">
        <v>168</v>
      </c>
      <c r="C168" s="242"/>
      <c r="D168" s="521"/>
      <c r="E168" s="509"/>
      <c r="F168" s="245">
        <f>SUM(F163:F167)</f>
        <v>0</v>
      </c>
      <c r="G168" s="245">
        <f t="shared" ref="G168:R168" si="178">SUM(G163:G167)</f>
        <v>0</v>
      </c>
      <c r="H168" s="245">
        <f t="shared" si="178"/>
        <v>0</v>
      </c>
      <c r="I168" s="245">
        <f t="shared" si="178"/>
        <v>0</v>
      </c>
      <c r="J168" s="245">
        <f t="shared" si="178"/>
        <v>0</v>
      </c>
      <c r="K168" s="245">
        <f t="shared" si="178"/>
        <v>0</v>
      </c>
      <c r="L168" s="245">
        <f t="shared" si="178"/>
        <v>0</v>
      </c>
      <c r="M168" s="245">
        <f t="shared" si="178"/>
        <v>0</v>
      </c>
      <c r="N168" s="245">
        <f t="shared" si="178"/>
        <v>0</v>
      </c>
      <c r="O168" s="245">
        <f t="shared" si="178"/>
        <v>0</v>
      </c>
      <c r="P168" s="245">
        <f t="shared" si="178"/>
        <v>0</v>
      </c>
      <c r="Q168" s="245">
        <f t="shared" si="178"/>
        <v>0</v>
      </c>
      <c r="R168" s="245">
        <f t="shared" si="178"/>
        <v>0</v>
      </c>
      <c r="S168" s="396">
        <f>SUM(S163:S167)</f>
        <v>0</v>
      </c>
      <c r="T168" s="108"/>
      <c r="U168" s="108"/>
      <c r="V168" s="108"/>
      <c r="W168" s="247">
        <f>SUM(W163:W167)</f>
        <v>0</v>
      </c>
      <c r="X168" s="247">
        <f>SUM(X163:X167)</f>
        <v>0</v>
      </c>
      <c r="Z168" s="243">
        <f>SUM(Z163:Z167)</f>
        <v>0</v>
      </c>
      <c r="AA168" s="243">
        <f>SUM(AA163:AA167)</f>
        <v>0</v>
      </c>
      <c r="AB168" s="495" t="e">
        <f>Z168/(Z168+AA168)</f>
        <v>#DIV/0!</v>
      </c>
    </row>
    <row r="169" spans="1:28" ht="14.25" x14ac:dyDescent="0.3">
      <c r="A169" s="339">
        <v>8.3000000000000007</v>
      </c>
      <c r="B169" s="340" t="s">
        <v>169</v>
      </c>
      <c r="C169" s="529">
        <f>'6. M&amp;E Staff Loading'!C169</f>
        <v>0</v>
      </c>
      <c r="D169" s="530">
        <f>'6. M&amp;E Staff Loading'!D169</f>
        <v>0</v>
      </c>
      <c r="E169" s="531">
        <f>'6. M&amp;E Staff Loading'!E169</f>
        <v>0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346">
        <f t="shared" ref="R169:R173" si="179">SUM(F169:Q169)</f>
        <v>0</v>
      </c>
      <c r="S169" s="395">
        <f>D169*R169</f>
        <v>0</v>
      </c>
      <c r="T169" s="108"/>
      <c r="U169" s="108"/>
      <c r="V169" s="108"/>
      <c r="W169" s="557">
        <f>X169/$U$7</f>
        <v>0</v>
      </c>
      <c r="X169" s="557">
        <f>R169/12</f>
        <v>0</v>
      </c>
      <c r="Z169" s="557">
        <f>IF($E169="Y",$R169,0)</f>
        <v>0</v>
      </c>
      <c r="AA169" s="557">
        <f>IF($E169="N",$R169,0)</f>
        <v>0</v>
      </c>
      <c r="AB169" s="558" t="e">
        <f>Z169/(AA169+Z169)</f>
        <v>#DIV/0!</v>
      </c>
    </row>
    <row r="170" spans="1:28" s="111" customFormat="1" ht="14.25" x14ac:dyDescent="0.3">
      <c r="A170" s="339"/>
      <c r="B170" s="340"/>
      <c r="C170" s="529">
        <f>'6. M&amp;E Staff Loading'!C170</f>
        <v>0</v>
      </c>
      <c r="D170" s="530">
        <f>'6. M&amp;E Staff Loading'!D170</f>
        <v>0</v>
      </c>
      <c r="E170" s="531">
        <f>'6. M&amp;E Staff Loading'!E170</f>
        <v>0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346">
        <f t="shared" si="179"/>
        <v>0</v>
      </c>
      <c r="S170" s="395">
        <f t="shared" ref="S170:S173" si="180">D170*R170</f>
        <v>0</v>
      </c>
      <c r="T170" s="108"/>
      <c r="U170" s="108"/>
      <c r="V170" s="108"/>
      <c r="W170" s="557">
        <f t="shared" ref="W170:W173" si="181">X170/$U$7</f>
        <v>0</v>
      </c>
      <c r="X170" s="557">
        <f t="shared" ref="X170:X173" si="182">R170/12</f>
        <v>0</v>
      </c>
      <c r="Z170" s="557">
        <f t="shared" ref="Z170:Z173" si="183">IF($E170="Y",$R170,0)</f>
        <v>0</v>
      </c>
      <c r="AA170" s="557">
        <f t="shared" ref="AA170:AA173" si="184">IF($E170="N",$R170,0)</f>
        <v>0</v>
      </c>
      <c r="AB170" s="558" t="e">
        <f t="shared" ref="AB170:AB173" si="185">Z170/(AA170+Z170)</f>
        <v>#DIV/0!</v>
      </c>
    </row>
    <row r="171" spans="1:28" s="111" customFormat="1" ht="14.25" x14ac:dyDescent="0.3">
      <c r="A171" s="339"/>
      <c r="B171" s="340"/>
      <c r="C171" s="529">
        <f>'6. M&amp;E Staff Loading'!C171</f>
        <v>0</v>
      </c>
      <c r="D171" s="530">
        <f>'6. M&amp;E Staff Loading'!D171</f>
        <v>0</v>
      </c>
      <c r="E171" s="531">
        <f>'6. M&amp;E Staff Loading'!E171</f>
        <v>0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346">
        <f t="shared" si="179"/>
        <v>0</v>
      </c>
      <c r="S171" s="395">
        <f t="shared" si="180"/>
        <v>0</v>
      </c>
      <c r="T171" s="108"/>
      <c r="U171" s="108"/>
      <c r="V171" s="108"/>
      <c r="W171" s="557">
        <f t="shared" si="181"/>
        <v>0</v>
      </c>
      <c r="X171" s="557">
        <f t="shared" si="182"/>
        <v>0</v>
      </c>
      <c r="Z171" s="557">
        <f t="shared" si="183"/>
        <v>0</v>
      </c>
      <c r="AA171" s="557">
        <f t="shared" si="184"/>
        <v>0</v>
      </c>
      <c r="AB171" s="558" t="e">
        <f t="shared" si="185"/>
        <v>#DIV/0!</v>
      </c>
    </row>
    <row r="172" spans="1:28" ht="14.25" x14ac:dyDescent="0.3">
      <c r="A172" s="339"/>
      <c r="B172" s="340"/>
      <c r="C172" s="529">
        <f>'6. M&amp;E Staff Loading'!C172</f>
        <v>0</v>
      </c>
      <c r="D172" s="530">
        <f>'6. M&amp;E Staff Loading'!D172</f>
        <v>0</v>
      </c>
      <c r="E172" s="531">
        <f>'6. M&amp;E Staff Loading'!E172</f>
        <v>0</v>
      </c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346">
        <f t="shared" si="179"/>
        <v>0</v>
      </c>
      <c r="S172" s="395">
        <f t="shared" si="180"/>
        <v>0</v>
      </c>
      <c r="T172" s="108"/>
      <c r="U172" s="108"/>
      <c r="V172" s="108"/>
      <c r="W172" s="557">
        <f t="shared" si="181"/>
        <v>0</v>
      </c>
      <c r="X172" s="557">
        <f t="shared" si="182"/>
        <v>0</v>
      </c>
      <c r="Z172" s="557">
        <f t="shared" si="183"/>
        <v>0</v>
      </c>
      <c r="AA172" s="557">
        <f t="shared" si="184"/>
        <v>0</v>
      </c>
      <c r="AB172" s="558" t="e">
        <f t="shared" si="185"/>
        <v>#DIV/0!</v>
      </c>
    </row>
    <row r="173" spans="1:28" ht="14.25" x14ac:dyDescent="0.3">
      <c r="A173" s="339"/>
      <c r="B173" s="340"/>
      <c r="C173" s="529">
        <f>'6. M&amp;E Staff Loading'!C173</f>
        <v>0</v>
      </c>
      <c r="D173" s="530">
        <f>'6. M&amp;E Staff Loading'!D173</f>
        <v>0</v>
      </c>
      <c r="E173" s="531">
        <f>'6. M&amp;E Staff Loading'!E173</f>
        <v>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346">
        <f t="shared" si="179"/>
        <v>0</v>
      </c>
      <c r="S173" s="395">
        <f t="shared" si="180"/>
        <v>0</v>
      </c>
      <c r="T173" s="108"/>
      <c r="U173" s="108"/>
      <c r="V173" s="108"/>
      <c r="W173" s="557">
        <f t="shared" si="181"/>
        <v>0</v>
      </c>
      <c r="X173" s="557">
        <f t="shared" si="182"/>
        <v>0</v>
      </c>
      <c r="Z173" s="557">
        <f t="shared" si="183"/>
        <v>0</v>
      </c>
      <c r="AA173" s="557">
        <f t="shared" si="184"/>
        <v>0</v>
      </c>
      <c r="AB173" s="558" t="e">
        <f t="shared" si="185"/>
        <v>#DIV/0!</v>
      </c>
    </row>
    <row r="174" spans="1:28" ht="15" thickBot="1" x14ac:dyDescent="0.35">
      <c r="A174" s="240"/>
      <c r="B174" s="241" t="s">
        <v>170</v>
      </c>
      <c r="C174" s="242"/>
      <c r="D174" s="521"/>
      <c r="E174" s="509"/>
      <c r="F174" s="245">
        <f>SUM(F169:F173)</f>
        <v>0</v>
      </c>
      <c r="G174" s="245">
        <f t="shared" ref="G174:R174" si="186">SUM(G169:G173)</f>
        <v>0</v>
      </c>
      <c r="H174" s="245">
        <f t="shared" si="186"/>
        <v>0</v>
      </c>
      <c r="I174" s="245">
        <f t="shared" si="186"/>
        <v>0</v>
      </c>
      <c r="J174" s="245">
        <f t="shared" si="186"/>
        <v>0</v>
      </c>
      <c r="K174" s="245">
        <f t="shared" si="186"/>
        <v>0</v>
      </c>
      <c r="L174" s="245">
        <f t="shared" si="186"/>
        <v>0</v>
      </c>
      <c r="M174" s="245">
        <f t="shared" si="186"/>
        <v>0</v>
      </c>
      <c r="N174" s="245">
        <f t="shared" si="186"/>
        <v>0</v>
      </c>
      <c r="O174" s="245">
        <f t="shared" si="186"/>
        <v>0</v>
      </c>
      <c r="P174" s="245">
        <f t="shared" si="186"/>
        <v>0</v>
      </c>
      <c r="Q174" s="245">
        <f t="shared" si="186"/>
        <v>0</v>
      </c>
      <c r="R174" s="245">
        <f t="shared" si="186"/>
        <v>0</v>
      </c>
      <c r="S174" s="396">
        <f>SUM(S169:S173)</f>
        <v>0</v>
      </c>
      <c r="T174" s="108"/>
      <c r="U174" s="108"/>
      <c r="V174" s="108"/>
      <c r="W174" s="247">
        <f>SUM(W169:W173)</f>
        <v>0</v>
      </c>
      <c r="X174" s="247">
        <f>SUM(X169:X173)</f>
        <v>0</v>
      </c>
      <c r="Z174" s="243">
        <f>SUM(Z169:Z173)</f>
        <v>0</v>
      </c>
      <c r="AA174" s="243">
        <f>SUM(AA169:AA173)</f>
        <v>0</v>
      </c>
      <c r="AB174" s="495" t="e">
        <f>Z174/(Z174+AA174)</f>
        <v>#DIV/0!</v>
      </c>
    </row>
    <row r="175" spans="1:28" ht="14.25" x14ac:dyDescent="0.3">
      <c r="A175" s="339">
        <v>8.4</v>
      </c>
      <c r="B175" s="340" t="s">
        <v>171</v>
      </c>
      <c r="C175" s="529">
        <f>'6. M&amp;E Staff Loading'!C175</f>
        <v>0</v>
      </c>
      <c r="D175" s="530">
        <f>'6. M&amp;E Staff Loading'!D175</f>
        <v>0</v>
      </c>
      <c r="E175" s="531">
        <f>'6. M&amp;E Staff Loading'!E175</f>
        <v>0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346">
        <f t="shared" ref="R175:R179" si="187">SUM(F175:Q175)</f>
        <v>0</v>
      </c>
      <c r="S175" s="395">
        <f>D175*R175</f>
        <v>0</v>
      </c>
      <c r="T175" s="108"/>
      <c r="U175" s="108"/>
      <c r="V175" s="108"/>
      <c r="W175" s="557">
        <f>X175/$U$7</f>
        <v>0</v>
      </c>
      <c r="X175" s="557">
        <f>R175/12</f>
        <v>0</v>
      </c>
      <c r="Z175" s="557">
        <f>IF($E175="Y",$R175,0)</f>
        <v>0</v>
      </c>
      <c r="AA175" s="557">
        <f>IF($E175="N",$R175,0)</f>
        <v>0</v>
      </c>
      <c r="AB175" s="558" t="e">
        <f>Z175/(AA175+Z175)</f>
        <v>#DIV/0!</v>
      </c>
    </row>
    <row r="176" spans="1:28" s="111" customFormat="1" ht="14.25" x14ac:dyDescent="0.3">
      <c r="A176" s="339"/>
      <c r="B176" s="340"/>
      <c r="C176" s="529">
        <f>'6. M&amp;E Staff Loading'!C176</f>
        <v>0</v>
      </c>
      <c r="D176" s="530">
        <f>'6. M&amp;E Staff Loading'!D176</f>
        <v>0</v>
      </c>
      <c r="E176" s="531">
        <f>'6. M&amp;E Staff Loading'!E176</f>
        <v>0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346">
        <f t="shared" si="187"/>
        <v>0</v>
      </c>
      <c r="S176" s="395">
        <f t="shared" ref="S176:S179" si="188">D176*R176</f>
        <v>0</v>
      </c>
      <c r="T176" s="108"/>
      <c r="U176" s="108"/>
      <c r="V176" s="108"/>
      <c r="W176" s="557">
        <f t="shared" ref="W176:W179" si="189">X176/$U$7</f>
        <v>0</v>
      </c>
      <c r="X176" s="557">
        <f t="shared" ref="X176:X179" si="190">R176/12</f>
        <v>0</v>
      </c>
      <c r="Z176" s="557">
        <f t="shared" ref="Z176:Z179" si="191">IF($E176="Y",$R176,0)</f>
        <v>0</v>
      </c>
      <c r="AA176" s="557">
        <f t="shared" ref="AA176:AA179" si="192">IF($E176="N",$R176,0)</f>
        <v>0</v>
      </c>
      <c r="AB176" s="558" t="e">
        <f t="shared" ref="AB176:AB179" si="193">Z176/(AA176+Z176)</f>
        <v>#DIV/0!</v>
      </c>
    </row>
    <row r="177" spans="1:28" s="111" customFormat="1" ht="14.25" x14ac:dyDescent="0.3">
      <c r="A177" s="339"/>
      <c r="B177" s="340"/>
      <c r="C177" s="529">
        <f>'6. M&amp;E Staff Loading'!C177</f>
        <v>0</v>
      </c>
      <c r="D177" s="530">
        <f>'6. M&amp;E Staff Loading'!D177</f>
        <v>0</v>
      </c>
      <c r="E177" s="531">
        <f>'6. M&amp;E Staff Loading'!E177</f>
        <v>0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346">
        <f t="shared" si="187"/>
        <v>0</v>
      </c>
      <c r="S177" s="395">
        <f t="shared" si="188"/>
        <v>0</v>
      </c>
      <c r="T177" s="108"/>
      <c r="U177" s="108"/>
      <c r="V177" s="108"/>
      <c r="W177" s="557">
        <f t="shared" si="189"/>
        <v>0</v>
      </c>
      <c r="X177" s="557">
        <f t="shared" si="190"/>
        <v>0</v>
      </c>
      <c r="Z177" s="557">
        <f t="shared" si="191"/>
        <v>0</v>
      </c>
      <c r="AA177" s="557">
        <f t="shared" si="192"/>
        <v>0</v>
      </c>
      <c r="AB177" s="558" t="e">
        <f t="shared" si="193"/>
        <v>#DIV/0!</v>
      </c>
    </row>
    <row r="178" spans="1:28" s="111" customFormat="1" ht="14.25" x14ac:dyDescent="0.3">
      <c r="A178" s="339"/>
      <c r="B178" s="340"/>
      <c r="C178" s="529">
        <f>'6. M&amp;E Staff Loading'!C178</f>
        <v>0</v>
      </c>
      <c r="D178" s="530">
        <f>'6. M&amp;E Staff Loading'!D178</f>
        <v>0</v>
      </c>
      <c r="E178" s="531">
        <f>'6. M&amp;E Staff Loading'!E178</f>
        <v>0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346">
        <f t="shared" si="187"/>
        <v>0</v>
      </c>
      <c r="S178" s="395">
        <f t="shared" si="188"/>
        <v>0</v>
      </c>
      <c r="T178" s="108"/>
      <c r="U178" s="108"/>
      <c r="V178" s="108"/>
      <c r="W178" s="557">
        <f t="shared" si="189"/>
        <v>0</v>
      </c>
      <c r="X178" s="557">
        <f t="shared" si="190"/>
        <v>0</v>
      </c>
      <c r="Z178" s="557">
        <f t="shared" si="191"/>
        <v>0</v>
      </c>
      <c r="AA178" s="557">
        <f t="shared" si="192"/>
        <v>0</v>
      </c>
      <c r="AB178" s="558" t="e">
        <f t="shared" si="193"/>
        <v>#DIV/0!</v>
      </c>
    </row>
    <row r="179" spans="1:28" ht="9.9499999999999993" customHeight="1" x14ac:dyDescent="0.3">
      <c r="A179" s="339"/>
      <c r="B179" s="340"/>
      <c r="C179" s="529">
        <f>'6. M&amp;E Staff Loading'!C179</f>
        <v>0</v>
      </c>
      <c r="D179" s="530">
        <f>'6. M&amp;E Staff Loading'!D179</f>
        <v>0</v>
      </c>
      <c r="E179" s="531">
        <f>'6. M&amp;E Staff Loading'!E179</f>
        <v>0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346">
        <f t="shared" si="187"/>
        <v>0</v>
      </c>
      <c r="S179" s="395">
        <f t="shared" si="188"/>
        <v>0</v>
      </c>
      <c r="T179" s="108"/>
      <c r="U179" s="108"/>
      <c r="V179" s="108"/>
      <c r="W179" s="557">
        <f t="shared" si="189"/>
        <v>0</v>
      </c>
      <c r="X179" s="557">
        <f t="shared" si="190"/>
        <v>0</v>
      </c>
      <c r="Z179" s="557">
        <f t="shared" si="191"/>
        <v>0</v>
      </c>
      <c r="AA179" s="557">
        <f t="shared" si="192"/>
        <v>0</v>
      </c>
      <c r="AB179" s="558" t="e">
        <f t="shared" si="193"/>
        <v>#DIV/0!</v>
      </c>
    </row>
    <row r="180" spans="1:28" s="110" customFormat="1" ht="15" thickBot="1" x14ac:dyDescent="0.35">
      <c r="A180" s="240"/>
      <c r="B180" s="241" t="s">
        <v>172</v>
      </c>
      <c r="C180" s="242"/>
      <c r="D180" s="521"/>
      <c r="E180" s="509"/>
      <c r="F180" s="245">
        <f>SUM(F175:F179)</f>
        <v>0</v>
      </c>
      <c r="G180" s="245">
        <f t="shared" ref="G180:R180" si="194">SUM(G175:G179)</f>
        <v>0</v>
      </c>
      <c r="H180" s="245">
        <f t="shared" si="194"/>
        <v>0</v>
      </c>
      <c r="I180" s="245">
        <f t="shared" si="194"/>
        <v>0</v>
      </c>
      <c r="J180" s="245">
        <f t="shared" si="194"/>
        <v>0</v>
      </c>
      <c r="K180" s="245">
        <f t="shared" si="194"/>
        <v>0</v>
      </c>
      <c r="L180" s="245">
        <f t="shared" si="194"/>
        <v>0</v>
      </c>
      <c r="M180" s="245">
        <f t="shared" si="194"/>
        <v>0</v>
      </c>
      <c r="N180" s="245">
        <f t="shared" si="194"/>
        <v>0</v>
      </c>
      <c r="O180" s="245">
        <f t="shared" si="194"/>
        <v>0</v>
      </c>
      <c r="P180" s="245">
        <f t="shared" si="194"/>
        <v>0</v>
      </c>
      <c r="Q180" s="245">
        <f t="shared" si="194"/>
        <v>0</v>
      </c>
      <c r="R180" s="245">
        <f t="shared" si="194"/>
        <v>0</v>
      </c>
      <c r="S180" s="396">
        <f>SUM(S175:S179)</f>
        <v>0</v>
      </c>
      <c r="T180" s="108"/>
      <c r="U180" s="108"/>
      <c r="V180" s="108"/>
      <c r="W180" s="247">
        <f>SUM(W175:W179)</f>
        <v>0</v>
      </c>
      <c r="X180" s="247">
        <f>SUM(X175:X179)</f>
        <v>0</v>
      </c>
      <c r="Z180" s="243">
        <f>SUM(Z175:Z179)</f>
        <v>0</v>
      </c>
      <c r="AA180" s="243">
        <f>SUM(AA175:AA179)</f>
        <v>0</v>
      </c>
      <c r="AB180" s="495" t="e">
        <f>Z180/(Z180+AA180)</f>
        <v>#DIV/0!</v>
      </c>
    </row>
    <row r="181" spans="1:28" ht="9.9499999999999993" customHeight="1" x14ac:dyDescent="0.3">
      <c r="A181" s="150"/>
      <c r="B181" s="151"/>
      <c r="C181" s="159"/>
      <c r="D181" s="520"/>
      <c r="E181" s="508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401"/>
      <c r="T181" s="108"/>
      <c r="U181" s="108"/>
      <c r="V181" s="108"/>
      <c r="W181" s="153"/>
      <c r="X181" s="153"/>
      <c r="Z181" s="153"/>
      <c r="AA181" s="153"/>
      <c r="AB181" s="494"/>
    </row>
    <row r="182" spans="1:28" ht="15" thickBot="1" x14ac:dyDescent="0.35">
      <c r="A182" s="263"/>
      <c r="B182" s="264" t="s">
        <v>173</v>
      </c>
      <c r="C182" s="265"/>
      <c r="D182" s="523"/>
      <c r="E182" s="512"/>
      <c r="F182" s="266">
        <f t="shared" ref="F182:S182" si="195">SUM(F162,F168,F174,F180)</f>
        <v>0</v>
      </c>
      <c r="G182" s="266">
        <f t="shared" si="195"/>
        <v>0</v>
      </c>
      <c r="H182" s="266">
        <f t="shared" si="195"/>
        <v>0</v>
      </c>
      <c r="I182" s="266">
        <f t="shared" si="195"/>
        <v>0</v>
      </c>
      <c r="J182" s="266">
        <f t="shared" si="195"/>
        <v>0</v>
      </c>
      <c r="K182" s="266">
        <f t="shared" si="195"/>
        <v>0</v>
      </c>
      <c r="L182" s="266">
        <f t="shared" si="195"/>
        <v>0</v>
      </c>
      <c r="M182" s="266">
        <f t="shared" si="195"/>
        <v>0</v>
      </c>
      <c r="N182" s="266">
        <f t="shared" si="195"/>
        <v>0</v>
      </c>
      <c r="O182" s="266">
        <f t="shared" si="195"/>
        <v>0</v>
      </c>
      <c r="P182" s="266">
        <f t="shared" si="195"/>
        <v>0</v>
      </c>
      <c r="Q182" s="266">
        <f t="shared" si="195"/>
        <v>0</v>
      </c>
      <c r="R182" s="266">
        <f t="shared" si="195"/>
        <v>0</v>
      </c>
      <c r="S182" s="398">
        <f t="shared" si="195"/>
        <v>0</v>
      </c>
      <c r="T182" s="108"/>
      <c r="U182" s="108"/>
      <c r="V182" s="108"/>
      <c r="W182" s="266">
        <f>SUM(W162,W168,W174,W180)</f>
        <v>0</v>
      </c>
      <c r="X182" s="266">
        <f>SUM(X162,X168,X174,X180)</f>
        <v>0</v>
      </c>
      <c r="Z182" s="266">
        <f>SUM(Z162,Z168,Z174,Z180)</f>
        <v>0</v>
      </c>
      <c r="AA182" s="266">
        <f>SUM(AA162,AA168,AA174,AA180)</f>
        <v>0</v>
      </c>
      <c r="AB182" s="500" t="e">
        <f>Z182/(Z182+AA182)</f>
        <v>#DIV/0!</v>
      </c>
    </row>
    <row r="183" spans="1:28" ht="14.25" x14ac:dyDescent="0.3">
      <c r="A183" s="161"/>
      <c r="B183" s="151"/>
      <c r="C183" s="152"/>
      <c r="D183" s="520"/>
      <c r="E183" s="51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401"/>
      <c r="T183" s="108"/>
      <c r="U183" s="108"/>
      <c r="V183" s="108"/>
      <c r="W183" s="152"/>
      <c r="X183" s="152"/>
      <c r="Z183" s="152"/>
      <c r="AA183" s="152"/>
      <c r="AB183" s="494"/>
    </row>
    <row r="184" spans="1:28" ht="14.25" x14ac:dyDescent="0.3">
      <c r="A184" s="249">
        <v>9</v>
      </c>
      <c r="B184" s="258" t="s">
        <v>174</v>
      </c>
      <c r="C184" s="251"/>
      <c r="D184" s="519"/>
      <c r="E184" s="507"/>
      <c r="F184" s="256"/>
      <c r="G184" s="256"/>
      <c r="H184" s="256"/>
      <c r="I184" s="256"/>
      <c r="J184" s="256"/>
      <c r="K184" s="256"/>
      <c r="L184" s="256"/>
      <c r="M184" s="256"/>
      <c r="N184" s="256"/>
      <c r="O184" s="256"/>
      <c r="P184" s="256"/>
      <c r="Q184" s="256"/>
      <c r="R184" s="252"/>
      <c r="S184" s="402"/>
      <c r="T184" s="108"/>
      <c r="U184" s="108"/>
      <c r="V184" s="108"/>
      <c r="W184" s="251"/>
      <c r="X184" s="251"/>
      <c r="Z184" s="251"/>
      <c r="AA184" s="251"/>
      <c r="AB184" s="498"/>
    </row>
    <row r="185" spans="1:28" ht="14.25" x14ac:dyDescent="0.3">
      <c r="A185" s="339">
        <v>9.1</v>
      </c>
      <c r="B185" s="340" t="s">
        <v>247</v>
      </c>
      <c r="C185" s="529">
        <f>'6. M&amp;E Staff Loading'!C185</f>
        <v>0</v>
      </c>
      <c r="D185" s="530">
        <f>'6. M&amp;E Staff Loading'!D185</f>
        <v>0</v>
      </c>
      <c r="E185" s="531">
        <f>'6. M&amp;E Staff Loading'!E185</f>
        <v>0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346">
        <f t="shared" ref="R185:R189" si="196">SUM(F185:Q185)</f>
        <v>0</v>
      </c>
      <c r="S185" s="395">
        <f>D185*R185</f>
        <v>0</v>
      </c>
      <c r="T185" s="108"/>
      <c r="U185" s="108"/>
      <c r="V185" s="108"/>
      <c r="W185" s="557">
        <f>X185/$U$7</f>
        <v>0</v>
      </c>
      <c r="X185" s="557">
        <f>R185/12</f>
        <v>0</v>
      </c>
      <c r="Z185" s="557">
        <f>IF($E185="Y",$R185,0)</f>
        <v>0</v>
      </c>
      <c r="AA185" s="557">
        <f>IF($E185="N",$R185,0)</f>
        <v>0</v>
      </c>
      <c r="AB185" s="558" t="e">
        <f>Z185/(AA185+Z185)</f>
        <v>#DIV/0!</v>
      </c>
    </row>
    <row r="186" spans="1:28" s="111" customFormat="1" ht="14.25" x14ac:dyDescent="0.3">
      <c r="A186" s="339"/>
      <c r="B186" s="340"/>
      <c r="C186" s="529">
        <f>'6. M&amp;E Staff Loading'!C186</f>
        <v>0</v>
      </c>
      <c r="D186" s="530">
        <f>'6. M&amp;E Staff Loading'!D186</f>
        <v>0</v>
      </c>
      <c r="E186" s="531">
        <f>'6. M&amp;E Staff Loading'!E186</f>
        <v>0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346">
        <f t="shared" si="196"/>
        <v>0</v>
      </c>
      <c r="S186" s="395">
        <f t="shared" ref="S186:S189" si="197">D186*R186</f>
        <v>0</v>
      </c>
      <c r="T186" s="108"/>
      <c r="U186" s="108"/>
      <c r="V186" s="108"/>
      <c r="W186" s="557">
        <f t="shared" ref="W186:W189" si="198">X186/$U$7</f>
        <v>0</v>
      </c>
      <c r="X186" s="557">
        <f t="shared" ref="X186:X189" si="199">R186/12</f>
        <v>0</v>
      </c>
      <c r="Z186" s="557">
        <f t="shared" ref="Z186:Z189" si="200">IF($E186="Y",$R186,0)</f>
        <v>0</v>
      </c>
      <c r="AA186" s="557">
        <f t="shared" ref="AA186:AA189" si="201">IF($E186="N",$R186,0)</f>
        <v>0</v>
      </c>
      <c r="AB186" s="558" t="e">
        <f t="shared" ref="AB186:AB189" si="202">Z186/(AA186+Z186)</f>
        <v>#DIV/0!</v>
      </c>
    </row>
    <row r="187" spans="1:28" s="111" customFormat="1" ht="14.25" x14ac:dyDescent="0.3">
      <c r="A187" s="339"/>
      <c r="B187" s="340"/>
      <c r="C187" s="529">
        <f>'6. M&amp;E Staff Loading'!C187</f>
        <v>0</v>
      </c>
      <c r="D187" s="530">
        <f>'6. M&amp;E Staff Loading'!D187</f>
        <v>0</v>
      </c>
      <c r="E187" s="531">
        <f>'6. M&amp;E Staff Loading'!E187</f>
        <v>0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346">
        <f t="shared" si="196"/>
        <v>0</v>
      </c>
      <c r="S187" s="395">
        <f t="shared" si="197"/>
        <v>0</v>
      </c>
      <c r="T187" s="108"/>
      <c r="U187" s="108"/>
      <c r="V187" s="108"/>
      <c r="W187" s="557">
        <f t="shared" si="198"/>
        <v>0</v>
      </c>
      <c r="X187" s="557">
        <f t="shared" si="199"/>
        <v>0</v>
      </c>
      <c r="Z187" s="557">
        <f t="shared" si="200"/>
        <v>0</v>
      </c>
      <c r="AA187" s="557">
        <f t="shared" si="201"/>
        <v>0</v>
      </c>
      <c r="AB187" s="558" t="e">
        <f t="shared" si="202"/>
        <v>#DIV/0!</v>
      </c>
    </row>
    <row r="188" spans="1:28" ht="14.25" x14ac:dyDescent="0.3">
      <c r="A188" s="339"/>
      <c r="B188" s="340"/>
      <c r="C188" s="529">
        <f>'6. M&amp;E Staff Loading'!C188</f>
        <v>0</v>
      </c>
      <c r="D188" s="530">
        <f>'6. M&amp;E Staff Loading'!D188</f>
        <v>0</v>
      </c>
      <c r="E188" s="531">
        <f>'6. M&amp;E Staff Loading'!E188</f>
        <v>0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346">
        <f t="shared" si="196"/>
        <v>0</v>
      </c>
      <c r="S188" s="395">
        <f t="shared" si="197"/>
        <v>0</v>
      </c>
      <c r="T188" s="108"/>
      <c r="U188" s="108"/>
      <c r="V188" s="108"/>
      <c r="W188" s="557">
        <f t="shared" si="198"/>
        <v>0</v>
      </c>
      <c r="X188" s="557">
        <f t="shared" si="199"/>
        <v>0</v>
      </c>
      <c r="Z188" s="557">
        <f t="shared" si="200"/>
        <v>0</v>
      </c>
      <c r="AA188" s="557">
        <f t="shared" si="201"/>
        <v>0</v>
      </c>
      <c r="AB188" s="558" t="e">
        <f t="shared" si="202"/>
        <v>#DIV/0!</v>
      </c>
    </row>
    <row r="189" spans="1:28" ht="14.25" x14ac:dyDescent="0.3">
      <c r="A189" s="339"/>
      <c r="B189" s="340"/>
      <c r="C189" s="529">
        <f>'6. M&amp;E Staff Loading'!C189</f>
        <v>0</v>
      </c>
      <c r="D189" s="530">
        <f>'6. M&amp;E Staff Loading'!D189</f>
        <v>0</v>
      </c>
      <c r="E189" s="531">
        <f>'6. M&amp;E Staff Loading'!E189</f>
        <v>0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346">
        <f t="shared" si="196"/>
        <v>0</v>
      </c>
      <c r="S189" s="395">
        <f t="shared" si="197"/>
        <v>0</v>
      </c>
      <c r="T189" s="108"/>
      <c r="U189" s="108"/>
      <c r="V189" s="108"/>
      <c r="W189" s="557">
        <f t="shared" si="198"/>
        <v>0</v>
      </c>
      <c r="X189" s="557">
        <f t="shared" si="199"/>
        <v>0</v>
      </c>
      <c r="Z189" s="557">
        <f t="shared" si="200"/>
        <v>0</v>
      </c>
      <c r="AA189" s="557">
        <f t="shared" si="201"/>
        <v>0</v>
      </c>
      <c r="AB189" s="558" t="e">
        <f t="shared" si="202"/>
        <v>#DIV/0!</v>
      </c>
    </row>
    <row r="190" spans="1:28" ht="15" thickBot="1" x14ac:dyDescent="0.35">
      <c r="A190" s="240"/>
      <c r="B190" s="241" t="s">
        <v>176</v>
      </c>
      <c r="C190" s="242"/>
      <c r="D190" s="521"/>
      <c r="E190" s="509"/>
      <c r="F190" s="245">
        <f>SUM(F185:F189)</f>
        <v>0</v>
      </c>
      <c r="G190" s="245">
        <f t="shared" ref="G190:R190" si="203">SUM(G185:G189)</f>
        <v>0</v>
      </c>
      <c r="H190" s="245">
        <f t="shared" si="203"/>
        <v>0</v>
      </c>
      <c r="I190" s="245">
        <f t="shared" si="203"/>
        <v>0</v>
      </c>
      <c r="J190" s="245">
        <f t="shared" si="203"/>
        <v>0</v>
      </c>
      <c r="K190" s="245">
        <f t="shared" si="203"/>
        <v>0</v>
      </c>
      <c r="L190" s="245">
        <f t="shared" si="203"/>
        <v>0</v>
      </c>
      <c r="M190" s="245">
        <f t="shared" si="203"/>
        <v>0</v>
      </c>
      <c r="N190" s="245">
        <f t="shared" si="203"/>
        <v>0</v>
      </c>
      <c r="O190" s="245">
        <f t="shared" si="203"/>
        <v>0</v>
      </c>
      <c r="P190" s="245">
        <f t="shared" si="203"/>
        <v>0</v>
      </c>
      <c r="Q190" s="245">
        <f t="shared" si="203"/>
        <v>0</v>
      </c>
      <c r="R190" s="245">
        <f t="shared" si="203"/>
        <v>0</v>
      </c>
      <c r="S190" s="396">
        <f>SUM(S185:S189)</f>
        <v>0</v>
      </c>
      <c r="T190" s="108"/>
      <c r="U190" s="108"/>
      <c r="V190" s="108"/>
      <c r="W190" s="247">
        <f>SUM(W185:W189)</f>
        <v>0</v>
      </c>
      <c r="X190" s="247">
        <f>SUM(X185:X189)</f>
        <v>0</v>
      </c>
      <c r="Z190" s="243">
        <f>SUM(Z185:Z189)</f>
        <v>0</v>
      </c>
      <c r="AA190" s="243">
        <f>SUM(AA185:AA189)</f>
        <v>0</v>
      </c>
      <c r="AB190" s="495" t="e">
        <f>Z190/(Z190+AA190)</f>
        <v>#DIV/0!</v>
      </c>
    </row>
    <row r="191" spans="1:28" ht="14.25" x14ac:dyDescent="0.3">
      <c r="A191" s="339">
        <v>9.1999999999999993</v>
      </c>
      <c r="B191" s="340" t="s">
        <v>177</v>
      </c>
      <c r="C191" s="529">
        <f>'6. M&amp;E Staff Loading'!C191</f>
        <v>0</v>
      </c>
      <c r="D191" s="530">
        <f>'6. M&amp;E Staff Loading'!D191</f>
        <v>0</v>
      </c>
      <c r="E191" s="531">
        <f>'6. M&amp;E Staff Loading'!E191</f>
        <v>0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346">
        <f t="shared" ref="R191:R195" si="204">SUM(F191:Q191)</f>
        <v>0</v>
      </c>
      <c r="S191" s="395">
        <f>D191*R191</f>
        <v>0</v>
      </c>
      <c r="T191" s="108"/>
      <c r="U191" s="108"/>
      <c r="V191" s="108"/>
      <c r="W191" s="557">
        <f>X191/$U$7</f>
        <v>0</v>
      </c>
      <c r="X191" s="557">
        <f>R191/12</f>
        <v>0</v>
      </c>
      <c r="Z191" s="557">
        <f>IF($E191="Y",$R191,0)</f>
        <v>0</v>
      </c>
      <c r="AA191" s="557">
        <f>IF($E191="N",$R191,0)</f>
        <v>0</v>
      </c>
      <c r="AB191" s="558" t="e">
        <f>Z191/(AA191+Z191)</f>
        <v>#DIV/0!</v>
      </c>
    </row>
    <row r="192" spans="1:28" s="111" customFormat="1" ht="14.25" x14ac:dyDescent="0.3">
      <c r="A192" s="339"/>
      <c r="B192" s="340"/>
      <c r="C192" s="529">
        <f>'6. M&amp;E Staff Loading'!C192</f>
        <v>0</v>
      </c>
      <c r="D192" s="530">
        <f>'6. M&amp;E Staff Loading'!D192</f>
        <v>0</v>
      </c>
      <c r="E192" s="531">
        <f>'6. M&amp;E Staff Loading'!E192</f>
        <v>0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346">
        <f t="shared" si="204"/>
        <v>0</v>
      </c>
      <c r="S192" s="395">
        <f t="shared" ref="S192:S195" si="205">D192*R192</f>
        <v>0</v>
      </c>
      <c r="T192" s="108"/>
      <c r="U192" s="108"/>
      <c r="V192" s="108"/>
      <c r="W192" s="557">
        <f t="shared" ref="W192:W195" si="206">X192/$U$7</f>
        <v>0</v>
      </c>
      <c r="X192" s="557">
        <f t="shared" ref="X192:X195" si="207">R192/12</f>
        <v>0</v>
      </c>
      <c r="Z192" s="557">
        <f t="shared" ref="Z192:Z195" si="208">IF($E192="Y",$R192,0)</f>
        <v>0</v>
      </c>
      <c r="AA192" s="557">
        <f t="shared" ref="AA192:AA195" si="209">IF($E192="N",$R192,0)</f>
        <v>0</v>
      </c>
      <c r="AB192" s="558" t="e">
        <f t="shared" ref="AB192:AB195" si="210">Z192/(AA192+Z192)</f>
        <v>#DIV/0!</v>
      </c>
    </row>
    <row r="193" spans="1:28" ht="14.25" x14ac:dyDescent="0.3">
      <c r="A193" s="339"/>
      <c r="B193" s="340"/>
      <c r="C193" s="529">
        <f>'6. M&amp;E Staff Loading'!C193</f>
        <v>0</v>
      </c>
      <c r="D193" s="530">
        <f>'6. M&amp;E Staff Loading'!D193</f>
        <v>0</v>
      </c>
      <c r="E193" s="531">
        <f>'6. M&amp;E Staff Loading'!E193</f>
        <v>0</v>
      </c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346">
        <f t="shared" si="204"/>
        <v>0</v>
      </c>
      <c r="S193" s="395">
        <f t="shared" si="205"/>
        <v>0</v>
      </c>
      <c r="T193" s="108"/>
      <c r="U193" s="108"/>
      <c r="V193" s="108"/>
      <c r="W193" s="557">
        <f t="shared" si="206"/>
        <v>0</v>
      </c>
      <c r="X193" s="557">
        <f t="shared" si="207"/>
        <v>0</v>
      </c>
      <c r="Z193" s="557">
        <f t="shared" si="208"/>
        <v>0</v>
      </c>
      <c r="AA193" s="557">
        <f t="shared" si="209"/>
        <v>0</v>
      </c>
      <c r="AB193" s="558" t="e">
        <f t="shared" si="210"/>
        <v>#DIV/0!</v>
      </c>
    </row>
    <row r="194" spans="1:28" ht="14.25" x14ac:dyDescent="0.3">
      <c r="A194" s="339"/>
      <c r="B194" s="340"/>
      <c r="C194" s="529">
        <f>'6. M&amp;E Staff Loading'!C194</f>
        <v>0</v>
      </c>
      <c r="D194" s="530">
        <f>'6. M&amp;E Staff Loading'!D194</f>
        <v>0</v>
      </c>
      <c r="E194" s="531">
        <f>'6. M&amp;E Staff Loading'!E194</f>
        <v>0</v>
      </c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346">
        <f t="shared" si="204"/>
        <v>0</v>
      </c>
      <c r="S194" s="395">
        <f t="shared" si="205"/>
        <v>0</v>
      </c>
      <c r="T194" s="108"/>
      <c r="U194" s="108"/>
      <c r="V194" s="108"/>
      <c r="W194" s="557">
        <f t="shared" si="206"/>
        <v>0</v>
      </c>
      <c r="X194" s="557">
        <f t="shared" si="207"/>
        <v>0</v>
      </c>
      <c r="Z194" s="557">
        <f t="shared" si="208"/>
        <v>0</v>
      </c>
      <c r="AA194" s="557">
        <f t="shared" si="209"/>
        <v>0</v>
      </c>
      <c r="AB194" s="558" t="e">
        <f t="shared" si="210"/>
        <v>#DIV/0!</v>
      </c>
    </row>
    <row r="195" spans="1:28" ht="14.25" x14ac:dyDescent="0.3">
      <c r="A195" s="339"/>
      <c r="B195" s="340"/>
      <c r="C195" s="529">
        <f>'6. M&amp;E Staff Loading'!C195</f>
        <v>0</v>
      </c>
      <c r="D195" s="530">
        <f>'6. M&amp;E Staff Loading'!D195</f>
        <v>0</v>
      </c>
      <c r="E195" s="531">
        <f>'6. M&amp;E Staff Loading'!E195</f>
        <v>0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346">
        <f t="shared" si="204"/>
        <v>0</v>
      </c>
      <c r="S195" s="395">
        <f t="shared" si="205"/>
        <v>0</v>
      </c>
      <c r="T195" s="108"/>
      <c r="U195" s="108"/>
      <c r="V195" s="108"/>
      <c r="W195" s="557">
        <f t="shared" si="206"/>
        <v>0</v>
      </c>
      <c r="X195" s="557">
        <f t="shared" si="207"/>
        <v>0</v>
      </c>
      <c r="Z195" s="557">
        <f t="shared" si="208"/>
        <v>0</v>
      </c>
      <c r="AA195" s="557">
        <f t="shared" si="209"/>
        <v>0</v>
      </c>
      <c r="AB195" s="558" t="e">
        <f t="shared" si="210"/>
        <v>#DIV/0!</v>
      </c>
    </row>
    <row r="196" spans="1:28" ht="15" thickBot="1" x14ac:dyDescent="0.35">
      <c r="A196" s="240"/>
      <c r="B196" s="241" t="s">
        <v>178</v>
      </c>
      <c r="C196" s="242"/>
      <c r="D196" s="521"/>
      <c r="E196" s="509"/>
      <c r="F196" s="245">
        <f>SUM(F191:F195)</f>
        <v>0</v>
      </c>
      <c r="G196" s="245">
        <f t="shared" ref="G196:R196" si="211">SUM(G191:G195)</f>
        <v>0</v>
      </c>
      <c r="H196" s="245">
        <f t="shared" si="211"/>
        <v>0</v>
      </c>
      <c r="I196" s="245">
        <f t="shared" si="211"/>
        <v>0</v>
      </c>
      <c r="J196" s="245">
        <f t="shared" si="211"/>
        <v>0</v>
      </c>
      <c r="K196" s="245">
        <f t="shared" si="211"/>
        <v>0</v>
      </c>
      <c r="L196" s="245">
        <f t="shared" si="211"/>
        <v>0</v>
      </c>
      <c r="M196" s="245">
        <f t="shared" si="211"/>
        <v>0</v>
      </c>
      <c r="N196" s="245">
        <f t="shared" si="211"/>
        <v>0</v>
      </c>
      <c r="O196" s="245">
        <f t="shared" si="211"/>
        <v>0</v>
      </c>
      <c r="P196" s="245">
        <f t="shared" si="211"/>
        <v>0</v>
      </c>
      <c r="Q196" s="245">
        <f t="shared" si="211"/>
        <v>0</v>
      </c>
      <c r="R196" s="245">
        <f t="shared" si="211"/>
        <v>0</v>
      </c>
      <c r="S196" s="396">
        <f>SUM(S191:S195)</f>
        <v>0</v>
      </c>
      <c r="T196" s="108"/>
      <c r="U196" s="108"/>
      <c r="V196" s="108"/>
      <c r="W196" s="247">
        <f>SUM(W191:W195)</f>
        <v>0</v>
      </c>
      <c r="X196" s="247">
        <f>SUM(X191:X195)</f>
        <v>0</v>
      </c>
      <c r="Z196" s="243">
        <f>SUM(Z191:Z195)</f>
        <v>0</v>
      </c>
      <c r="AA196" s="243">
        <f>SUM(AA191:AA195)</f>
        <v>0</v>
      </c>
      <c r="AB196" s="495" t="e">
        <f>Z196/(Z196+AA196)</f>
        <v>#DIV/0!</v>
      </c>
    </row>
    <row r="197" spans="1:28" ht="14.25" x14ac:dyDescent="0.3">
      <c r="A197" s="339">
        <v>9.3000000000000007</v>
      </c>
      <c r="B197" s="340" t="s">
        <v>179</v>
      </c>
      <c r="C197" s="529">
        <f>'6. M&amp;E Staff Loading'!C197</f>
        <v>0</v>
      </c>
      <c r="D197" s="530">
        <f>'6. M&amp;E Staff Loading'!D197</f>
        <v>0</v>
      </c>
      <c r="E197" s="531">
        <f>'6. M&amp;E Staff Loading'!E197</f>
        <v>0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346">
        <f t="shared" ref="R197:R201" si="212">SUM(F197:Q197)</f>
        <v>0</v>
      </c>
      <c r="S197" s="395">
        <f>D197*R197</f>
        <v>0</v>
      </c>
      <c r="T197" s="108"/>
      <c r="U197" s="108"/>
      <c r="V197" s="108"/>
      <c r="W197" s="557">
        <f>X197/$U$7</f>
        <v>0</v>
      </c>
      <c r="X197" s="557">
        <f>R197/12</f>
        <v>0</v>
      </c>
      <c r="Z197" s="557">
        <f>IF($E197="Y",$R197,0)</f>
        <v>0</v>
      </c>
      <c r="AA197" s="557">
        <f>IF($E197="N",$R197,0)</f>
        <v>0</v>
      </c>
      <c r="AB197" s="558" t="e">
        <f>Z197/(AA197+Z197)</f>
        <v>#DIV/0!</v>
      </c>
    </row>
    <row r="198" spans="1:28" s="111" customFormat="1" ht="14.25" x14ac:dyDescent="0.3">
      <c r="A198" s="339"/>
      <c r="B198" s="340"/>
      <c r="C198" s="529">
        <f>'6. M&amp;E Staff Loading'!C198</f>
        <v>0</v>
      </c>
      <c r="D198" s="530">
        <f>'6. M&amp;E Staff Loading'!D198</f>
        <v>0</v>
      </c>
      <c r="E198" s="531">
        <f>'6. M&amp;E Staff Loading'!E198</f>
        <v>0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346">
        <f t="shared" si="212"/>
        <v>0</v>
      </c>
      <c r="S198" s="395">
        <f t="shared" ref="S198:S201" si="213">D198*R198</f>
        <v>0</v>
      </c>
      <c r="T198" s="108"/>
      <c r="U198" s="108"/>
      <c r="V198" s="108"/>
      <c r="W198" s="557">
        <f t="shared" ref="W198:W201" si="214">X198/$U$7</f>
        <v>0</v>
      </c>
      <c r="X198" s="557">
        <f t="shared" ref="X198:X201" si="215">R198/12</f>
        <v>0</v>
      </c>
      <c r="Z198" s="557">
        <f t="shared" ref="Z198:Z201" si="216">IF($E198="Y",$R198,0)</f>
        <v>0</v>
      </c>
      <c r="AA198" s="557">
        <f t="shared" ref="AA198:AA201" si="217">IF($E198="N",$R198,0)</f>
        <v>0</v>
      </c>
      <c r="AB198" s="558" t="e">
        <f t="shared" ref="AB198:AB201" si="218">Z198/(AA198+Z198)</f>
        <v>#DIV/0!</v>
      </c>
    </row>
    <row r="199" spans="1:28" s="111" customFormat="1" ht="14.25" x14ac:dyDescent="0.3">
      <c r="A199" s="339"/>
      <c r="B199" s="340"/>
      <c r="C199" s="529">
        <f>'6. M&amp;E Staff Loading'!C199</f>
        <v>0</v>
      </c>
      <c r="D199" s="530">
        <f>'6. M&amp;E Staff Loading'!D199</f>
        <v>0</v>
      </c>
      <c r="E199" s="531">
        <f>'6. M&amp;E Staff Loading'!E199</f>
        <v>0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346">
        <f t="shared" si="212"/>
        <v>0</v>
      </c>
      <c r="S199" s="395">
        <f t="shared" si="213"/>
        <v>0</v>
      </c>
      <c r="T199" s="108"/>
      <c r="U199" s="108"/>
      <c r="V199" s="108"/>
      <c r="W199" s="557">
        <f t="shared" si="214"/>
        <v>0</v>
      </c>
      <c r="X199" s="557">
        <f t="shared" si="215"/>
        <v>0</v>
      </c>
      <c r="Z199" s="557">
        <f t="shared" si="216"/>
        <v>0</v>
      </c>
      <c r="AA199" s="557">
        <f t="shared" si="217"/>
        <v>0</v>
      </c>
      <c r="AB199" s="558" t="e">
        <f t="shared" si="218"/>
        <v>#DIV/0!</v>
      </c>
    </row>
    <row r="200" spans="1:28" ht="14.25" x14ac:dyDescent="0.3">
      <c r="A200" s="339"/>
      <c r="B200" s="340"/>
      <c r="C200" s="529">
        <f>'6. M&amp;E Staff Loading'!C200</f>
        <v>0</v>
      </c>
      <c r="D200" s="530">
        <f>'6. M&amp;E Staff Loading'!D200</f>
        <v>0</v>
      </c>
      <c r="E200" s="531">
        <f>'6. M&amp;E Staff Loading'!E200</f>
        <v>0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346">
        <f t="shared" si="212"/>
        <v>0</v>
      </c>
      <c r="S200" s="395">
        <f t="shared" si="213"/>
        <v>0</v>
      </c>
      <c r="T200" s="108"/>
      <c r="U200" s="108"/>
      <c r="V200" s="108"/>
      <c r="W200" s="557">
        <f t="shared" si="214"/>
        <v>0</v>
      </c>
      <c r="X200" s="557">
        <f t="shared" si="215"/>
        <v>0</v>
      </c>
      <c r="Z200" s="557">
        <f t="shared" si="216"/>
        <v>0</v>
      </c>
      <c r="AA200" s="557">
        <f t="shared" si="217"/>
        <v>0</v>
      </c>
      <c r="AB200" s="558" t="e">
        <f t="shared" si="218"/>
        <v>#DIV/0!</v>
      </c>
    </row>
    <row r="201" spans="1:28" ht="14.25" x14ac:dyDescent="0.3">
      <c r="A201" s="339"/>
      <c r="B201" s="340"/>
      <c r="C201" s="529">
        <f>'6. M&amp;E Staff Loading'!C201</f>
        <v>0</v>
      </c>
      <c r="D201" s="530">
        <f>'6. M&amp;E Staff Loading'!D201</f>
        <v>0</v>
      </c>
      <c r="E201" s="531">
        <f>'6. M&amp;E Staff Loading'!E201</f>
        <v>0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346">
        <f t="shared" si="212"/>
        <v>0</v>
      </c>
      <c r="S201" s="395">
        <f t="shared" si="213"/>
        <v>0</v>
      </c>
      <c r="T201" s="108"/>
      <c r="U201" s="108"/>
      <c r="V201" s="108"/>
      <c r="W201" s="557">
        <f t="shared" si="214"/>
        <v>0</v>
      </c>
      <c r="X201" s="557">
        <f t="shared" si="215"/>
        <v>0</v>
      </c>
      <c r="Z201" s="557">
        <f t="shared" si="216"/>
        <v>0</v>
      </c>
      <c r="AA201" s="557">
        <f t="shared" si="217"/>
        <v>0</v>
      </c>
      <c r="AB201" s="558" t="e">
        <f t="shared" si="218"/>
        <v>#DIV/0!</v>
      </c>
    </row>
    <row r="202" spans="1:28" ht="15" thickBot="1" x14ac:dyDescent="0.35">
      <c r="A202" s="240"/>
      <c r="B202" s="241" t="s">
        <v>180</v>
      </c>
      <c r="C202" s="242"/>
      <c r="D202" s="521"/>
      <c r="E202" s="509"/>
      <c r="F202" s="245">
        <f>SUM(F197:F201)</f>
        <v>0</v>
      </c>
      <c r="G202" s="245">
        <f t="shared" ref="G202:R202" si="219">SUM(G197:G201)</f>
        <v>0</v>
      </c>
      <c r="H202" s="245">
        <f t="shared" si="219"/>
        <v>0</v>
      </c>
      <c r="I202" s="245">
        <f t="shared" si="219"/>
        <v>0</v>
      </c>
      <c r="J202" s="245">
        <f t="shared" si="219"/>
        <v>0</v>
      </c>
      <c r="K202" s="245">
        <f t="shared" si="219"/>
        <v>0</v>
      </c>
      <c r="L202" s="245">
        <f t="shared" si="219"/>
        <v>0</v>
      </c>
      <c r="M202" s="245">
        <f t="shared" si="219"/>
        <v>0</v>
      </c>
      <c r="N202" s="245">
        <f t="shared" si="219"/>
        <v>0</v>
      </c>
      <c r="O202" s="245">
        <f t="shared" si="219"/>
        <v>0</v>
      </c>
      <c r="P202" s="245">
        <f t="shared" si="219"/>
        <v>0</v>
      </c>
      <c r="Q202" s="245">
        <f t="shared" si="219"/>
        <v>0</v>
      </c>
      <c r="R202" s="245">
        <f t="shared" si="219"/>
        <v>0</v>
      </c>
      <c r="S202" s="396">
        <f>SUM(S197:S201)</f>
        <v>0</v>
      </c>
      <c r="T202" s="108"/>
      <c r="U202" s="108"/>
      <c r="V202" s="108"/>
      <c r="W202" s="247">
        <f>SUM(W197:W201)</f>
        <v>0</v>
      </c>
      <c r="X202" s="247">
        <f>SUM(X197:X201)</f>
        <v>0</v>
      </c>
      <c r="Z202" s="243">
        <f>SUM(Z197:Z201)</f>
        <v>0</v>
      </c>
      <c r="AA202" s="243">
        <f>SUM(AA197:AA201)</f>
        <v>0</v>
      </c>
      <c r="AB202" s="495" t="e">
        <f>Z202/(Z202+AA202)</f>
        <v>#DIV/0!</v>
      </c>
    </row>
    <row r="203" spans="1:28" ht="14.25" x14ac:dyDescent="0.3">
      <c r="A203" s="339">
        <v>9.4</v>
      </c>
      <c r="B203" s="340" t="s">
        <v>181</v>
      </c>
      <c r="C203" s="529">
        <f>'6. M&amp;E Staff Loading'!C203</f>
        <v>0</v>
      </c>
      <c r="D203" s="530">
        <f>'6. M&amp;E Staff Loading'!D203</f>
        <v>0</v>
      </c>
      <c r="E203" s="531">
        <f>'6. M&amp;E Staff Loading'!E203</f>
        <v>0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346">
        <f t="shared" ref="R203:R207" si="220">SUM(F203:Q203)</f>
        <v>0</v>
      </c>
      <c r="S203" s="395">
        <f>D203*R203</f>
        <v>0</v>
      </c>
      <c r="T203" s="108"/>
      <c r="U203" s="108"/>
      <c r="V203" s="108"/>
      <c r="W203" s="557">
        <f>X203/$U$7</f>
        <v>0</v>
      </c>
      <c r="X203" s="557">
        <f>R203/12</f>
        <v>0</v>
      </c>
      <c r="Z203" s="557">
        <f>IF($E203="Y",$R203,0)</f>
        <v>0</v>
      </c>
      <c r="AA203" s="557">
        <f>IF($E203="N",$R203,0)</f>
        <v>0</v>
      </c>
      <c r="AB203" s="558" t="e">
        <f>Z203/(AA203+Z203)</f>
        <v>#DIV/0!</v>
      </c>
    </row>
    <row r="204" spans="1:28" s="111" customFormat="1" ht="14.25" x14ac:dyDescent="0.3">
      <c r="A204" s="339"/>
      <c r="B204" s="340"/>
      <c r="C204" s="529">
        <f>'6. M&amp;E Staff Loading'!C204</f>
        <v>0</v>
      </c>
      <c r="D204" s="530">
        <f>'6. M&amp;E Staff Loading'!D204</f>
        <v>0</v>
      </c>
      <c r="E204" s="531">
        <f>'6. M&amp;E Staff Loading'!E204</f>
        <v>0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346">
        <f t="shared" si="220"/>
        <v>0</v>
      </c>
      <c r="S204" s="395">
        <f t="shared" ref="S204:S207" si="221">D204*R204</f>
        <v>0</v>
      </c>
      <c r="T204" s="108"/>
      <c r="U204" s="108"/>
      <c r="V204" s="108"/>
      <c r="W204" s="557">
        <f t="shared" ref="W204:W207" si="222">X204/$U$7</f>
        <v>0</v>
      </c>
      <c r="X204" s="557">
        <f t="shared" ref="X204:X207" si="223">R204/12</f>
        <v>0</v>
      </c>
      <c r="Z204" s="557">
        <f t="shared" ref="Z204:Z207" si="224">IF($E204="Y",$R204,0)</f>
        <v>0</v>
      </c>
      <c r="AA204" s="557">
        <f t="shared" ref="AA204:AA207" si="225">IF($E204="N",$R204,0)</f>
        <v>0</v>
      </c>
      <c r="AB204" s="558" t="e">
        <f t="shared" ref="AB204:AB207" si="226">Z204/(AA204+Z204)</f>
        <v>#DIV/0!</v>
      </c>
    </row>
    <row r="205" spans="1:28" s="111" customFormat="1" ht="14.25" x14ac:dyDescent="0.3">
      <c r="A205" s="339"/>
      <c r="B205" s="340"/>
      <c r="C205" s="529">
        <f>'6. M&amp;E Staff Loading'!C205</f>
        <v>0</v>
      </c>
      <c r="D205" s="530">
        <f>'6. M&amp;E Staff Loading'!D205</f>
        <v>0</v>
      </c>
      <c r="E205" s="531">
        <f>'6. M&amp;E Staff Loading'!E205</f>
        <v>0</v>
      </c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346">
        <f t="shared" si="220"/>
        <v>0</v>
      </c>
      <c r="S205" s="395">
        <f t="shared" si="221"/>
        <v>0</v>
      </c>
      <c r="T205" s="108"/>
      <c r="U205" s="108"/>
      <c r="V205" s="108"/>
      <c r="W205" s="557">
        <f t="shared" si="222"/>
        <v>0</v>
      </c>
      <c r="X205" s="557">
        <f t="shared" si="223"/>
        <v>0</v>
      </c>
      <c r="Z205" s="557">
        <f t="shared" si="224"/>
        <v>0</v>
      </c>
      <c r="AA205" s="557">
        <f t="shared" si="225"/>
        <v>0</v>
      </c>
      <c r="AB205" s="558" t="e">
        <f t="shared" si="226"/>
        <v>#DIV/0!</v>
      </c>
    </row>
    <row r="206" spans="1:28" ht="14.25" x14ac:dyDescent="0.3">
      <c r="A206" s="339"/>
      <c r="B206" s="340"/>
      <c r="C206" s="529">
        <f>'6. M&amp;E Staff Loading'!C206</f>
        <v>0</v>
      </c>
      <c r="D206" s="530">
        <f>'6. M&amp;E Staff Loading'!D206</f>
        <v>0</v>
      </c>
      <c r="E206" s="531">
        <f>'6. M&amp;E Staff Loading'!E206</f>
        <v>0</v>
      </c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346">
        <f t="shared" si="220"/>
        <v>0</v>
      </c>
      <c r="S206" s="395">
        <f t="shared" si="221"/>
        <v>0</v>
      </c>
      <c r="T206" s="108"/>
      <c r="U206" s="108"/>
      <c r="V206" s="108"/>
      <c r="W206" s="557">
        <f t="shared" si="222"/>
        <v>0</v>
      </c>
      <c r="X206" s="557">
        <f t="shared" si="223"/>
        <v>0</v>
      </c>
      <c r="Z206" s="557">
        <f t="shared" si="224"/>
        <v>0</v>
      </c>
      <c r="AA206" s="557">
        <f t="shared" si="225"/>
        <v>0</v>
      </c>
      <c r="AB206" s="558" t="e">
        <f t="shared" si="226"/>
        <v>#DIV/0!</v>
      </c>
    </row>
    <row r="207" spans="1:28" ht="14.25" x14ac:dyDescent="0.3">
      <c r="A207" s="339"/>
      <c r="B207" s="340"/>
      <c r="C207" s="529">
        <f>'6. M&amp;E Staff Loading'!C207</f>
        <v>0</v>
      </c>
      <c r="D207" s="530">
        <f>'6. M&amp;E Staff Loading'!D207</f>
        <v>0</v>
      </c>
      <c r="E207" s="531">
        <f>'6. M&amp;E Staff Loading'!E207</f>
        <v>0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346">
        <f t="shared" si="220"/>
        <v>0</v>
      </c>
      <c r="S207" s="395">
        <f t="shared" si="221"/>
        <v>0</v>
      </c>
      <c r="T207" s="108"/>
      <c r="U207" s="108"/>
      <c r="V207" s="108"/>
      <c r="W207" s="557">
        <f t="shared" si="222"/>
        <v>0</v>
      </c>
      <c r="X207" s="557">
        <f t="shared" si="223"/>
        <v>0</v>
      </c>
      <c r="Z207" s="557">
        <f t="shared" si="224"/>
        <v>0</v>
      </c>
      <c r="AA207" s="557">
        <f t="shared" si="225"/>
        <v>0</v>
      </c>
      <c r="AB207" s="558" t="e">
        <f t="shared" si="226"/>
        <v>#DIV/0!</v>
      </c>
    </row>
    <row r="208" spans="1:28" ht="15" thickBot="1" x14ac:dyDescent="0.35">
      <c r="A208" s="240"/>
      <c r="B208" s="241" t="s">
        <v>182</v>
      </c>
      <c r="C208" s="242"/>
      <c r="D208" s="521"/>
      <c r="E208" s="509"/>
      <c r="F208" s="245">
        <f>SUM(F203:F207)</f>
        <v>0</v>
      </c>
      <c r="G208" s="245">
        <f t="shared" ref="G208:R208" si="227">SUM(G203:G207)</f>
        <v>0</v>
      </c>
      <c r="H208" s="245">
        <f t="shared" si="227"/>
        <v>0</v>
      </c>
      <c r="I208" s="245">
        <f t="shared" si="227"/>
        <v>0</v>
      </c>
      <c r="J208" s="245">
        <f t="shared" si="227"/>
        <v>0</v>
      </c>
      <c r="K208" s="245">
        <f t="shared" si="227"/>
        <v>0</v>
      </c>
      <c r="L208" s="245">
        <f t="shared" si="227"/>
        <v>0</v>
      </c>
      <c r="M208" s="245">
        <f t="shared" si="227"/>
        <v>0</v>
      </c>
      <c r="N208" s="245">
        <f t="shared" si="227"/>
        <v>0</v>
      </c>
      <c r="O208" s="245">
        <f t="shared" si="227"/>
        <v>0</v>
      </c>
      <c r="P208" s="245">
        <f t="shared" si="227"/>
        <v>0</v>
      </c>
      <c r="Q208" s="245">
        <f t="shared" si="227"/>
        <v>0</v>
      </c>
      <c r="R208" s="245">
        <f t="shared" si="227"/>
        <v>0</v>
      </c>
      <c r="S208" s="396">
        <f>SUM(S203:S207)</f>
        <v>0</v>
      </c>
      <c r="T208" s="108"/>
      <c r="U208" s="108"/>
      <c r="V208" s="108"/>
      <c r="W208" s="247">
        <f>SUM(W203:W207)</f>
        <v>0</v>
      </c>
      <c r="X208" s="247">
        <f>SUM(X203:X207)</f>
        <v>0</v>
      </c>
      <c r="Z208" s="243">
        <f>SUM(Z203:Z207)</f>
        <v>0</v>
      </c>
      <c r="AA208" s="243">
        <f>SUM(AA203:AA207)</f>
        <v>0</v>
      </c>
      <c r="AB208" s="495" t="e">
        <f>Z208/(Z208+AA208)</f>
        <v>#DIV/0!</v>
      </c>
    </row>
    <row r="209" spans="1:28" ht="14.25" x14ac:dyDescent="0.3">
      <c r="A209" s="339">
        <v>9.5</v>
      </c>
      <c r="B209" s="340" t="s">
        <v>183</v>
      </c>
      <c r="C209" s="529">
        <f>'6. M&amp;E Staff Loading'!C209</f>
        <v>0</v>
      </c>
      <c r="D209" s="530">
        <f>'6. M&amp;E Staff Loading'!D209</f>
        <v>0</v>
      </c>
      <c r="E209" s="531">
        <f>'6. M&amp;E Staff Loading'!E209</f>
        <v>0</v>
      </c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346">
        <f t="shared" ref="R209:R213" si="228">SUM(F209:Q209)</f>
        <v>0</v>
      </c>
      <c r="S209" s="395">
        <f>D209*R209</f>
        <v>0</v>
      </c>
      <c r="T209" s="108"/>
      <c r="U209" s="108"/>
      <c r="V209" s="108"/>
      <c r="W209" s="557">
        <f>X209/$U$7</f>
        <v>0</v>
      </c>
      <c r="X209" s="557">
        <f>R209/12</f>
        <v>0</v>
      </c>
      <c r="Z209" s="557">
        <f>IF($E209="Y",$R209,0)</f>
        <v>0</v>
      </c>
      <c r="AA209" s="557">
        <f>IF($E209="N",$R209,0)</f>
        <v>0</v>
      </c>
      <c r="AB209" s="558" t="e">
        <f>Z209/(AA209+Z209)</f>
        <v>#DIV/0!</v>
      </c>
    </row>
    <row r="210" spans="1:28" s="111" customFormat="1" ht="14.25" x14ac:dyDescent="0.3">
      <c r="A210" s="339"/>
      <c r="B210" s="340"/>
      <c r="C210" s="529">
        <f>'6. M&amp;E Staff Loading'!C210</f>
        <v>0</v>
      </c>
      <c r="D210" s="530">
        <f>'6. M&amp;E Staff Loading'!D210</f>
        <v>0</v>
      </c>
      <c r="E210" s="531">
        <f>'6. M&amp;E Staff Loading'!E210</f>
        <v>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346">
        <f t="shared" si="228"/>
        <v>0</v>
      </c>
      <c r="S210" s="395">
        <f t="shared" ref="S210:S213" si="229">D210*R210</f>
        <v>0</v>
      </c>
      <c r="T210" s="108"/>
      <c r="U210" s="108"/>
      <c r="V210" s="108"/>
      <c r="W210" s="557">
        <f t="shared" ref="W210:W213" si="230">X210/$U$7</f>
        <v>0</v>
      </c>
      <c r="X210" s="557">
        <f t="shared" ref="X210:X213" si="231">R210/12</f>
        <v>0</v>
      </c>
      <c r="Z210" s="557">
        <f t="shared" ref="Z210:Z213" si="232">IF($E210="Y",$R210,0)</f>
        <v>0</v>
      </c>
      <c r="AA210" s="557">
        <f t="shared" ref="AA210:AA213" si="233">IF($E210="N",$R210,0)</f>
        <v>0</v>
      </c>
      <c r="AB210" s="558" t="e">
        <f t="shared" ref="AB210:AB213" si="234">Z210/(AA210+Z210)</f>
        <v>#DIV/0!</v>
      </c>
    </row>
    <row r="211" spans="1:28" s="111" customFormat="1" ht="14.25" x14ac:dyDescent="0.3">
      <c r="A211" s="339"/>
      <c r="B211" s="340"/>
      <c r="C211" s="529">
        <f>'6. M&amp;E Staff Loading'!C211</f>
        <v>0</v>
      </c>
      <c r="D211" s="530">
        <f>'6. M&amp;E Staff Loading'!D211</f>
        <v>0</v>
      </c>
      <c r="E211" s="531">
        <f>'6. M&amp;E Staff Loading'!E211</f>
        <v>0</v>
      </c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346">
        <f t="shared" si="228"/>
        <v>0</v>
      </c>
      <c r="S211" s="395">
        <f t="shared" si="229"/>
        <v>0</v>
      </c>
      <c r="T211" s="108"/>
      <c r="U211" s="108"/>
      <c r="V211" s="108"/>
      <c r="W211" s="557">
        <f t="shared" si="230"/>
        <v>0</v>
      </c>
      <c r="X211" s="557">
        <f t="shared" si="231"/>
        <v>0</v>
      </c>
      <c r="Z211" s="557">
        <f t="shared" si="232"/>
        <v>0</v>
      </c>
      <c r="AA211" s="557">
        <f t="shared" si="233"/>
        <v>0</v>
      </c>
      <c r="AB211" s="558" t="e">
        <f t="shared" si="234"/>
        <v>#DIV/0!</v>
      </c>
    </row>
    <row r="212" spans="1:28" ht="14.25" x14ac:dyDescent="0.3">
      <c r="A212" s="339"/>
      <c r="B212" s="340"/>
      <c r="C212" s="529">
        <f>'6. M&amp;E Staff Loading'!C212</f>
        <v>0</v>
      </c>
      <c r="D212" s="530">
        <f>'6. M&amp;E Staff Loading'!D212</f>
        <v>0</v>
      </c>
      <c r="E212" s="531">
        <f>'6. M&amp;E Staff Loading'!E212</f>
        <v>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346">
        <f t="shared" si="228"/>
        <v>0</v>
      </c>
      <c r="S212" s="395">
        <f t="shared" si="229"/>
        <v>0</v>
      </c>
      <c r="T212" s="108"/>
      <c r="U212" s="108"/>
      <c r="V212" s="108"/>
      <c r="W212" s="557">
        <f t="shared" si="230"/>
        <v>0</v>
      </c>
      <c r="X212" s="557">
        <f t="shared" si="231"/>
        <v>0</v>
      </c>
      <c r="Z212" s="557">
        <f t="shared" si="232"/>
        <v>0</v>
      </c>
      <c r="AA212" s="557">
        <f t="shared" si="233"/>
        <v>0</v>
      </c>
      <c r="AB212" s="558" t="e">
        <f t="shared" si="234"/>
        <v>#DIV/0!</v>
      </c>
    </row>
    <row r="213" spans="1:28" ht="14.25" x14ac:dyDescent="0.3">
      <c r="A213" s="339"/>
      <c r="B213" s="340"/>
      <c r="C213" s="529">
        <f>'6. M&amp;E Staff Loading'!C213</f>
        <v>0</v>
      </c>
      <c r="D213" s="530">
        <f>'6. M&amp;E Staff Loading'!D213</f>
        <v>0</v>
      </c>
      <c r="E213" s="531">
        <f>'6. M&amp;E Staff Loading'!E213</f>
        <v>0</v>
      </c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346">
        <f t="shared" si="228"/>
        <v>0</v>
      </c>
      <c r="S213" s="395">
        <f t="shared" si="229"/>
        <v>0</v>
      </c>
      <c r="T213" s="108"/>
      <c r="U213" s="108"/>
      <c r="V213" s="108"/>
      <c r="W213" s="557">
        <f t="shared" si="230"/>
        <v>0</v>
      </c>
      <c r="X213" s="557">
        <f t="shared" si="231"/>
        <v>0</v>
      </c>
      <c r="Z213" s="557">
        <f t="shared" si="232"/>
        <v>0</v>
      </c>
      <c r="AA213" s="557">
        <f t="shared" si="233"/>
        <v>0</v>
      </c>
      <c r="AB213" s="558" t="e">
        <f t="shared" si="234"/>
        <v>#DIV/0!</v>
      </c>
    </row>
    <row r="214" spans="1:28" ht="15" thickBot="1" x14ac:dyDescent="0.35">
      <c r="A214" s="240"/>
      <c r="B214" s="241" t="s">
        <v>184</v>
      </c>
      <c r="C214" s="242"/>
      <c r="D214" s="521"/>
      <c r="E214" s="509"/>
      <c r="F214" s="245">
        <f>SUM(F209:F213)</f>
        <v>0</v>
      </c>
      <c r="G214" s="245">
        <f t="shared" ref="G214:R214" si="235">SUM(G209:G213)</f>
        <v>0</v>
      </c>
      <c r="H214" s="245">
        <f t="shared" si="235"/>
        <v>0</v>
      </c>
      <c r="I214" s="245">
        <f t="shared" si="235"/>
        <v>0</v>
      </c>
      <c r="J214" s="245">
        <f t="shared" si="235"/>
        <v>0</v>
      </c>
      <c r="K214" s="245">
        <f t="shared" si="235"/>
        <v>0</v>
      </c>
      <c r="L214" s="245">
        <f t="shared" si="235"/>
        <v>0</v>
      </c>
      <c r="M214" s="245">
        <f t="shared" si="235"/>
        <v>0</v>
      </c>
      <c r="N214" s="245">
        <f t="shared" si="235"/>
        <v>0</v>
      </c>
      <c r="O214" s="245">
        <f t="shared" si="235"/>
        <v>0</v>
      </c>
      <c r="P214" s="245">
        <f t="shared" si="235"/>
        <v>0</v>
      </c>
      <c r="Q214" s="245">
        <f t="shared" si="235"/>
        <v>0</v>
      </c>
      <c r="R214" s="245">
        <f t="shared" si="235"/>
        <v>0</v>
      </c>
      <c r="S214" s="396">
        <f>SUM(S209:S213)</f>
        <v>0</v>
      </c>
      <c r="T214" s="108"/>
      <c r="U214" s="108"/>
      <c r="V214" s="108"/>
      <c r="W214" s="247">
        <f>SUM(W209:W213)</f>
        <v>0</v>
      </c>
      <c r="X214" s="247">
        <f>SUM(X209:X213)</f>
        <v>0</v>
      </c>
      <c r="Z214" s="243">
        <f>SUM(Z209:Z213)</f>
        <v>0</v>
      </c>
      <c r="AA214" s="243">
        <f>SUM(AA209:AA213)</f>
        <v>0</v>
      </c>
      <c r="AB214" s="495" t="e">
        <f>Z214/(Z214+AA214)</f>
        <v>#DIV/0!</v>
      </c>
    </row>
    <row r="215" spans="1:28" ht="14.25" x14ac:dyDescent="0.3">
      <c r="A215" s="339">
        <v>9.6</v>
      </c>
      <c r="B215" s="340" t="s">
        <v>185</v>
      </c>
      <c r="C215" s="529">
        <f>'6. M&amp;E Staff Loading'!C215</f>
        <v>0</v>
      </c>
      <c r="D215" s="530">
        <f>'6. M&amp;E Staff Loading'!D215</f>
        <v>0</v>
      </c>
      <c r="E215" s="531">
        <f>'6. M&amp;E Staff Loading'!E215</f>
        <v>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346">
        <f t="shared" ref="R215:R219" si="236">SUM(F215:Q215)</f>
        <v>0</v>
      </c>
      <c r="S215" s="395">
        <f>D215*R215</f>
        <v>0</v>
      </c>
      <c r="T215" s="108"/>
      <c r="U215" s="108"/>
      <c r="V215" s="108"/>
      <c r="W215" s="557">
        <f>X215/$U$7</f>
        <v>0</v>
      </c>
      <c r="X215" s="557">
        <f>R215/12</f>
        <v>0</v>
      </c>
      <c r="Z215" s="557">
        <f>IF($E215="Y",$R215,0)</f>
        <v>0</v>
      </c>
      <c r="AA215" s="557">
        <f>IF($E215="N",$R215,0)</f>
        <v>0</v>
      </c>
      <c r="AB215" s="558" t="e">
        <f>Z215/(AA215+Z215)</f>
        <v>#DIV/0!</v>
      </c>
    </row>
    <row r="216" spans="1:28" s="111" customFormat="1" ht="14.25" x14ac:dyDescent="0.3">
      <c r="A216" s="339"/>
      <c r="B216" s="340"/>
      <c r="C216" s="529">
        <f>'6. M&amp;E Staff Loading'!C216</f>
        <v>0</v>
      </c>
      <c r="D216" s="530">
        <f>'6. M&amp;E Staff Loading'!D216</f>
        <v>0</v>
      </c>
      <c r="E216" s="531">
        <f>'6. M&amp;E Staff Loading'!E216</f>
        <v>0</v>
      </c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346">
        <f t="shared" si="236"/>
        <v>0</v>
      </c>
      <c r="S216" s="395">
        <f t="shared" ref="S216:S219" si="237">D216*R216</f>
        <v>0</v>
      </c>
      <c r="T216" s="108"/>
      <c r="U216" s="108"/>
      <c r="V216" s="108"/>
      <c r="W216" s="557">
        <f t="shared" ref="W216:W219" si="238">X216/$U$7</f>
        <v>0</v>
      </c>
      <c r="X216" s="557">
        <f t="shared" ref="X216:X219" si="239">R216/12</f>
        <v>0</v>
      </c>
      <c r="Z216" s="557">
        <f t="shared" ref="Z216:Z219" si="240">IF($E216="Y",$R216,0)</f>
        <v>0</v>
      </c>
      <c r="AA216" s="557">
        <f t="shared" ref="AA216:AA219" si="241">IF($E216="N",$R216,0)</f>
        <v>0</v>
      </c>
      <c r="AB216" s="558" t="e">
        <f t="shared" ref="AB216:AB219" si="242">Z216/(AA216+Z216)</f>
        <v>#DIV/0!</v>
      </c>
    </row>
    <row r="217" spans="1:28" s="111" customFormat="1" ht="14.25" x14ac:dyDescent="0.3">
      <c r="A217" s="339"/>
      <c r="B217" s="340"/>
      <c r="C217" s="529">
        <f>'6. M&amp;E Staff Loading'!C217</f>
        <v>0</v>
      </c>
      <c r="D217" s="530">
        <f>'6. M&amp;E Staff Loading'!D217</f>
        <v>0</v>
      </c>
      <c r="E217" s="531">
        <f>'6. M&amp;E Staff Loading'!E217</f>
        <v>0</v>
      </c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346">
        <f t="shared" si="236"/>
        <v>0</v>
      </c>
      <c r="S217" s="395">
        <f t="shared" si="237"/>
        <v>0</v>
      </c>
      <c r="T217" s="108"/>
      <c r="U217" s="108"/>
      <c r="V217" s="108"/>
      <c r="W217" s="557">
        <f t="shared" si="238"/>
        <v>0</v>
      </c>
      <c r="X217" s="557">
        <f t="shared" si="239"/>
        <v>0</v>
      </c>
      <c r="Z217" s="557">
        <f t="shared" si="240"/>
        <v>0</v>
      </c>
      <c r="AA217" s="557">
        <f t="shared" si="241"/>
        <v>0</v>
      </c>
      <c r="AB217" s="558" t="e">
        <f t="shared" si="242"/>
        <v>#DIV/0!</v>
      </c>
    </row>
    <row r="218" spans="1:28" s="111" customFormat="1" ht="14.25" x14ac:dyDescent="0.3">
      <c r="A218" s="339"/>
      <c r="B218" s="340"/>
      <c r="C218" s="529">
        <f>'6. M&amp;E Staff Loading'!C218</f>
        <v>0</v>
      </c>
      <c r="D218" s="530">
        <f>'6. M&amp;E Staff Loading'!D218</f>
        <v>0</v>
      </c>
      <c r="E218" s="531">
        <f>'6. M&amp;E Staff Loading'!E218</f>
        <v>0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346">
        <f t="shared" si="236"/>
        <v>0</v>
      </c>
      <c r="S218" s="395">
        <f t="shared" si="237"/>
        <v>0</v>
      </c>
      <c r="T218" s="108"/>
      <c r="U218" s="108"/>
      <c r="V218" s="108"/>
      <c r="W218" s="557">
        <f t="shared" si="238"/>
        <v>0</v>
      </c>
      <c r="X218" s="557">
        <f t="shared" si="239"/>
        <v>0</v>
      </c>
      <c r="Z218" s="557">
        <f t="shared" si="240"/>
        <v>0</v>
      </c>
      <c r="AA218" s="557">
        <f t="shared" si="241"/>
        <v>0</v>
      </c>
      <c r="AB218" s="558" t="e">
        <f t="shared" si="242"/>
        <v>#DIV/0!</v>
      </c>
    </row>
    <row r="219" spans="1:28" ht="14.25" x14ac:dyDescent="0.3">
      <c r="A219" s="339"/>
      <c r="B219" s="340"/>
      <c r="C219" s="529">
        <f>'6. M&amp;E Staff Loading'!C219</f>
        <v>0</v>
      </c>
      <c r="D219" s="530">
        <f>'6. M&amp;E Staff Loading'!D219</f>
        <v>0</v>
      </c>
      <c r="E219" s="531">
        <f>'6. M&amp;E Staff Loading'!E219</f>
        <v>0</v>
      </c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346">
        <f t="shared" si="236"/>
        <v>0</v>
      </c>
      <c r="S219" s="395">
        <f t="shared" si="237"/>
        <v>0</v>
      </c>
      <c r="T219" s="108"/>
      <c r="U219" s="108"/>
      <c r="V219" s="108"/>
      <c r="W219" s="557">
        <f t="shared" si="238"/>
        <v>0</v>
      </c>
      <c r="X219" s="557">
        <f t="shared" si="239"/>
        <v>0</v>
      </c>
      <c r="Z219" s="557">
        <f t="shared" si="240"/>
        <v>0</v>
      </c>
      <c r="AA219" s="557">
        <f t="shared" si="241"/>
        <v>0</v>
      </c>
      <c r="AB219" s="558" t="e">
        <f t="shared" si="242"/>
        <v>#DIV/0!</v>
      </c>
    </row>
    <row r="220" spans="1:28" s="123" customFormat="1" ht="15" thickBot="1" x14ac:dyDescent="0.35">
      <c r="A220" s="240"/>
      <c r="B220" s="241" t="s">
        <v>186</v>
      </c>
      <c r="C220" s="242"/>
      <c r="D220" s="521"/>
      <c r="E220" s="509"/>
      <c r="F220" s="245">
        <f>SUM(F215:F219)</f>
        <v>0</v>
      </c>
      <c r="G220" s="245">
        <f t="shared" ref="G220:R220" si="243">SUM(G215:G219)</f>
        <v>0</v>
      </c>
      <c r="H220" s="245">
        <f t="shared" si="243"/>
        <v>0</v>
      </c>
      <c r="I220" s="245">
        <f t="shared" si="243"/>
        <v>0</v>
      </c>
      <c r="J220" s="245">
        <f t="shared" si="243"/>
        <v>0</v>
      </c>
      <c r="K220" s="245">
        <f t="shared" si="243"/>
        <v>0</v>
      </c>
      <c r="L220" s="245">
        <f t="shared" si="243"/>
        <v>0</v>
      </c>
      <c r="M220" s="245">
        <f t="shared" si="243"/>
        <v>0</v>
      </c>
      <c r="N220" s="245">
        <f t="shared" si="243"/>
        <v>0</v>
      </c>
      <c r="O220" s="245">
        <f t="shared" si="243"/>
        <v>0</v>
      </c>
      <c r="P220" s="245">
        <f t="shared" si="243"/>
        <v>0</v>
      </c>
      <c r="Q220" s="245">
        <f t="shared" si="243"/>
        <v>0</v>
      </c>
      <c r="R220" s="245">
        <f t="shared" si="243"/>
        <v>0</v>
      </c>
      <c r="S220" s="396">
        <f>SUM(S215:S219)</f>
        <v>0</v>
      </c>
      <c r="T220" s="108"/>
      <c r="U220" s="108"/>
      <c r="V220" s="108"/>
      <c r="W220" s="247">
        <f>SUM(W215:W219)</f>
        <v>0</v>
      </c>
      <c r="X220" s="247">
        <f>SUM(X215:X219)</f>
        <v>0</v>
      </c>
      <c r="Z220" s="243">
        <f>SUM(Z215:Z219)</f>
        <v>0</v>
      </c>
      <c r="AA220" s="243">
        <f>SUM(AA215:AA219)</f>
        <v>0</v>
      </c>
      <c r="AB220" s="495" t="e">
        <f>Z220/(Z220+AA220)</f>
        <v>#DIV/0!</v>
      </c>
    </row>
    <row r="221" spans="1:28" ht="9.9499999999999993" customHeight="1" x14ac:dyDescent="0.3">
      <c r="A221" s="150"/>
      <c r="B221" s="151"/>
      <c r="C221" s="159"/>
      <c r="D221" s="520"/>
      <c r="E221" s="508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401"/>
      <c r="T221" s="108"/>
      <c r="U221" s="108"/>
      <c r="V221" s="108"/>
      <c r="W221" s="153"/>
      <c r="X221" s="153"/>
      <c r="Z221" s="153"/>
      <c r="AA221" s="153"/>
      <c r="AB221" s="494"/>
    </row>
    <row r="222" spans="1:28" ht="15" thickBot="1" x14ac:dyDescent="0.35">
      <c r="A222" s="263"/>
      <c r="B222" s="264" t="s">
        <v>187</v>
      </c>
      <c r="C222" s="265"/>
      <c r="D222" s="523"/>
      <c r="E222" s="512"/>
      <c r="F222" s="266">
        <f>SUM(F190,F196,F202,F220,F214,F208)</f>
        <v>0</v>
      </c>
      <c r="G222" s="266">
        <f t="shared" ref="G222:S222" si="244">SUM(G190,G196,G202,G220,G214,G208)</f>
        <v>0</v>
      </c>
      <c r="H222" s="266">
        <f t="shared" si="244"/>
        <v>0</v>
      </c>
      <c r="I222" s="266">
        <f t="shared" si="244"/>
        <v>0</v>
      </c>
      <c r="J222" s="266">
        <f t="shared" si="244"/>
        <v>0</v>
      </c>
      <c r="K222" s="266">
        <f t="shared" si="244"/>
        <v>0</v>
      </c>
      <c r="L222" s="266">
        <f t="shared" si="244"/>
        <v>0</v>
      </c>
      <c r="M222" s="266">
        <f t="shared" si="244"/>
        <v>0</v>
      </c>
      <c r="N222" s="266">
        <f t="shared" si="244"/>
        <v>0</v>
      </c>
      <c r="O222" s="266">
        <f t="shared" si="244"/>
        <v>0</v>
      </c>
      <c r="P222" s="266">
        <f t="shared" si="244"/>
        <v>0</v>
      </c>
      <c r="Q222" s="266">
        <f t="shared" si="244"/>
        <v>0</v>
      </c>
      <c r="R222" s="266">
        <f t="shared" si="244"/>
        <v>0</v>
      </c>
      <c r="S222" s="398">
        <f t="shared" si="244"/>
        <v>0</v>
      </c>
      <c r="T222" s="108"/>
      <c r="U222" s="108"/>
      <c r="V222" s="108"/>
      <c r="W222" s="266">
        <f>SUM(W190,W196,W202,W208,W214,W220)</f>
        <v>0</v>
      </c>
      <c r="X222" s="266">
        <f>SUM(X190,X196,X202,X208,X214,X220)</f>
        <v>0</v>
      </c>
      <c r="Z222" s="266">
        <f>SUM(Z190,Z196,Z202,Z208,Z214,Z220)</f>
        <v>0</v>
      </c>
      <c r="AA222" s="266">
        <f>SUM(AA190,AA196,AA202,AA208,AA214,AA220)</f>
        <v>0</v>
      </c>
      <c r="AB222" s="500" t="e">
        <f>Z222/(Z222+AA222)</f>
        <v>#DIV/0!</v>
      </c>
    </row>
    <row r="223" spans="1:28" ht="14.25" x14ac:dyDescent="0.3">
      <c r="A223" s="161"/>
      <c r="B223" s="151"/>
      <c r="C223" s="162"/>
      <c r="D223" s="520"/>
      <c r="E223" s="51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401"/>
      <c r="T223" s="108"/>
      <c r="U223" s="108"/>
      <c r="V223" s="108"/>
      <c r="W223" s="152"/>
      <c r="X223" s="152"/>
      <c r="Z223" s="152"/>
      <c r="AA223" s="152"/>
      <c r="AB223" s="494"/>
    </row>
    <row r="224" spans="1:28" ht="14.25" x14ac:dyDescent="0.3">
      <c r="A224" s="259"/>
      <c r="B224" s="260" t="s">
        <v>188</v>
      </c>
      <c r="C224" s="261"/>
      <c r="D224" s="526"/>
      <c r="E224" s="516"/>
      <c r="F224" s="262">
        <f t="shared" ref="F224:S224" si="245">SUM(F28,F74,F84,F154,F132,F104,F94,F222,F182)</f>
        <v>0</v>
      </c>
      <c r="G224" s="262">
        <f t="shared" si="245"/>
        <v>0</v>
      </c>
      <c r="H224" s="262">
        <f t="shared" si="245"/>
        <v>0</v>
      </c>
      <c r="I224" s="262">
        <f t="shared" si="245"/>
        <v>0</v>
      </c>
      <c r="J224" s="262">
        <f t="shared" si="245"/>
        <v>0</v>
      </c>
      <c r="K224" s="262">
        <f t="shared" si="245"/>
        <v>0</v>
      </c>
      <c r="L224" s="262">
        <f t="shared" si="245"/>
        <v>0</v>
      </c>
      <c r="M224" s="262">
        <f t="shared" si="245"/>
        <v>0</v>
      </c>
      <c r="N224" s="262">
        <f t="shared" si="245"/>
        <v>0</v>
      </c>
      <c r="O224" s="262">
        <f t="shared" si="245"/>
        <v>0</v>
      </c>
      <c r="P224" s="262">
        <f t="shared" si="245"/>
        <v>0</v>
      </c>
      <c r="Q224" s="262">
        <f t="shared" si="245"/>
        <v>0</v>
      </c>
      <c r="R224" s="262">
        <f t="shared" si="245"/>
        <v>0</v>
      </c>
      <c r="S224" s="403">
        <f t="shared" si="245"/>
        <v>0</v>
      </c>
      <c r="T224" s="108"/>
      <c r="U224" s="108"/>
      <c r="V224" s="108"/>
      <c r="W224" s="262">
        <f>SUM(W28,W74,W84,W154,W132,W104,W94,W222,W182)</f>
        <v>0</v>
      </c>
      <c r="X224" s="262">
        <f>SUM(X28,X74,X84,X154,X132,X104,X94,X222,X182)</f>
        <v>0</v>
      </c>
      <c r="Z224" s="262">
        <f>SUM(Z28,Z74,Z84,Z154,Z132,Z104,Z94,Z222,Z182)</f>
        <v>0</v>
      </c>
      <c r="AA224" s="262">
        <f>SUM(AA28,AA74,AA84,AA154,AA132,AA104,AA94,AA222,AA182)</f>
        <v>0</v>
      </c>
      <c r="AB224" s="582" t="e">
        <f>Z224/(Z224+AA224)</f>
        <v>#DIV/0!</v>
      </c>
    </row>
    <row r="225" spans="1:27" ht="14.25" x14ac:dyDescent="0.3">
      <c r="A225" s="163"/>
      <c r="B225" s="164"/>
      <c r="C225" s="165"/>
      <c r="D225" s="165"/>
      <c r="E225" s="165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374"/>
      <c r="T225" s="108"/>
      <c r="U225" s="108"/>
      <c r="V225" s="108"/>
      <c r="W225" s="109"/>
      <c r="X225" s="109"/>
      <c r="Z225" s="109"/>
      <c r="AA225" s="109"/>
    </row>
    <row r="226" spans="1:27" ht="14.25" customHeight="1" x14ac:dyDescent="0.3">
      <c r="A226" s="163"/>
      <c r="B226" s="164"/>
      <c r="C226" s="165"/>
      <c r="D226" s="165"/>
      <c r="E226" s="165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715" t="s">
        <v>189</v>
      </c>
      <c r="R226" s="716"/>
      <c r="S226" s="375" t="e">
        <f>S224/R224</f>
        <v>#DIV/0!</v>
      </c>
      <c r="T226" s="108"/>
      <c r="U226" s="108"/>
      <c r="V226" s="108"/>
      <c r="W226" s="109"/>
      <c r="X226" s="109"/>
      <c r="Z226" s="109"/>
      <c r="AA226" s="109"/>
    </row>
    <row r="227" spans="1:27" x14ac:dyDescent="0.3">
      <c r="W227" s="113"/>
      <c r="X227" s="113"/>
      <c r="Z227" s="113"/>
      <c r="AA227" s="113"/>
    </row>
    <row r="228" spans="1:27" ht="14.25" x14ac:dyDescent="0.3">
      <c r="A228" s="19"/>
      <c r="B228" s="692" t="s">
        <v>39</v>
      </c>
      <c r="C228" s="693"/>
      <c r="D228" s="693"/>
      <c r="E228" s="694"/>
    </row>
    <row r="229" spans="1:27" x14ac:dyDescent="0.3">
      <c r="A229" s="21">
        <v>1</v>
      </c>
      <c r="B229" s="738"/>
      <c r="C229" s="739"/>
      <c r="D229" s="739"/>
      <c r="E229" s="740"/>
    </row>
    <row r="230" spans="1:27" x14ac:dyDescent="0.3">
      <c r="A230" s="22">
        <v>2</v>
      </c>
      <c r="B230" s="735"/>
      <c r="C230" s="736"/>
      <c r="D230" s="736"/>
      <c r="E230" s="737"/>
    </row>
    <row r="231" spans="1:27" x14ac:dyDescent="0.3">
      <c r="A231" s="22">
        <v>3</v>
      </c>
      <c r="B231" s="735"/>
      <c r="C231" s="736"/>
      <c r="D231" s="736"/>
      <c r="E231" s="737"/>
    </row>
    <row r="232" spans="1:27" x14ac:dyDescent="0.3">
      <c r="A232" s="22">
        <v>4</v>
      </c>
      <c r="B232" s="735"/>
      <c r="C232" s="736"/>
      <c r="D232" s="736"/>
      <c r="E232" s="737"/>
    </row>
    <row r="233" spans="1:27" x14ac:dyDescent="0.3">
      <c r="A233" s="22">
        <v>5</v>
      </c>
      <c r="B233" s="735"/>
      <c r="C233" s="736"/>
      <c r="D233" s="736"/>
      <c r="E233" s="737"/>
    </row>
    <row r="234" spans="1:27" x14ac:dyDescent="0.3">
      <c r="A234" s="22">
        <v>6</v>
      </c>
      <c r="B234" s="735"/>
      <c r="C234" s="736"/>
      <c r="D234" s="736"/>
      <c r="E234" s="737"/>
    </row>
    <row r="235" spans="1:27" x14ac:dyDescent="0.3">
      <c r="A235" s="22">
        <v>7</v>
      </c>
      <c r="B235" s="738"/>
      <c r="C235" s="739"/>
      <c r="D235" s="739"/>
      <c r="E235" s="740"/>
    </row>
    <row r="236" spans="1:27" x14ac:dyDescent="0.3">
      <c r="A236" s="22">
        <v>8</v>
      </c>
      <c r="B236" s="735"/>
      <c r="C236" s="736"/>
      <c r="D236" s="736"/>
      <c r="E236" s="737"/>
    </row>
    <row r="237" spans="1:27" x14ac:dyDescent="0.3">
      <c r="A237" s="22">
        <v>9</v>
      </c>
      <c r="B237" s="735"/>
      <c r="C237" s="736"/>
      <c r="D237" s="736"/>
      <c r="E237" s="737"/>
    </row>
    <row r="238" spans="1:27" x14ac:dyDescent="0.3">
      <c r="A238" s="22">
        <v>10</v>
      </c>
      <c r="B238" s="735"/>
      <c r="C238" s="736"/>
      <c r="D238" s="736"/>
      <c r="E238" s="737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E4:E7"/>
    <mergeCell ref="AA5:AA7"/>
    <mergeCell ref="AB5:AB7"/>
    <mergeCell ref="Q226:R226"/>
    <mergeCell ref="B228:E228"/>
    <mergeCell ref="B229:E229"/>
    <mergeCell ref="R5:R6"/>
    <mergeCell ref="S5:S7"/>
    <mergeCell ref="W5:W7"/>
    <mergeCell ref="X5:X7"/>
    <mergeCell ref="Z5:Z7"/>
    <mergeCell ref="D4:D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222 W14:X221 Z14:AA221" formula="1"/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AB20 AB36 AB42 AB48 AB54 AB60 AB66 AB112 AB118 AB124 AB140 AB146 AB162 AB168 AB174 AB190 AB196 AB202 AB208 AB214" evalError="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0D23-1993-4C8F-98CE-AAD93F2E99A5}">
  <dimension ref="A1:AC80"/>
  <sheetViews>
    <sheetView zoomScale="90" zoomScaleNormal="90" zoomScaleSheetLayoutView="100" workbookViewId="0">
      <pane xSplit="3" ySplit="8" topLeftCell="D9" activePane="bottomRight" state="frozen"/>
      <selection pane="topRight" activeCell="E4" sqref="E4:E7"/>
      <selection pane="bottomLeft" activeCell="E4" sqref="E4:E7"/>
      <selection pane="bottomRight" activeCell="A2" sqref="A2:Q2"/>
    </sheetView>
  </sheetViews>
  <sheetFormatPr defaultColWidth="9.140625" defaultRowHeight="13.5" x14ac:dyDescent="0.3"/>
  <cols>
    <col min="1" max="1" width="6.5703125" style="588" customWidth="1"/>
    <col min="2" max="2" width="35.7109375" style="586" customWidth="1"/>
    <col min="3" max="3" width="20.7109375" style="650" customWidth="1"/>
    <col min="4" max="4" width="15" style="650" customWidth="1"/>
    <col min="5" max="5" width="14.85546875" style="650" customWidth="1"/>
    <col min="6" max="15" width="10.28515625" style="647" customWidth="1"/>
    <col min="16" max="16" width="13.7109375" style="647" customWidth="1"/>
    <col min="17" max="17" width="16.7109375" style="581" customWidth="1"/>
    <col min="18" max="18" width="6" style="586" customWidth="1"/>
    <col min="19" max="19" width="10.7109375" style="586" customWidth="1"/>
    <col min="20" max="20" width="5.28515625" style="586" customWidth="1"/>
    <col min="21" max="22" width="10.7109375" style="586" customWidth="1"/>
    <col min="23" max="23" width="5.5703125" style="586" customWidth="1"/>
    <col min="24" max="25" width="10.7109375" style="586" customWidth="1"/>
    <col min="26" max="26" width="10.7109375" style="587" customWidth="1"/>
    <col min="27" max="16384" width="9.140625" style="586"/>
  </cols>
  <sheetData>
    <row r="1" spans="1:26" ht="18.75" x14ac:dyDescent="0.3">
      <c r="A1" s="711" t="s">
        <v>294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  <c r="P1" s="711"/>
      <c r="Q1" s="711"/>
    </row>
    <row r="2" spans="1:26" ht="18.75" x14ac:dyDescent="0.3">
      <c r="A2" s="711" t="s">
        <v>295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</row>
    <row r="3" spans="1:26" ht="18.75" x14ac:dyDescent="0.3">
      <c r="A3" s="711"/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  <c r="P3" s="711"/>
      <c r="Q3" s="711"/>
    </row>
    <row r="4" spans="1:26" ht="20.100000000000001" customHeight="1" x14ac:dyDescent="0.3">
      <c r="A4" s="756"/>
      <c r="B4" s="756"/>
      <c r="C4" s="756"/>
      <c r="D4" s="756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S4" s="757" t="s">
        <v>109</v>
      </c>
    </row>
    <row r="5" spans="1:26" ht="20.100000000000001" customHeight="1" x14ac:dyDescent="0.3">
      <c r="B5" s="588"/>
      <c r="C5" s="106"/>
      <c r="D5" s="732" t="s">
        <v>104</v>
      </c>
      <c r="E5" s="729" t="s">
        <v>105</v>
      </c>
      <c r="F5" s="759" t="s">
        <v>106</v>
      </c>
      <c r="G5" s="760"/>
      <c r="H5" s="760"/>
      <c r="I5" s="760"/>
      <c r="J5" s="760"/>
      <c r="K5" s="760"/>
      <c r="L5" s="760"/>
      <c r="M5" s="760"/>
      <c r="N5" s="760"/>
      <c r="O5" s="760"/>
      <c r="P5" s="761"/>
      <c r="Q5" s="762"/>
      <c r="S5" s="757"/>
      <c r="U5" s="588"/>
      <c r="V5" s="588"/>
      <c r="X5" s="588"/>
      <c r="Y5" s="588"/>
      <c r="Z5" s="589"/>
    </row>
    <row r="6" spans="1:26" s="591" customFormat="1" ht="18" customHeight="1" x14ac:dyDescent="0.25">
      <c r="A6" s="763" t="s">
        <v>110</v>
      </c>
      <c r="B6" s="763" t="s">
        <v>111</v>
      </c>
      <c r="C6" s="723" t="s">
        <v>112</v>
      </c>
      <c r="D6" s="733"/>
      <c r="E6" s="730"/>
      <c r="F6" s="590">
        <v>1</v>
      </c>
      <c r="G6" s="590">
        <v>2</v>
      </c>
      <c r="H6" s="590">
        <v>3</v>
      </c>
      <c r="I6" s="590">
        <v>4</v>
      </c>
      <c r="J6" s="590">
        <v>5</v>
      </c>
      <c r="K6" s="590">
        <v>6</v>
      </c>
      <c r="L6" s="590">
        <v>7</v>
      </c>
      <c r="M6" s="590">
        <v>8</v>
      </c>
      <c r="N6" s="590">
        <v>9</v>
      </c>
      <c r="O6" s="590">
        <v>10</v>
      </c>
      <c r="P6" s="769" t="s">
        <v>296</v>
      </c>
      <c r="Q6" s="771" t="s">
        <v>297</v>
      </c>
      <c r="S6" s="757"/>
      <c r="U6" s="763" t="s">
        <v>113</v>
      </c>
      <c r="V6" s="763" t="s">
        <v>114</v>
      </c>
      <c r="X6" s="763" t="s">
        <v>115</v>
      </c>
      <c r="Y6" s="763" t="s">
        <v>116</v>
      </c>
      <c r="Z6" s="774" t="s">
        <v>255</v>
      </c>
    </row>
    <row r="7" spans="1:26" ht="15.95" customHeight="1" x14ac:dyDescent="0.3">
      <c r="A7" s="764"/>
      <c r="B7" s="764"/>
      <c r="C7" s="724"/>
      <c r="D7" s="733"/>
      <c r="E7" s="730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770"/>
      <c r="Q7" s="772"/>
      <c r="S7" s="758"/>
      <c r="U7" s="764"/>
      <c r="V7" s="764"/>
      <c r="X7" s="764"/>
      <c r="Y7" s="764"/>
      <c r="Z7" s="775"/>
    </row>
    <row r="8" spans="1:26" ht="20.25" customHeight="1" x14ac:dyDescent="0.3">
      <c r="A8" s="765"/>
      <c r="B8" s="765"/>
      <c r="C8" s="725"/>
      <c r="D8" s="734"/>
      <c r="E8" s="731"/>
      <c r="F8" s="593">
        <v>160</v>
      </c>
      <c r="G8" s="593">
        <v>160</v>
      </c>
      <c r="H8" s="593">
        <v>160</v>
      </c>
      <c r="I8" s="593">
        <v>160</v>
      </c>
      <c r="J8" s="593">
        <v>160</v>
      </c>
      <c r="K8" s="593">
        <v>160</v>
      </c>
      <c r="L8" s="593">
        <v>160</v>
      </c>
      <c r="M8" s="593">
        <v>160</v>
      </c>
      <c r="N8" s="593">
        <v>160</v>
      </c>
      <c r="O8" s="593">
        <v>160</v>
      </c>
      <c r="P8" s="594">
        <f>SUM(F8:O8)</f>
        <v>1600</v>
      </c>
      <c r="Q8" s="773"/>
      <c r="S8" s="595">
        <f>AVERAGE(F8:O8)</f>
        <v>160</v>
      </c>
      <c r="U8" s="765"/>
      <c r="V8" s="765"/>
      <c r="X8" s="765"/>
      <c r="Y8" s="765"/>
      <c r="Z8" s="776"/>
    </row>
    <row r="9" spans="1:26" s="591" customFormat="1" ht="13.5" customHeight="1" x14ac:dyDescent="0.3">
      <c r="A9" s="596">
        <v>2</v>
      </c>
      <c r="B9" s="597" t="s">
        <v>124</v>
      </c>
      <c r="C9" s="598"/>
      <c r="D9" s="599"/>
      <c r="E9" s="600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2"/>
      <c r="Q9" s="603"/>
      <c r="R9" s="586"/>
      <c r="S9" s="586"/>
      <c r="T9" s="586"/>
      <c r="U9" s="598"/>
      <c r="V9" s="598"/>
      <c r="X9" s="598"/>
      <c r="Y9" s="598"/>
      <c r="Z9" s="604"/>
    </row>
    <row r="10" spans="1:26" ht="13.5" customHeight="1" x14ac:dyDescent="0.3">
      <c r="A10" s="605">
        <v>2.1</v>
      </c>
      <c r="B10" s="606" t="s">
        <v>125</v>
      </c>
      <c r="C10" s="627"/>
      <c r="D10" s="657">
        <v>0</v>
      </c>
      <c r="E10" s="658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8">
        <f>SUM(F10:O10)</f>
        <v>0</v>
      </c>
      <c r="Q10" s="609">
        <f>D10*P10</f>
        <v>0</v>
      </c>
      <c r="U10" s="610" t="e">
        <f>V10/$S$8</f>
        <v>#DIV/0!</v>
      </c>
      <c r="V10" s="610" t="e">
        <f>P10/$AC$53</f>
        <v>#DIV/0!</v>
      </c>
      <c r="X10" s="610">
        <f>IF($E10="Y",$P10,0)</f>
        <v>0</v>
      </c>
      <c r="Y10" s="610">
        <f>IF($E10="N",$P10,0)</f>
        <v>0</v>
      </c>
      <c r="Z10" s="611" t="e">
        <f>X10/(Y10+X10)</f>
        <v>#DIV/0!</v>
      </c>
    </row>
    <row r="11" spans="1:26" ht="14.25" x14ac:dyDescent="0.3">
      <c r="A11" s="605"/>
      <c r="B11" s="606"/>
      <c r="C11" s="627"/>
      <c r="D11" s="657">
        <v>0</v>
      </c>
      <c r="E11" s="658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8">
        <f>SUM(F11:O11)</f>
        <v>0</v>
      </c>
      <c r="Q11" s="609">
        <f>D11*P11</f>
        <v>0</v>
      </c>
      <c r="U11" s="610" t="e">
        <f t="shared" ref="U11:U14" si="0">V11/$S$8</f>
        <v>#DIV/0!</v>
      </c>
      <c r="V11" s="610" t="e">
        <f>P11/$AC$53</f>
        <v>#DIV/0!</v>
      </c>
      <c r="X11" s="610">
        <f>IF($E11="Y",$P11,0)</f>
        <v>0</v>
      </c>
      <c r="Y11" s="610">
        <f>IF($E11="N",$P11,0)</f>
        <v>0</v>
      </c>
      <c r="Z11" s="611" t="e">
        <f t="shared" ref="Z11:Z14" si="1">X11/(Y11+X11)</f>
        <v>#DIV/0!</v>
      </c>
    </row>
    <row r="12" spans="1:26" ht="14.25" x14ac:dyDescent="0.3">
      <c r="A12" s="605"/>
      <c r="B12" s="606"/>
      <c r="C12" s="627"/>
      <c r="D12" s="657">
        <v>0</v>
      </c>
      <c r="E12" s="658"/>
      <c r="F12" s="607"/>
      <c r="G12" s="607"/>
      <c r="H12" s="607"/>
      <c r="I12" s="607"/>
      <c r="J12" s="607"/>
      <c r="K12" s="607"/>
      <c r="L12" s="607"/>
      <c r="M12" s="607"/>
      <c r="N12" s="607"/>
      <c r="O12" s="607"/>
      <c r="P12" s="608">
        <f>SUM(F12:O12)</f>
        <v>0</v>
      </c>
      <c r="Q12" s="609">
        <f>D12*P12</f>
        <v>0</v>
      </c>
      <c r="U12" s="610" t="e">
        <f t="shared" si="0"/>
        <v>#DIV/0!</v>
      </c>
      <c r="V12" s="610" t="e">
        <f t="shared" ref="V12:V14" si="2">P12/$AC$53</f>
        <v>#DIV/0!</v>
      </c>
      <c r="X12" s="610">
        <f>IF($E12="Y",$P12,0)</f>
        <v>0</v>
      </c>
      <c r="Y12" s="610">
        <f>IF($E12="N",$P12,0)</f>
        <v>0</v>
      </c>
      <c r="Z12" s="611" t="e">
        <f t="shared" si="1"/>
        <v>#DIV/0!</v>
      </c>
    </row>
    <row r="13" spans="1:26" ht="14.25" x14ac:dyDescent="0.3">
      <c r="A13" s="605"/>
      <c r="B13" s="606"/>
      <c r="C13" s="627"/>
      <c r="D13" s="657">
        <v>0</v>
      </c>
      <c r="E13" s="658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8">
        <f>SUM(F13:O13)</f>
        <v>0</v>
      </c>
      <c r="Q13" s="609">
        <f>D13*P13</f>
        <v>0</v>
      </c>
      <c r="U13" s="610" t="e">
        <f t="shared" si="0"/>
        <v>#DIV/0!</v>
      </c>
      <c r="V13" s="610" t="e">
        <f t="shared" si="2"/>
        <v>#DIV/0!</v>
      </c>
      <c r="X13" s="610">
        <f>IF($E13="Y",$P13,0)</f>
        <v>0</v>
      </c>
      <c r="Y13" s="610">
        <f>IF($E13="N",$P13,0)</f>
        <v>0</v>
      </c>
      <c r="Z13" s="611" t="e">
        <f t="shared" si="1"/>
        <v>#DIV/0!</v>
      </c>
    </row>
    <row r="14" spans="1:26" ht="14.25" x14ac:dyDescent="0.3">
      <c r="A14" s="605"/>
      <c r="B14" s="606"/>
      <c r="C14" s="627"/>
      <c r="D14" s="657">
        <v>0</v>
      </c>
      <c r="E14" s="658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8">
        <f>SUM(F14:O14)</f>
        <v>0</v>
      </c>
      <c r="Q14" s="609">
        <f>D14*P14</f>
        <v>0</v>
      </c>
      <c r="R14" s="612"/>
      <c r="S14" s="612"/>
      <c r="T14" s="612"/>
      <c r="U14" s="610" t="e">
        <f t="shared" si="0"/>
        <v>#DIV/0!</v>
      </c>
      <c r="V14" s="610" t="e">
        <f t="shared" si="2"/>
        <v>#DIV/0!</v>
      </c>
      <c r="X14" s="610">
        <f>IF($E14="Y",$P14,0)</f>
        <v>0</v>
      </c>
      <c r="Y14" s="610">
        <f>IF($E14="N",$P14,0)</f>
        <v>0</v>
      </c>
      <c r="Z14" s="611" t="e">
        <f t="shared" si="1"/>
        <v>#DIV/0!</v>
      </c>
    </row>
    <row r="15" spans="1:26" s="612" customFormat="1" ht="15" thickBot="1" x14ac:dyDescent="0.35">
      <c r="A15" s="613"/>
      <c r="B15" s="614" t="s">
        <v>268</v>
      </c>
      <c r="C15" s="615"/>
      <c r="D15" s="616"/>
      <c r="E15" s="617"/>
      <c r="F15" s="618">
        <f>SUM(F10:F14)</f>
        <v>0</v>
      </c>
      <c r="G15" s="618">
        <f t="shared" ref="G15:P15" si="3">SUM(G10:G14)</f>
        <v>0</v>
      </c>
      <c r="H15" s="618">
        <f t="shared" si="3"/>
        <v>0</v>
      </c>
      <c r="I15" s="618">
        <f t="shared" si="3"/>
        <v>0</v>
      </c>
      <c r="J15" s="618">
        <f t="shared" si="3"/>
        <v>0</v>
      </c>
      <c r="K15" s="618">
        <f t="shared" si="3"/>
        <v>0</v>
      </c>
      <c r="L15" s="618">
        <f t="shared" si="3"/>
        <v>0</v>
      </c>
      <c r="M15" s="618">
        <f t="shared" si="3"/>
        <v>0</v>
      </c>
      <c r="N15" s="618">
        <f t="shared" si="3"/>
        <v>0</v>
      </c>
      <c r="O15" s="618">
        <f t="shared" si="3"/>
        <v>0</v>
      </c>
      <c r="P15" s="618">
        <f t="shared" si="3"/>
        <v>0</v>
      </c>
      <c r="Q15" s="619">
        <f>SUM(Q10:Q14)</f>
        <v>0</v>
      </c>
      <c r="U15" s="620" t="e">
        <f>SUM(U10:U14)</f>
        <v>#DIV/0!</v>
      </c>
      <c r="V15" s="620" t="e">
        <f>SUM(V10:V14)</f>
        <v>#DIV/0!</v>
      </c>
      <c r="X15" s="621">
        <f>SUM(X10:X14)</f>
        <v>0</v>
      </c>
      <c r="Y15" s="621">
        <f>SUM(Y10:Y14)</f>
        <v>0</v>
      </c>
      <c r="Z15" s="622" t="e">
        <f>X15/(X15+Y15)</f>
        <v>#DIV/0!</v>
      </c>
    </row>
    <row r="16" spans="1:26" ht="14.25" x14ac:dyDescent="0.3">
      <c r="A16" s="605">
        <v>2.2000000000000002</v>
      </c>
      <c r="B16" s="623" t="s">
        <v>127</v>
      </c>
      <c r="C16" s="627"/>
      <c r="D16" s="657">
        <v>0</v>
      </c>
      <c r="E16" s="658"/>
      <c r="F16" s="607"/>
      <c r="G16" s="607"/>
      <c r="H16" s="607"/>
      <c r="I16" s="607"/>
      <c r="J16" s="607"/>
      <c r="K16" s="607"/>
      <c r="L16" s="607"/>
      <c r="M16" s="607"/>
      <c r="N16" s="607"/>
      <c r="O16" s="607"/>
      <c r="P16" s="608">
        <f>SUM(F16:O16)</f>
        <v>0</v>
      </c>
      <c r="Q16" s="609">
        <f>D16*P16</f>
        <v>0</v>
      </c>
      <c r="R16" s="612"/>
      <c r="S16" s="612"/>
      <c r="T16" s="612"/>
      <c r="U16" s="610" t="e">
        <f>V16/$S$8</f>
        <v>#DIV/0!</v>
      </c>
      <c r="V16" s="610" t="e">
        <f>P16/$AC$53</f>
        <v>#DIV/0!</v>
      </c>
      <c r="X16" s="610">
        <f>IF($E16="Y",$P16,0)</f>
        <v>0</v>
      </c>
      <c r="Y16" s="610">
        <f>IF($E16="N",$P16,0)</f>
        <v>0</v>
      </c>
      <c r="Z16" s="611" t="e">
        <f>X16/(Y16+X16)</f>
        <v>#DIV/0!</v>
      </c>
    </row>
    <row r="17" spans="1:26" ht="14.25" x14ac:dyDescent="0.3">
      <c r="A17" s="605"/>
      <c r="B17" s="606"/>
      <c r="C17" s="627"/>
      <c r="D17" s="657">
        <v>0</v>
      </c>
      <c r="E17" s="658"/>
      <c r="F17" s="607"/>
      <c r="G17" s="607"/>
      <c r="H17" s="607"/>
      <c r="I17" s="607"/>
      <c r="J17" s="607"/>
      <c r="K17" s="607"/>
      <c r="L17" s="607"/>
      <c r="M17" s="607"/>
      <c r="N17" s="607"/>
      <c r="O17" s="607"/>
      <c r="P17" s="608">
        <f>SUM(F17:O17)</f>
        <v>0</v>
      </c>
      <c r="Q17" s="609">
        <f>D17*P17</f>
        <v>0</v>
      </c>
      <c r="R17" s="612"/>
      <c r="S17" s="612"/>
      <c r="T17" s="612"/>
      <c r="U17" s="610" t="e">
        <f t="shared" ref="U17:U20" si="4">V17/$S$8</f>
        <v>#DIV/0!</v>
      </c>
      <c r="V17" s="610" t="e">
        <f>P17/$AC$53</f>
        <v>#DIV/0!</v>
      </c>
      <c r="X17" s="610">
        <f>IF($E17="Y",$P17,0)</f>
        <v>0</v>
      </c>
      <c r="Y17" s="610">
        <f>IF($E17="N",$P17,0)</f>
        <v>0</v>
      </c>
      <c r="Z17" s="611" t="e">
        <f t="shared" ref="Z17:Z20" si="5">X17/(Y17+X17)</f>
        <v>#DIV/0!</v>
      </c>
    </row>
    <row r="18" spans="1:26" ht="14.25" x14ac:dyDescent="0.3">
      <c r="A18" s="605"/>
      <c r="B18" s="606"/>
      <c r="C18" s="627"/>
      <c r="D18" s="657">
        <v>0</v>
      </c>
      <c r="E18" s="658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8">
        <f>SUM(F18:O18)</f>
        <v>0</v>
      </c>
      <c r="Q18" s="609">
        <f>D18*P18</f>
        <v>0</v>
      </c>
      <c r="R18" s="612"/>
      <c r="S18" s="612"/>
      <c r="T18" s="612"/>
      <c r="U18" s="610" t="e">
        <f t="shared" si="4"/>
        <v>#DIV/0!</v>
      </c>
      <c r="V18" s="610" t="e">
        <f t="shared" ref="V18:V20" si="6">P18/$AC$53</f>
        <v>#DIV/0!</v>
      </c>
      <c r="X18" s="610">
        <f>IF($E18="Y",$P18,0)</f>
        <v>0</v>
      </c>
      <c r="Y18" s="610">
        <f>IF($E18="N",$P18,0)</f>
        <v>0</v>
      </c>
      <c r="Z18" s="611" t="e">
        <f t="shared" si="5"/>
        <v>#DIV/0!</v>
      </c>
    </row>
    <row r="19" spans="1:26" ht="14.25" x14ac:dyDescent="0.3">
      <c r="A19" s="605"/>
      <c r="B19" s="606"/>
      <c r="C19" s="627"/>
      <c r="D19" s="657">
        <v>0</v>
      </c>
      <c r="E19" s="658"/>
      <c r="F19" s="607"/>
      <c r="G19" s="607"/>
      <c r="H19" s="607"/>
      <c r="I19" s="607"/>
      <c r="J19" s="607"/>
      <c r="K19" s="607"/>
      <c r="L19" s="607"/>
      <c r="M19" s="607"/>
      <c r="N19" s="607"/>
      <c r="O19" s="607"/>
      <c r="P19" s="608">
        <f>SUM(F19:O19)</f>
        <v>0</v>
      </c>
      <c r="Q19" s="609">
        <f>D19*P19</f>
        <v>0</v>
      </c>
      <c r="R19" s="612"/>
      <c r="S19" s="612"/>
      <c r="T19" s="612"/>
      <c r="U19" s="610" t="e">
        <f t="shared" si="4"/>
        <v>#DIV/0!</v>
      </c>
      <c r="V19" s="610" t="e">
        <f t="shared" si="6"/>
        <v>#DIV/0!</v>
      </c>
      <c r="X19" s="610">
        <f>IF($E19="Y",$P19,0)</f>
        <v>0</v>
      </c>
      <c r="Y19" s="610">
        <f>IF($E19="N",$P19,0)</f>
        <v>0</v>
      </c>
      <c r="Z19" s="611" t="e">
        <f t="shared" si="5"/>
        <v>#DIV/0!</v>
      </c>
    </row>
    <row r="20" spans="1:26" ht="14.25" x14ac:dyDescent="0.3">
      <c r="A20" s="605"/>
      <c r="B20" s="606"/>
      <c r="C20" s="627"/>
      <c r="D20" s="657">
        <v>0</v>
      </c>
      <c r="E20" s="658"/>
      <c r="F20" s="607"/>
      <c r="G20" s="607"/>
      <c r="H20" s="607"/>
      <c r="I20" s="607"/>
      <c r="J20" s="607"/>
      <c r="K20" s="607"/>
      <c r="L20" s="607"/>
      <c r="M20" s="607"/>
      <c r="N20" s="607"/>
      <c r="O20" s="607"/>
      <c r="P20" s="608">
        <f>SUM(F20:O20)</f>
        <v>0</v>
      </c>
      <c r="Q20" s="609">
        <f>D20*P20</f>
        <v>0</v>
      </c>
      <c r="R20" s="624"/>
      <c r="S20" s="612"/>
      <c r="T20" s="612"/>
      <c r="U20" s="610" t="e">
        <f t="shared" si="4"/>
        <v>#DIV/0!</v>
      </c>
      <c r="V20" s="610" t="e">
        <f t="shared" si="6"/>
        <v>#DIV/0!</v>
      </c>
      <c r="X20" s="610">
        <f>IF($E20="Y",$P20,0)</f>
        <v>0</v>
      </c>
      <c r="Y20" s="610">
        <f>IF($E20="N",$P20,0)</f>
        <v>0</v>
      </c>
      <c r="Z20" s="611" t="e">
        <f t="shared" si="5"/>
        <v>#DIV/0!</v>
      </c>
    </row>
    <row r="21" spans="1:26" s="612" customFormat="1" ht="15" thickBot="1" x14ac:dyDescent="0.35">
      <c r="A21" s="613"/>
      <c r="B21" s="614" t="s">
        <v>128</v>
      </c>
      <c r="C21" s="615"/>
      <c r="D21" s="616"/>
      <c r="E21" s="617"/>
      <c r="F21" s="618">
        <f>SUM(F16:F20)</f>
        <v>0</v>
      </c>
      <c r="G21" s="618">
        <f t="shared" ref="G21:P21" si="7">SUM(G16:G20)</f>
        <v>0</v>
      </c>
      <c r="H21" s="618">
        <f t="shared" si="7"/>
        <v>0</v>
      </c>
      <c r="I21" s="618">
        <f t="shared" si="7"/>
        <v>0</v>
      </c>
      <c r="J21" s="618">
        <f t="shared" si="7"/>
        <v>0</v>
      </c>
      <c r="K21" s="618">
        <f t="shared" si="7"/>
        <v>0</v>
      </c>
      <c r="L21" s="618">
        <f t="shared" si="7"/>
        <v>0</v>
      </c>
      <c r="M21" s="618">
        <f t="shared" si="7"/>
        <v>0</v>
      </c>
      <c r="N21" s="618">
        <f t="shared" si="7"/>
        <v>0</v>
      </c>
      <c r="O21" s="618">
        <f t="shared" si="7"/>
        <v>0</v>
      </c>
      <c r="P21" s="618">
        <f t="shared" si="7"/>
        <v>0</v>
      </c>
      <c r="Q21" s="619">
        <f>SUM(Q16:Q20)</f>
        <v>0</v>
      </c>
      <c r="R21" s="586"/>
      <c r="S21" s="586"/>
      <c r="T21" s="586"/>
      <c r="U21" s="620" t="e">
        <f>SUM(U16:U20)</f>
        <v>#DIV/0!</v>
      </c>
      <c r="V21" s="620" t="e">
        <f>SUM(V16:V20)</f>
        <v>#DIV/0!</v>
      </c>
      <c r="X21" s="621">
        <f>SUM(X16:X20)</f>
        <v>0</v>
      </c>
      <c r="Y21" s="621">
        <f>SUM(Y16:Y20)</f>
        <v>0</v>
      </c>
      <c r="Z21" s="622" t="e">
        <f>X21/(X21+Y21)</f>
        <v>#DIV/0!</v>
      </c>
    </row>
    <row r="22" spans="1:26" ht="14.25" x14ac:dyDescent="0.3">
      <c r="A22" s="605">
        <v>2.2999999999999998</v>
      </c>
      <c r="B22" s="623" t="s">
        <v>129</v>
      </c>
      <c r="C22" s="627"/>
      <c r="D22" s="657">
        <v>0</v>
      </c>
      <c r="E22" s="658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8">
        <f>SUM(F22:O22)</f>
        <v>0</v>
      </c>
      <c r="Q22" s="609">
        <f>D22*P22</f>
        <v>0</v>
      </c>
      <c r="U22" s="610" t="e">
        <f>V22/$S$8</f>
        <v>#DIV/0!</v>
      </c>
      <c r="V22" s="610" t="e">
        <f>P22/$AC$53</f>
        <v>#DIV/0!</v>
      </c>
      <c r="X22" s="610">
        <f>IF($E22="Y",$P22,0)</f>
        <v>0</v>
      </c>
      <c r="Y22" s="610">
        <f>IF($E22="N",$P22,0)</f>
        <v>0</v>
      </c>
      <c r="Z22" s="611" t="e">
        <f>X22/(Y22+X22)</f>
        <v>#DIV/0!</v>
      </c>
    </row>
    <row r="23" spans="1:26" ht="14.25" x14ac:dyDescent="0.3">
      <c r="A23" s="605"/>
      <c r="B23" s="606"/>
      <c r="C23" s="627"/>
      <c r="D23" s="657">
        <v>0</v>
      </c>
      <c r="E23" s="658"/>
      <c r="F23" s="607"/>
      <c r="G23" s="607"/>
      <c r="H23" s="607"/>
      <c r="I23" s="607"/>
      <c r="J23" s="607"/>
      <c r="K23" s="607"/>
      <c r="L23" s="607"/>
      <c r="M23" s="607"/>
      <c r="N23" s="607"/>
      <c r="O23" s="607"/>
      <c r="P23" s="608">
        <f>SUM(F23:O23)</f>
        <v>0</v>
      </c>
      <c r="Q23" s="609">
        <f>D23*P23</f>
        <v>0</v>
      </c>
      <c r="U23" s="610" t="e">
        <f t="shared" ref="U23:U26" si="8">V23/$S$8</f>
        <v>#DIV/0!</v>
      </c>
      <c r="V23" s="610" t="e">
        <f>P23/$AC$53</f>
        <v>#DIV/0!</v>
      </c>
      <c r="X23" s="610">
        <f>IF($E23="Y",$P23,0)</f>
        <v>0</v>
      </c>
      <c r="Y23" s="610">
        <f>IF($E23="N",$P23,0)</f>
        <v>0</v>
      </c>
      <c r="Z23" s="611" t="e">
        <f t="shared" ref="Z23:Z26" si="9">X23/(Y23+X23)</f>
        <v>#DIV/0!</v>
      </c>
    </row>
    <row r="24" spans="1:26" ht="14.25" x14ac:dyDescent="0.3">
      <c r="A24" s="605"/>
      <c r="B24" s="606"/>
      <c r="C24" s="627"/>
      <c r="D24" s="657">
        <v>0</v>
      </c>
      <c r="E24" s="658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8">
        <f>SUM(F24:O24)</f>
        <v>0</v>
      </c>
      <c r="Q24" s="609">
        <f>D24*P24</f>
        <v>0</v>
      </c>
      <c r="R24" s="612"/>
      <c r="S24" s="612"/>
      <c r="T24" s="612"/>
      <c r="U24" s="610" t="e">
        <f t="shared" si="8"/>
        <v>#DIV/0!</v>
      </c>
      <c r="V24" s="610" t="e">
        <f t="shared" ref="V24:V26" si="10">P24/$AC$53</f>
        <v>#DIV/0!</v>
      </c>
      <c r="X24" s="610">
        <f>IF($E24="Y",$P24,0)</f>
        <v>0</v>
      </c>
      <c r="Y24" s="610">
        <f>IF($E24="N",$P24,0)</f>
        <v>0</v>
      </c>
      <c r="Z24" s="611" t="e">
        <f t="shared" si="9"/>
        <v>#DIV/0!</v>
      </c>
    </row>
    <row r="25" spans="1:26" ht="14.25" x14ac:dyDescent="0.3">
      <c r="A25" s="605"/>
      <c r="B25" s="606"/>
      <c r="C25" s="627"/>
      <c r="D25" s="657">
        <v>0</v>
      </c>
      <c r="E25" s="658"/>
      <c r="F25" s="607"/>
      <c r="G25" s="607"/>
      <c r="H25" s="607"/>
      <c r="I25" s="607"/>
      <c r="J25" s="607"/>
      <c r="K25" s="607"/>
      <c r="L25" s="607"/>
      <c r="M25" s="607"/>
      <c r="N25" s="607"/>
      <c r="O25" s="607"/>
      <c r="P25" s="608">
        <f>SUM(F25:O25)</f>
        <v>0</v>
      </c>
      <c r="Q25" s="609">
        <f>D25*P25</f>
        <v>0</v>
      </c>
      <c r="R25" s="612"/>
      <c r="S25" s="612"/>
      <c r="T25" s="612"/>
      <c r="U25" s="610" t="e">
        <f t="shared" si="8"/>
        <v>#DIV/0!</v>
      </c>
      <c r="V25" s="610" t="e">
        <f t="shared" si="10"/>
        <v>#DIV/0!</v>
      </c>
      <c r="X25" s="610">
        <f>IF($E25="Y",$P25,0)</f>
        <v>0</v>
      </c>
      <c r="Y25" s="610">
        <f>IF($E25="N",$P25,0)</f>
        <v>0</v>
      </c>
      <c r="Z25" s="611" t="e">
        <f t="shared" si="9"/>
        <v>#DIV/0!</v>
      </c>
    </row>
    <row r="26" spans="1:26" ht="14.25" x14ac:dyDescent="0.3">
      <c r="A26" s="605"/>
      <c r="B26" s="606"/>
      <c r="C26" s="627"/>
      <c r="D26" s="657">
        <v>0</v>
      </c>
      <c r="E26" s="658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8">
        <f>SUM(F26:O26)</f>
        <v>0</v>
      </c>
      <c r="Q26" s="609">
        <f>D26*P26</f>
        <v>0</v>
      </c>
      <c r="R26" s="612"/>
      <c r="S26" s="612"/>
      <c r="T26" s="612"/>
      <c r="U26" s="610" t="e">
        <f t="shared" si="8"/>
        <v>#DIV/0!</v>
      </c>
      <c r="V26" s="610" t="e">
        <f t="shared" si="10"/>
        <v>#DIV/0!</v>
      </c>
      <c r="X26" s="610">
        <f>IF($E26="Y",$P26,0)</f>
        <v>0</v>
      </c>
      <c r="Y26" s="610">
        <f>IF($E26="N",$P26,0)</f>
        <v>0</v>
      </c>
      <c r="Z26" s="611" t="e">
        <f t="shared" si="9"/>
        <v>#DIV/0!</v>
      </c>
    </row>
    <row r="27" spans="1:26" s="612" customFormat="1" ht="15" thickBot="1" x14ac:dyDescent="0.35">
      <c r="A27" s="613"/>
      <c r="B27" s="614" t="s">
        <v>130</v>
      </c>
      <c r="C27" s="615"/>
      <c r="D27" s="616"/>
      <c r="E27" s="617"/>
      <c r="F27" s="618">
        <f>SUM(F22:F26)</f>
        <v>0</v>
      </c>
      <c r="G27" s="618">
        <f t="shared" ref="G27:P27" si="11">SUM(G22:G26)</f>
        <v>0</v>
      </c>
      <c r="H27" s="618">
        <f t="shared" si="11"/>
        <v>0</v>
      </c>
      <c r="I27" s="618">
        <f t="shared" si="11"/>
        <v>0</v>
      </c>
      <c r="J27" s="618">
        <f t="shared" si="11"/>
        <v>0</v>
      </c>
      <c r="K27" s="618">
        <f t="shared" si="11"/>
        <v>0</v>
      </c>
      <c r="L27" s="618">
        <f t="shared" si="11"/>
        <v>0</v>
      </c>
      <c r="M27" s="618">
        <f t="shared" si="11"/>
        <v>0</v>
      </c>
      <c r="N27" s="618">
        <f t="shared" si="11"/>
        <v>0</v>
      </c>
      <c r="O27" s="618">
        <f t="shared" si="11"/>
        <v>0</v>
      </c>
      <c r="P27" s="618">
        <f t="shared" si="11"/>
        <v>0</v>
      </c>
      <c r="Q27" s="619">
        <f>SUM(Q22:Q26)</f>
        <v>0</v>
      </c>
      <c r="R27" s="586"/>
      <c r="S27" s="586"/>
      <c r="T27" s="586"/>
      <c r="U27" s="620" t="e">
        <f>SUM(U22:U26)</f>
        <v>#DIV/0!</v>
      </c>
      <c r="V27" s="620" t="e">
        <f>SUM(V22:V26)</f>
        <v>#DIV/0!</v>
      </c>
      <c r="X27" s="621">
        <f>SUM(X22:X26)</f>
        <v>0</v>
      </c>
      <c r="Y27" s="621">
        <f>SUM(Y22:Y26)</f>
        <v>0</v>
      </c>
      <c r="Z27" s="622" t="e">
        <f>X27/(X27+Y27)</f>
        <v>#DIV/0!</v>
      </c>
    </row>
    <row r="28" spans="1:26" s="612" customFormat="1" ht="14.25" x14ac:dyDescent="0.3">
      <c r="A28" s="605">
        <v>2.4</v>
      </c>
      <c r="B28" s="623" t="s">
        <v>131</v>
      </c>
      <c r="C28" s="627"/>
      <c r="D28" s="657">
        <v>0</v>
      </c>
      <c r="E28" s="658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8">
        <f>SUM(F28:O28)</f>
        <v>0</v>
      </c>
      <c r="Q28" s="609">
        <f>D28*P28</f>
        <v>0</v>
      </c>
      <c r="R28" s="586"/>
      <c r="S28" s="586"/>
      <c r="T28" s="586"/>
      <c r="U28" s="610" t="e">
        <f>V28/$S$8</f>
        <v>#DIV/0!</v>
      </c>
      <c r="V28" s="610" t="e">
        <f>P28/$AC$53</f>
        <v>#DIV/0!</v>
      </c>
      <c r="W28" s="586"/>
      <c r="X28" s="610">
        <f>IF($E28="Y",$P28,0)</f>
        <v>0</v>
      </c>
      <c r="Y28" s="610">
        <f>IF($E28="N",$P28,0)</f>
        <v>0</v>
      </c>
      <c r="Z28" s="611" t="e">
        <f>X28/(Y28+X28)</f>
        <v>#DIV/0!</v>
      </c>
    </row>
    <row r="29" spans="1:26" s="612" customFormat="1" ht="14.25" x14ac:dyDescent="0.3">
      <c r="A29" s="605"/>
      <c r="B29" s="606"/>
      <c r="C29" s="627"/>
      <c r="D29" s="657">
        <v>0</v>
      </c>
      <c r="E29" s="658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8">
        <f>SUM(F29:O29)</f>
        <v>0</v>
      </c>
      <c r="Q29" s="609">
        <f>D29*P29</f>
        <v>0</v>
      </c>
      <c r="R29" s="586"/>
      <c r="S29" s="586"/>
      <c r="T29" s="586"/>
      <c r="U29" s="610" t="e">
        <f t="shared" ref="U29:U32" si="12">V29/$S$8</f>
        <v>#DIV/0!</v>
      </c>
      <c r="V29" s="610" t="e">
        <f>P29/$AC$53</f>
        <v>#DIV/0!</v>
      </c>
      <c r="W29" s="586"/>
      <c r="X29" s="610">
        <f>IF($E29="Y",$P29,0)</f>
        <v>0</v>
      </c>
      <c r="Y29" s="610">
        <f>IF($E29="N",$P29,0)</f>
        <v>0</v>
      </c>
      <c r="Z29" s="611" t="e">
        <f t="shared" ref="Z29:Z32" si="13">X29/(Y29+X29)</f>
        <v>#DIV/0!</v>
      </c>
    </row>
    <row r="30" spans="1:26" s="612" customFormat="1" ht="14.25" x14ac:dyDescent="0.3">
      <c r="A30" s="605"/>
      <c r="B30" s="606"/>
      <c r="C30" s="627"/>
      <c r="D30" s="657">
        <v>0</v>
      </c>
      <c r="E30" s="658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8">
        <f>SUM(F30:O30)</f>
        <v>0</v>
      </c>
      <c r="Q30" s="609">
        <f>D30*P30</f>
        <v>0</v>
      </c>
      <c r="U30" s="610" t="e">
        <f t="shared" si="12"/>
        <v>#DIV/0!</v>
      </c>
      <c r="V30" s="610" t="e">
        <f t="shared" ref="V30:V32" si="14">P30/$AC$53</f>
        <v>#DIV/0!</v>
      </c>
      <c r="W30" s="586"/>
      <c r="X30" s="610">
        <f>IF($E30="Y",$P30,0)</f>
        <v>0</v>
      </c>
      <c r="Y30" s="610">
        <f>IF($E30="N",$P30,0)</f>
        <v>0</v>
      </c>
      <c r="Z30" s="611" t="e">
        <f t="shared" si="13"/>
        <v>#DIV/0!</v>
      </c>
    </row>
    <row r="31" spans="1:26" s="612" customFormat="1" ht="14.25" x14ac:dyDescent="0.3">
      <c r="A31" s="605"/>
      <c r="B31" s="606"/>
      <c r="C31" s="627"/>
      <c r="D31" s="657">
        <v>0</v>
      </c>
      <c r="E31" s="658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8">
        <f>SUM(F31:O31)</f>
        <v>0</v>
      </c>
      <c r="Q31" s="609">
        <f>D31*P31</f>
        <v>0</v>
      </c>
      <c r="U31" s="610" t="e">
        <f t="shared" si="12"/>
        <v>#DIV/0!</v>
      </c>
      <c r="V31" s="610" t="e">
        <f t="shared" si="14"/>
        <v>#DIV/0!</v>
      </c>
      <c r="W31" s="586"/>
      <c r="X31" s="610">
        <f>IF($E31="Y",$P31,0)</f>
        <v>0</v>
      </c>
      <c r="Y31" s="610">
        <f>IF($E31="N",$P31,0)</f>
        <v>0</v>
      </c>
      <c r="Z31" s="611" t="e">
        <f t="shared" si="13"/>
        <v>#DIV/0!</v>
      </c>
    </row>
    <row r="32" spans="1:26" s="612" customFormat="1" ht="14.25" x14ac:dyDescent="0.3">
      <c r="A32" s="605"/>
      <c r="B32" s="606"/>
      <c r="C32" s="627"/>
      <c r="D32" s="657">
        <v>0</v>
      </c>
      <c r="E32" s="658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8">
        <f>SUM(F32:O32)</f>
        <v>0</v>
      </c>
      <c r="Q32" s="609">
        <f>D32*P32</f>
        <v>0</v>
      </c>
      <c r="U32" s="610" t="e">
        <f t="shared" si="12"/>
        <v>#DIV/0!</v>
      </c>
      <c r="V32" s="610" t="e">
        <f t="shared" si="14"/>
        <v>#DIV/0!</v>
      </c>
      <c r="W32" s="586"/>
      <c r="X32" s="610">
        <f>IF($E32="Y",$P32,0)</f>
        <v>0</v>
      </c>
      <c r="Y32" s="610">
        <f>IF($E32="N",$P32,0)</f>
        <v>0</v>
      </c>
      <c r="Z32" s="611" t="e">
        <f t="shared" si="13"/>
        <v>#DIV/0!</v>
      </c>
    </row>
    <row r="33" spans="1:26" s="612" customFormat="1" ht="15" thickBot="1" x14ac:dyDescent="0.35">
      <c r="A33" s="613"/>
      <c r="B33" s="614" t="s">
        <v>132</v>
      </c>
      <c r="C33" s="615"/>
      <c r="D33" s="616"/>
      <c r="E33" s="617"/>
      <c r="F33" s="618">
        <f>SUM(F28:F32)</f>
        <v>0</v>
      </c>
      <c r="G33" s="618">
        <f t="shared" ref="G33:P33" si="15">SUM(G28:G32)</f>
        <v>0</v>
      </c>
      <c r="H33" s="618">
        <f t="shared" si="15"/>
        <v>0</v>
      </c>
      <c r="I33" s="618">
        <f t="shared" si="15"/>
        <v>0</v>
      </c>
      <c r="J33" s="618">
        <f t="shared" si="15"/>
        <v>0</v>
      </c>
      <c r="K33" s="618">
        <f t="shared" si="15"/>
        <v>0</v>
      </c>
      <c r="L33" s="618">
        <f t="shared" si="15"/>
        <v>0</v>
      </c>
      <c r="M33" s="618">
        <f t="shared" si="15"/>
        <v>0</v>
      </c>
      <c r="N33" s="618">
        <f t="shared" si="15"/>
        <v>0</v>
      </c>
      <c r="O33" s="618">
        <f t="shared" si="15"/>
        <v>0</v>
      </c>
      <c r="P33" s="618">
        <f t="shared" si="15"/>
        <v>0</v>
      </c>
      <c r="Q33" s="619">
        <f>SUM(Q28:Q32)</f>
        <v>0</v>
      </c>
      <c r="R33" s="586"/>
      <c r="S33" s="586"/>
      <c r="T33" s="586"/>
      <c r="U33" s="620" t="e">
        <f>SUM(U28:U32)</f>
        <v>#DIV/0!</v>
      </c>
      <c r="V33" s="620" t="e">
        <f>SUM(V28:V32)</f>
        <v>#DIV/0!</v>
      </c>
      <c r="X33" s="621">
        <f>SUM(X28:X32)</f>
        <v>0</v>
      </c>
      <c r="Y33" s="621">
        <f>SUM(Y28:Y32)</f>
        <v>0</v>
      </c>
      <c r="Z33" s="622" t="e">
        <f>X33/(X33+Y33)</f>
        <v>#DIV/0!</v>
      </c>
    </row>
    <row r="34" spans="1:26" s="612" customFormat="1" ht="14.25" x14ac:dyDescent="0.3">
      <c r="A34" s="605">
        <v>2.5</v>
      </c>
      <c r="B34" s="623" t="s">
        <v>133</v>
      </c>
      <c r="C34" s="627"/>
      <c r="D34" s="657">
        <v>0</v>
      </c>
      <c r="E34" s="658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8">
        <f>SUM(F34:O34)</f>
        <v>0</v>
      </c>
      <c r="Q34" s="609">
        <f>D34*P34</f>
        <v>0</v>
      </c>
      <c r="R34" s="586"/>
      <c r="S34" s="586"/>
      <c r="T34" s="586"/>
      <c r="U34" s="610" t="e">
        <f>V34/$S$8</f>
        <v>#DIV/0!</v>
      </c>
      <c r="V34" s="610" t="e">
        <f>P34/$AC$53</f>
        <v>#DIV/0!</v>
      </c>
      <c r="W34" s="586"/>
      <c r="X34" s="610">
        <f>IF($E34="Y",$P34,0)</f>
        <v>0</v>
      </c>
      <c r="Y34" s="610">
        <f>IF($E34="N",$P34,0)</f>
        <v>0</v>
      </c>
      <c r="Z34" s="611" t="e">
        <f>X34/(Y34+X34)</f>
        <v>#DIV/0!</v>
      </c>
    </row>
    <row r="35" spans="1:26" s="612" customFormat="1" ht="14.25" x14ac:dyDescent="0.3">
      <c r="A35" s="605"/>
      <c r="B35" s="606"/>
      <c r="C35" s="627"/>
      <c r="D35" s="657">
        <v>0</v>
      </c>
      <c r="E35" s="658"/>
      <c r="F35" s="607"/>
      <c r="G35" s="607"/>
      <c r="H35" s="607"/>
      <c r="I35" s="607"/>
      <c r="J35" s="607"/>
      <c r="K35" s="607"/>
      <c r="L35" s="607"/>
      <c r="M35" s="607"/>
      <c r="N35" s="607"/>
      <c r="O35" s="607"/>
      <c r="P35" s="608">
        <f>SUM(F35:O35)</f>
        <v>0</v>
      </c>
      <c r="Q35" s="609">
        <f>D35*P35</f>
        <v>0</v>
      </c>
      <c r="R35" s="586"/>
      <c r="S35" s="586"/>
      <c r="T35" s="586"/>
      <c r="U35" s="610" t="e">
        <f t="shared" ref="U35:U38" si="16">V35/$S$8</f>
        <v>#DIV/0!</v>
      </c>
      <c r="V35" s="610" t="e">
        <f>P35/$AC$53</f>
        <v>#DIV/0!</v>
      </c>
      <c r="W35" s="586"/>
      <c r="X35" s="610">
        <f>IF($E35="Y",$P35,0)</f>
        <v>0</v>
      </c>
      <c r="Y35" s="610">
        <f>IF($E35="N",$P35,0)</f>
        <v>0</v>
      </c>
      <c r="Z35" s="611" t="e">
        <f t="shared" ref="Z35:Z38" si="17">X35/(Y35+X35)</f>
        <v>#DIV/0!</v>
      </c>
    </row>
    <row r="36" spans="1:26" s="612" customFormat="1" ht="14.25" x14ac:dyDescent="0.3">
      <c r="A36" s="605"/>
      <c r="B36" s="606"/>
      <c r="C36" s="627"/>
      <c r="D36" s="657">
        <v>0</v>
      </c>
      <c r="E36" s="658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608">
        <f>SUM(F36:O36)</f>
        <v>0</v>
      </c>
      <c r="Q36" s="609">
        <f>D36*P36</f>
        <v>0</v>
      </c>
      <c r="U36" s="610" t="e">
        <f t="shared" si="16"/>
        <v>#DIV/0!</v>
      </c>
      <c r="V36" s="610" t="e">
        <f t="shared" ref="V36:V38" si="18">P36/$AC$53</f>
        <v>#DIV/0!</v>
      </c>
      <c r="W36" s="586"/>
      <c r="X36" s="610">
        <f>IF($E36="Y",$P36,0)</f>
        <v>0</v>
      </c>
      <c r="Y36" s="610">
        <f>IF($E36="N",$P36,0)</f>
        <v>0</v>
      </c>
      <c r="Z36" s="611" t="e">
        <f t="shared" si="17"/>
        <v>#DIV/0!</v>
      </c>
    </row>
    <row r="37" spans="1:26" s="612" customFormat="1" ht="14.25" x14ac:dyDescent="0.3">
      <c r="A37" s="605"/>
      <c r="B37" s="606"/>
      <c r="C37" s="627"/>
      <c r="D37" s="657">
        <v>0</v>
      </c>
      <c r="E37" s="658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8">
        <f>SUM(F37:O37)</f>
        <v>0</v>
      </c>
      <c r="Q37" s="609">
        <f>D37*P37</f>
        <v>0</v>
      </c>
      <c r="U37" s="610" t="e">
        <f t="shared" si="16"/>
        <v>#DIV/0!</v>
      </c>
      <c r="V37" s="610" t="e">
        <f t="shared" si="18"/>
        <v>#DIV/0!</v>
      </c>
      <c r="W37" s="586"/>
      <c r="X37" s="610">
        <f>IF($E37="Y",$P37,0)</f>
        <v>0</v>
      </c>
      <c r="Y37" s="610">
        <f>IF($E37="N",$P37,0)</f>
        <v>0</v>
      </c>
      <c r="Z37" s="611" t="e">
        <f t="shared" si="17"/>
        <v>#DIV/0!</v>
      </c>
    </row>
    <row r="38" spans="1:26" s="612" customFormat="1" ht="14.25" x14ac:dyDescent="0.3">
      <c r="A38" s="605"/>
      <c r="B38" s="606"/>
      <c r="C38" s="627"/>
      <c r="D38" s="657">
        <v>0</v>
      </c>
      <c r="E38" s="658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8">
        <f>SUM(F38:O38)</f>
        <v>0</v>
      </c>
      <c r="Q38" s="609">
        <f>D38*P38</f>
        <v>0</v>
      </c>
      <c r="U38" s="610" t="e">
        <f t="shared" si="16"/>
        <v>#DIV/0!</v>
      </c>
      <c r="V38" s="610" t="e">
        <f t="shared" si="18"/>
        <v>#DIV/0!</v>
      </c>
      <c r="W38" s="586"/>
      <c r="X38" s="610">
        <f>IF($E38="Y",$P38,0)</f>
        <v>0</v>
      </c>
      <c r="Y38" s="610">
        <f>IF($E38="N",$P38,0)</f>
        <v>0</v>
      </c>
      <c r="Z38" s="611" t="e">
        <f t="shared" si="17"/>
        <v>#DIV/0!</v>
      </c>
    </row>
    <row r="39" spans="1:26" s="612" customFormat="1" ht="15" thickBot="1" x14ac:dyDescent="0.35">
      <c r="A39" s="613"/>
      <c r="B39" s="614" t="s">
        <v>134</v>
      </c>
      <c r="C39" s="615"/>
      <c r="D39" s="616"/>
      <c r="E39" s="617"/>
      <c r="F39" s="618">
        <f>SUM(F34:F38)</f>
        <v>0</v>
      </c>
      <c r="G39" s="618">
        <f t="shared" ref="G39:P39" si="19">SUM(G34:G38)</f>
        <v>0</v>
      </c>
      <c r="H39" s="618">
        <f t="shared" si="19"/>
        <v>0</v>
      </c>
      <c r="I39" s="618">
        <f t="shared" si="19"/>
        <v>0</v>
      </c>
      <c r="J39" s="618">
        <f t="shared" si="19"/>
        <v>0</v>
      </c>
      <c r="K39" s="618">
        <f t="shared" si="19"/>
        <v>0</v>
      </c>
      <c r="L39" s="618">
        <f t="shared" si="19"/>
        <v>0</v>
      </c>
      <c r="M39" s="618">
        <f t="shared" si="19"/>
        <v>0</v>
      </c>
      <c r="N39" s="618">
        <f t="shared" si="19"/>
        <v>0</v>
      </c>
      <c r="O39" s="618">
        <f t="shared" si="19"/>
        <v>0</v>
      </c>
      <c r="P39" s="618">
        <f t="shared" si="19"/>
        <v>0</v>
      </c>
      <c r="Q39" s="619">
        <f>SUM(Q34:Q38)</f>
        <v>0</v>
      </c>
      <c r="R39" s="586"/>
      <c r="S39" s="586"/>
      <c r="T39" s="586"/>
      <c r="U39" s="620" t="e">
        <f>SUM(U34:U38)</f>
        <v>#DIV/0!</v>
      </c>
      <c r="V39" s="620" t="e">
        <f>SUM(V34:V38)</f>
        <v>#DIV/0!</v>
      </c>
      <c r="X39" s="621">
        <f>SUM(X34:X38)</f>
        <v>0</v>
      </c>
      <c r="Y39" s="621">
        <f>SUM(Y34:Y38)</f>
        <v>0</v>
      </c>
      <c r="Z39" s="622" t="e">
        <f>X39/(X39+Y39)</f>
        <v>#DIV/0!</v>
      </c>
    </row>
    <row r="40" spans="1:26" s="612" customFormat="1" ht="14.25" x14ac:dyDescent="0.3">
      <c r="A40" s="605">
        <v>2.6</v>
      </c>
      <c r="B40" s="623" t="s">
        <v>135</v>
      </c>
      <c r="C40" s="627"/>
      <c r="D40" s="657">
        <v>0</v>
      </c>
      <c r="E40" s="658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8">
        <f>SUM(F40:O40)</f>
        <v>0</v>
      </c>
      <c r="Q40" s="609">
        <f>D40*P40</f>
        <v>0</v>
      </c>
      <c r="R40" s="586"/>
      <c r="S40" s="586"/>
      <c r="T40" s="586"/>
      <c r="U40" s="610" t="e">
        <f>V40/$S$8</f>
        <v>#DIV/0!</v>
      </c>
      <c r="V40" s="610" t="e">
        <f>P40/$AC$53</f>
        <v>#DIV/0!</v>
      </c>
      <c r="X40" s="610">
        <f>IF($E40="Y",$P40,0)</f>
        <v>0</v>
      </c>
      <c r="Y40" s="610">
        <f>IF($E40="N",$P40,0)</f>
        <v>0</v>
      </c>
      <c r="Z40" s="611" t="e">
        <f>X40/(Y40+X40)</f>
        <v>#DIV/0!</v>
      </c>
    </row>
    <row r="41" spans="1:26" ht="14.25" x14ac:dyDescent="0.3">
      <c r="A41" s="605"/>
      <c r="B41" s="606"/>
      <c r="C41" s="627"/>
      <c r="D41" s="657">
        <v>0</v>
      </c>
      <c r="E41" s="658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8">
        <f>SUM(F41:O41)</f>
        <v>0</v>
      </c>
      <c r="Q41" s="609">
        <f>D41*P41</f>
        <v>0</v>
      </c>
      <c r="U41" s="610" t="e">
        <f t="shared" ref="U41:U44" si="20">V41/$S$8</f>
        <v>#DIV/0!</v>
      </c>
      <c r="V41" s="610" t="e">
        <f>P41/$AC$53</f>
        <v>#DIV/0!</v>
      </c>
      <c r="X41" s="610">
        <f>IF($E41="Y",$P41,0)</f>
        <v>0</v>
      </c>
      <c r="Y41" s="610">
        <f>IF($E41="N",$P41,0)</f>
        <v>0</v>
      </c>
      <c r="Z41" s="611" t="e">
        <f t="shared" ref="Z41:Z44" si="21">X41/(Y41+X41)</f>
        <v>#DIV/0!</v>
      </c>
    </row>
    <row r="42" spans="1:26" ht="14.25" x14ac:dyDescent="0.3">
      <c r="A42" s="605"/>
      <c r="B42" s="606"/>
      <c r="C42" s="627"/>
      <c r="D42" s="657">
        <v>0</v>
      </c>
      <c r="E42" s="658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8">
        <f>SUM(F42:O42)</f>
        <v>0</v>
      </c>
      <c r="Q42" s="609">
        <f>D42*P42</f>
        <v>0</v>
      </c>
      <c r="U42" s="610" t="e">
        <f t="shared" si="20"/>
        <v>#DIV/0!</v>
      </c>
      <c r="V42" s="610" t="e">
        <f t="shared" ref="V42:V44" si="22">P42/$AC$53</f>
        <v>#DIV/0!</v>
      </c>
      <c r="X42" s="610">
        <f>IF($E42="Y",$P42,0)</f>
        <v>0</v>
      </c>
      <c r="Y42" s="610">
        <f>IF($E42="N",$P42,0)</f>
        <v>0</v>
      </c>
      <c r="Z42" s="611" t="e">
        <f t="shared" si="21"/>
        <v>#DIV/0!</v>
      </c>
    </row>
    <row r="43" spans="1:26" ht="14.25" x14ac:dyDescent="0.3">
      <c r="A43" s="605"/>
      <c r="B43" s="606"/>
      <c r="C43" s="627"/>
      <c r="D43" s="657">
        <v>0</v>
      </c>
      <c r="E43" s="658"/>
      <c r="F43" s="607"/>
      <c r="G43" s="607"/>
      <c r="H43" s="607"/>
      <c r="I43" s="607"/>
      <c r="J43" s="607"/>
      <c r="K43" s="607"/>
      <c r="L43" s="607"/>
      <c r="M43" s="607"/>
      <c r="N43" s="607"/>
      <c r="O43" s="607"/>
      <c r="P43" s="608">
        <f>SUM(F43:O43)</f>
        <v>0</v>
      </c>
      <c r="Q43" s="609">
        <f>D43*P43</f>
        <v>0</v>
      </c>
      <c r="R43" s="612"/>
      <c r="S43" s="612"/>
      <c r="T43" s="612"/>
      <c r="U43" s="610" t="e">
        <f t="shared" si="20"/>
        <v>#DIV/0!</v>
      </c>
      <c r="V43" s="610" t="e">
        <f t="shared" si="22"/>
        <v>#DIV/0!</v>
      </c>
      <c r="X43" s="610">
        <f>IF($E43="Y",$P43,0)</f>
        <v>0</v>
      </c>
      <c r="Y43" s="610">
        <f>IF($E43="N",$P43,0)</f>
        <v>0</v>
      </c>
      <c r="Z43" s="611" t="e">
        <f t="shared" si="21"/>
        <v>#DIV/0!</v>
      </c>
    </row>
    <row r="44" spans="1:26" ht="14.25" x14ac:dyDescent="0.3">
      <c r="A44" s="605"/>
      <c r="B44" s="606"/>
      <c r="C44" s="627"/>
      <c r="D44" s="657">
        <v>0</v>
      </c>
      <c r="E44" s="658"/>
      <c r="F44" s="607"/>
      <c r="G44" s="607"/>
      <c r="H44" s="607"/>
      <c r="I44" s="607"/>
      <c r="J44" s="607"/>
      <c r="K44" s="607"/>
      <c r="L44" s="607"/>
      <c r="M44" s="607"/>
      <c r="N44" s="607"/>
      <c r="O44" s="607"/>
      <c r="P44" s="608">
        <f>SUM(F44:O44)</f>
        <v>0</v>
      </c>
      <c r="Q44" s="609">
        <f>D44*P44</f>
        <v>0</v>
      </c>
      <c r="R44" s="612"/>
      <c r="S44" s="612"/>
      <c r="T44" s="612"/>
      <c r="U44" s="610" t="e">
        <f t="shared" si="20"/>
        <v>#DIV/0!</v>
      </c>
      <c r="V44" s="610" t="e">
        <f t="shared" si="22"/>
        <v>#DIV/0!</v>
      </c>
      <c r="X44" s="610">
        <f>IF($E44="Y",$P44,0)</f>
        <v>0</v>
      </c>
      <c r="Y44" s="610">
        <f>IF($E44="N",$P44,0)</f>
        <v>0</v>
      </c>
      <c r="Z44" s="611" t="e">
        <f t="shared" si="21"/>
        <v>#DIV/0!</v>
      </c>
    </row>
    <row r="45" spans="1:26" s="612" customFormat="1" ht="15" thickBot="1" x14ac:dyDescent="0.35">
      <c r="A45" s="613"/>
      <c r="B45" s="614" t="s">
        <v>136</v>
      </c>
      <c r="C45" s="615"/>
      <c r="D45" s="616"/>
      <c r="E45" s="617"/>
      <c r="F45" s="618">
        <f>SUM(F40:F44)</f>
        <v>0</v>
      </c>
      <c r="G45" s="618">
        <f t="shared" ref="G45:P45" si="23">SUM(G40:G44)</f>
        <v>0</v>
      </c>
      <c r="H45" s="618">
        <f t="shared" si="23"/>
        <v>0</v>
      </c>
      <c r="I45" s="618">
        <f t="shared" si="23"/>
        <v>0</v>
      </c>
      <c r="J45" s="618">
        <f t="shared" si="23"/>
        <v>0</v>
      </c>
      <c r="K45" s="618">
        <f t="shared" si="23"/>
        <v>0</v>
      </c>
      <c r="L45" s="618">
        <f t="shared" si="23"/>
        <v>0</v>
      </c>
      <c r="M45" s="618">
        <f t="shared" si="23"/>
        <v>0</v>
      </c>
      <c r="N45" s="618">
        <f t="shared" si="23"/>
        <v>0</v>
      </c>
      <c r="O45" s="618">
        <f t="shared" si="23"/>
        <v>0</v>
      </c>
      <c r="P45" s="618">
        <f t="shared" si="23"/>
        <v>0</v>
      </c>
      <c r="Q45" s="619">
        <f>SUM(Q40:Q44)</f>
        <v>0</v>
      </c>
      <c r="U45" s="620" t="e">
        <f>SUM(U40:U44)</f>
        <v>#DIV/0!</v>
      </c>
      <c r="V45" s="620" t="e">
        <f>SUM(V40:V44)</f>
        <v>#DIV/0!</v>
      </c>
      <c r="X45" s="621">
        <f>SUM(X40:X44)</f>
        <v>0</v>
      </c>
      <c r="Y45" s="621">
        <f>SUM(Y40:Y44)</f>
        <v>0</v>
      </c>
      <c r="Z45" s="622" t="e">
        <f>X45/(X45+Y45)</f>
        <v>#DIV/0!</v>
      </c>
    </row>
    <row r="46" spans="1:26" s="612" customFormat="1" ht="14.25" x14ac:dyDescent="0.3">
      <c r="A46" s="605">
        <v>2.7</v>
      </c>
      <c r="B46" s="623" t="s">
        <v>137</v>
      </c>
      <c r="C46" s="627"/>
      <c r="D46" s="657">
        <v>0</v>
      </c>
      <c r="E46" s="658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8">
        <f>SUM(F46:O46)</f>
        <v>0</v>
      </c>
      <c r="Q46" s="609">
        <f>D46*P46</f>
        <v>0</v>
      </c>
      <c r="R46" s="586"/>
      <c r="S46" s="586"/>
      <c r="T46" s="586"/>
      <c r="U46" s="610" t="e">
        <f>V46/$S$8</f>
        <v>#DIV/0!</v>
      </c>
      <c r="V46" s="610" t="e">
        <f>P46/$AC$53</f>
        <v>#DIV/0!</v>
      </c>
      <c r="X46" s="610">
        <f>IF($E46="Y",$P46,0)</f>
        <v>0</v>
      </c>
      <c r="Y46" s="610">
        <f>IF($E46="N",$P46,0)</f>
        <v>0</v>
      </c>
      <c r="Z46" s="611" t="e">
        <f>X46/(Y46+X46)</f>
        <v>#DIV/0!</v>
      </c>
    </row>
    <row r="47" spans="1:26" ht="14.25" x14ac:dyDescent="0.3">
      <c r="A47" s="605"/>
      <c r="B47" s="606"/>
      <c r="C47" s="627"/>
      <c r="D47" s="657">
        <v>0</v>
      </c>
      <c r="E47" s="658"/>
      <c r="F47" s="607"/>
      <c r="G47" s="607"/>
      <c r="H47" s="607"/>
      <c r="I47" s="607"/>
      <c r="J47" s="607"/>
      <c r="K47" s="607"/>
      <c r="L47" s="607"/>
      <c r="M47" s="607"/>
      <c r="N47" s="607"/>
      <c r="O47" s="607"/>
      <c r="P47" s="608">
        <f>SUM(F47:O47)</f>
        <v>0</v>
      </c>
      <c r="Q47" s="609">
        <f>D47*P47</f>
        <v>0</v>
      </c>
      <c r="U47" s="610" t="e">
        <f t="shared" ref="U47:U50" si="24">V47/$S$8</f>
        <v>#DIV/0!</v>
      </c>
      <c r="V47" s="610" t="e">
        <f>P47/$AC$53</f>
        <v>#DIV/0!</v>
      </c>
      <c r="X47" s="610">
        <f>IF($E47="Y",$P47,0)</f>
        <v>0</v>
      </c>
      <c r="Y47" s="610">
        <f>IF($E47="N",$P47,0)</f>
        <v>0</v>
      </c>
      <c r="Z47" s="611" t="e">
        <f t="shared" ref="Z47:Z50" si="25">X47/(Y47+X47)</f>
        <v>#DIV/0!</v>
      </c>
    </row>
    <row r="48" spans="1:26" ht="14.25" x14ac:dyDescent="0.3">
      <c r="A48" s="605"/>
      <c r="B48" s="606"/>
      <c r="C48" s="627"/>
      <c r="D48" s="657">
        <v>0</v>
      </c>
      <c r="E48" s="658"/>
      <c r="F48" s="607"/>
      <c r="G48" s="607"/>
      <c r="H48" s="607"/>
      <c r="I48" s="607"/>
      <c r="J48" s="607"/>
      <c r="K48" s="607"/>
      <c r="L48" s="607"/>
      <c r="M48" s="607"/>
      <c r="N48" s="607"/>
      <c r="O48" s="607"/>
      <c r="P48" s="608">
        <f>SUM(F48:O48)</f>
        <v>0</v>
      </c>
      <c r="Q48" s="609">
        <f>D48*P48</f>
        <v>0</v>
      </c>
      <c r="U48" s="610" t="e">
        <f t="shared" si="24"/>
        <v>#DIV/0!</v>
      </c>
      <c r="V48" s="610" t="e">
        <f t="shared" ref="V48:V50" si="26">P48/$AC$53</f>
        <v>#DIV/0!</v>
      </c>
      <c r="X48" s="610">
        <f>IF($E48="Y",$P48,0)</f>
        <v>0</v>
      </c>
      <c r="Y48" s="610">
        <f>IF($E48="N",$P48,0)</f>
        <v>0</v>
      </c>
      <c r="Z48" s="611" t="e">
        <f t="shared" si="25"/>
        <v>#DIV/0!</v>
      </c>
    </row>
    <row r="49" spans="1:29" ht="14.25" x14ac:dyDescent="0.3">
      <c r="A49" s="605"/>
      <c r="B49" s="606"/>
      <c r="C49" s="627"/>
      <c r="D49" s="657">
        <v>0</v>
      </c>
      <c r="E49" s="658"/>
      <c r="F49" s="607"/>
      <c r="G49" s="607"/>
      <c r="H49" s="607"/>
      <c r="I49" s="607"/>
      <c r="J49" s="607"/>
      <c r="K49" s="607"/>
      <c r="L49" s="607"/>
      <c r="M49" s="607"/>
      <c r="N49" s="607"/>
      <c r="O49" s="607"/>
      <c r="P49" s="608">
        <f>SUM(F49:O49)</f>
        <v>0</v>
      </c>
      <c r="Q49" s="609">
        <f>D49*P49</f>
        <v>0</v>
      </c>
      <c r="U49" s="610" t="e">
        <f t="shared" si="24"/>
        <v>#DIV/0!</v>
      </c>
      <c r="V49" s="610" t="e">
        <f t="shared" si="26"/>
        <v>#DIV/0!</v>
      </c>
      <c r="X49" s="610">
        <f>IF($E49="Y",$P49,0)</f>
        <v>0</v>
      </c>
      <c r="Y49" s="610">
        <f>IF($E49="N",$P49,0)</f>
        <v>0</v>
      </c>
      <c r="Z49" s="611" t="e">
        <f t="shared" si="25"/>
        <v>#DIV/0!</v>
      </c>
    </row>
    <row r="50" spans="1:29" ht="14.25" x14ac:dyDescent="0.3">
      <c r="A50" s="605"/>
      <c r="B50" s="606"/>
      <c r="C50" s="627"/>
      <c r="D50" s="657">
        <v>0</v>
      </c>
      <c r="E50" s="658"/>
      <c r="F50" s="607"/>
      <c r="G50" s="607"/>
      <c r="H50" s="607"/>
      <c r="I50" s="607"/>
      <c r="J50" s="607"/>
      <c r="K50" s="607"/>
      <c r="L50" s="607"/>
      <c r="M50" s="607"/>
      <c r="N50" s="607"/>
      <c r="O50" s="607"/>
      <c r="P50" s="608">
        <f>SUM(F50:O50)</f>
        <v>0</v>
      </c>
      <c r="Q50" s="609">
        <f>D50*P50</f>
        <v>0</v>
      </c>
      <c r="U50" s="610" t="e">
        <f t="shared" si="24"/>
        <v>#DIV/0!</v>
      </c>
      <c r="V50" s="610" t="e">
        <f t="shared" si="26"/>
        <v>#DIV/0!</v>
      </c>
      <c r="X50" s="610">
        <f>IF($E50="Y",$P50,0)</f>
        <v>0</v>
      </c>
      <c r="Y50" s="610">
        <f>IF($E50="N",$P50,0)</f>
        <v>0</v>
      </c>
      <c r="Z50" s="611" t="e">
        <f t="shared" si="25"/>
        <v>#DIV/0!</v>
      </c>
    </row>
    <row r="51" spans="1:29" s="612" customFormat="1" ht="15" thickBot="1" x14ac:dyDescent="0.35">
      <c r="A51" s="613"/>
      <c r="B51" s="614" t="s">
        <v>138</v>
      </c>
      <c r="C51" s="615"/>
      <c r="D51" s="616"/>
      <c r="E51" s="617"/>
      <c r="F51" s="618">
        <f>SUM(F46:F50)</f>
        <v>0</v>
      </c>
      <c r="G51" s="618">
        <f t="shared" ref="G51:P51" si="27">SUM(G46:G50)</f>
        <v>0</v>
      </c>
      <c r="H51" s="618">
        <f t="shared" si="27"/>
        <v>0</v>
      </c>
      <c r="I51" s="618">
        <f t="shared" si="27"/>
        <v>0</v>
      </c>
      <c r="J51" s="618">
        <f t="shared" si="27"/>
        <v>0</v>
      </c>
      <c r="K51" s="618">
        <f t="shared" si="27"/>
        <v>0</v>
      </c>
      <c r="L51" s="618">
        <f t="shared" si="27"/>
        <v>0</v>
      </c>
      <c r="M51" s="618">
        <f t="shared" si="27"/>
        <v>0</v>
      </c>
      <c r="N51" s="618">
        <f t="shared" si="27"/>
        <v>0</v>
      </c>
      <c r="O51" s="618">
        <f t="shared" si="27"/>
        <v>0</v>
      </c>
      <c r="P51" s="618">
        <f t="shared" si="27"/>
        <v>0</v>
      </c>
      <c r="Q51" s="619">
        <f>SUM(Q46:Q50)</f>
        <v>0</v>
      </c>
      <c r="R51" s="586"/>
      <c r="S51" s="586"/>
      <c r="T51" s="586"/>
      <c r="U51" s="620" t="e">
        <f>SUM(U46:U50)</f>
        <v>#DIV/0!</v>
      </c>
      <c r="V51" s="620" t="e">
        <f>SUM(V46:V50)</f>
        <v>#DIV/0!</v>
      </c>
      <c r="X51" s="621">
        <f>SUM(X46:X50)</f>
        <v>0</v>
      </c>
      <c r="Y51" s="621">
        <f>SUM(Y46:Y50)</f>
        <v>0</v>
      </c>
      <c r="Z51" s="622" t="e">
        <f>X51/(X51+Y51)</f>
        <v>#DIV/0!</v>
      </c>
    </row>
    <row r="52" spans="1:29" s="612" customFormat="1" ht="9.9499999999999993" customHeight="1" thickBot="1" x14ac:dyDescent="0.35">
      <c r="A52" s="625"/>
      <c r="B52" s="626"/>
      <c r="C52" s="627"/>
      <c r="D52" s="628"/>
      <c r="E52" s="629"/>
      <c r="F52" s="607"/>
      <c r="G52" s="607"/>
      <c r="H52" s="607"/>
      <c r="I52" s="607"/>
      <c r="J52" s="607"/>
      <c r="K52" s="607"/>
      <c r="L52" s="607"/>
      <c r="M52" s="607"/>
      <c r="N52" s="607"/>
      <c r="O52" s="607"/>
      <c r="P52" s="607"/>
      <c r="Q52" s="630"/>
      <c r="R52" s="586"/>
      <c r="S52" s="586"/>
      <c r="T52" s="586"/>
      <c r="U52" s="631"/>
      <c r="V52" s="631"/>
      <c r="X52" s="631"/>
      <c r="Y52" s="631"/>
      <c r="Z52" s="632"/>
    </row>
    <row r="53" spans="1:29" s="612" customFormat="1" ht="14.25" thickBot="1" x14ac:dyDescent="0.3">
      <c r="A53" s="633"/>
      <c r="B53" s="634" t="s">
        <v>139</v>
      </c>
      <c r="C53" s="635"/>
      <c r="D53" s="636"/>
      <c r="E53" s="637"/>
      <c r="F53" s="638">
        <f>SUM(F15,F21,F27,F33,F39,F45,F51)</f>
        <v>0</v>
      </c>
      <c r="G53" s="638">
        <f t="shared" ref="G53:Q53" si="28">SUM(G15,G21,G27,G33,G39,G45,G51)</f>
        <v>0</v>
      </c>
      <c r="H53" s="638">
        <f t="shared" si="28"/>
        <v>0</v>
      </c>
      <c r="I53" s="638">
        <f t="shared" si="28"/>
        <v>0</v>
      </c>
      <c r="J53" s="638">
        <f t="shared" si="28"/>
        <v>0</v>
      </c>
      <c r="K53" s="638">
        <f t="shared" si="28"/>
        <v>0</v>
      </c>
      <c r="L53" s="638">
        <f t="shared" si="28"/>
        <v>0</v>
      </c>
      <c r="M53" s="638">
        <f t="shared" si="28"/>
        <v>0</v>
      </c>
      <c r="N53" s="638">
        <f t="shared" si="28"/>
        <v>0</v>
      </c>
      <c r="O53" s="638">
        <f t="shared" si="28"/>
        <v>0</v>
      </c>
      <c r="P53" s="638">
        <f t="shared" si="28"/>
        <v>0</v>
      </c>
      <c r="Q53" s="639">
        <f t="shared" si="28"/>
        <v>0</v>
      </c>
      <c r="U53" s="638" t="e">
        <f t="shared" ref="U53:V53" si="29">SUM(U15,U21,U27,U33,U39,U45,U51)</f>
        <v>#DIV/0!</v>
      </c>
      <c r="V53" s="638" t="e">
        <f t="shared" si="29"/>
        <v>#DIV/0!</v>
      </c>
      <c r="X53" s="638">
        <f t="shared" ref="X53:Y53" si="30">SUM(X15,X21,X27,X33,X39,X45,X51)</f>
        <v>0</v>
      </c>
      <c r="Y53" s="638">
        <f t="shared" si="30"/>
        <v>0</v>
      </c>
      <c r="Z53" s="640" t="e">
        <f>X53/(X53+Y53)</f>
        <v>#DIV/0!</v>
      </c>
      <c r="AC53" s="641">
        <f>COUNTIF(F53:O53,"&gt;0")</f>
        <v>0</v>
      </c>
    </row>
    <row r="54" spans="1:29" s="587" customFormat="1" ht="14.25" x14ac:dyDescent="0.3">
      <c r="A54" s="642"/>
      <c r="B54" s="643"/>
      <c r="C54" s="644"/>
      <c r="D54" s="644"/>
      <c r="E54" s="644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6"/>
      <c r="R54" s="647"/>
      <c r="S54" s="647"/>
      <c r="T54" s="647"/>
      <c r="U54" s="648"/>
      <c r="V54" s="648"/>
      <c r="W54" s="586"/>
      <c r="X54" s="648"/>
      <c r="Y54" s="648"/>
    </row>
    <row r="55" spans="1:29" s="587" customFormat="1" ht="14.25" customHeight="1" x14ac:dyDescent="0.3">
      <c r="A55" s="642"/>
      <c r="B55" s="643"/>
      <c r="C55" s="644"/>
      <c r="D55" s="644"/>
      <c r="E55" s="644"/>
      <c r="F55" s="645"/>
      <c r="G55" s="645"/>
      <c r="H55" s="645"/>
      <c r="I55" s="645"/>
      <c r="J55" s="645"/>
      <c r="K55" s="645"/>
      <c r="L55" s="645"/>
      <c r="M55" s="645"/>
      <c r="N55" s="645"/>
      <c r="O55" s="777" t="s">
        <v>189</v>
      </c>
      <c r="P55" s="778"/>
      <c r="Q55" s="649" t="e">
        <f>Q53/P53</f>
        <v>#DIV/0!</v>
      </c>
      <c r="R55" s="647"/>
      <c r="S55" s="647"/>
      <c r="T55" s="647"/>
      <c r="U55" s="648"/>
      <c r="V55" s="648"/>
      <c r="W55" s="586"/>
      <c r="X55" s="648"/>
      <c r="Y55" s="648"/>
    </row>
    <row r="56" spans="1:29" s="587" customFormat="1" x14ac:dyDescent="0.3">
      <c r="A56" s="588"/>
      <c r="B56" s="586"/>
      <c r="C56" s="650"/>
      <c r="D56" s="650"/>
      <c r="E56" s="650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581"/>
      <c r="R56" s="586"/>
      <c r="S56" s="586"/>
      <c r="T56" s="586"/>
      <c r="U56" s="650"/>
      <c r="V56" s="650"/>
      <c r="W56" s="586"/>
      <c r="X56" s="650"/>
      <c r="Y56" s="650"/>
    </row>
    <row r="57" spans="1:29" s="587" customFormat="1" ht="14.25" x14ac:dyDescent="0.3">
      <c r="A57" s="651"/>
      <c r="B57" s="779" t="s">
        <v>39</v>
      </c>
      <c r="C57" s="780"/>
      <c r="D57" s="780"/>
      <c r="E57" s="780"/>
      <c r="F57" s="780"/>
      <c r="G57" s="780"/>
      <c r="H57" s="780"/>
      <c r="I57" s="780"/>
      <c r="J57" s="780"/>
      <c r="K57" s="780"/>
      <c r="L57" s="780"/>
      <c r="M57" s="780"/>
      <c r="N57" s="780"/>
      <c r="O57" s="780"/>
      <c r="P57" s="781"/>
      <c r="Q57" s="581"/>
      <c r="R57" s="586"/>
      <c r="S57" s="586"/>
      <c r="T57" s="586"/>
      <c r="U57" s="586"/>
      <c r="V57" s="586"/>
      <c r="W57" s="586"/>
      <c r="X57" s="586"/>
      <c r="Y57" s="586"/>
    </row>
    <row r="58" spans="1:29" s="587" customFormat="1" x14ac:dyDescent="0.3">
      <c r="A58" s="652">
        <v>1</v>
      </c>
      <c r="B58" s="766"/>
      <c r="C58" s="767"/>
      <c r="D58" s="767"/>
      <c r="E58" s="767"/>
      <c r="F58" s="767"/>
      <c r="G58" s="767"/>
      <c r="H58" s="767"/>
      <c r="I58" s="767"/>
      <c r="J58" s="767"/>
      <c r="K58" s="767"/>
      <c r="L58" s="767"/>
      <c r="M58" s="767"/>
      <c r="N58" s="767"/>
      <c r="O58" s="767"/>
      <c r="P58" s="768"/>
      <c r="Q58" s="581"/>
      <c r="R58" s="586"/>
      <c r="S58" s="586"/>
      <c r="T58" s="586"/>
      <c r="U58" s="586"/>
      <c r="V58" s="586"/>
      <c r="W58" s="586"/>
      <c r="X58" s="586"/>
      <c r="Y58" s="586"/>
    </row>
    <row r="59" spans="1:29" s="587" customFormat="1" x14ac:dyDescent="0.3">
      <c r="A59" s="652">
        <v>2</v>
      </c>
      <c r="B59" s="766"/>
      <c r="C59" s="767"/>
      <c r="D59" s="767"/>
      <c r="E59" s="767"/>
      <c r="F59" s="767"/>
      <c r="G59" s="767"/>
      <c r="H59" s="767"/>
      <c r="I59" s="767"/>
      <c r="J59" s="767"/>
      <c r="K59" s="767"/>
      <c r="L59" s="767"/>
      <c r="M59" s="767"/>
      <c r="N59" s="767"/>
      <c r="O59" s="767"/>
      <c r="P59" s="768"/>
      <c r="Q59" s="581"/>
      <c r="R59" s="586"/>
      <c r="S59" s="586"/>
      <c r="T59" s="586"/>
      <c r="U59" s="586"/>
      <c r="V59" s="586"/>
      <c r="W59" s="586"/>
      <c r="X59" s="586"/>
      <c r="Y59" s="586"/>
    </row>
    <row r="60" spans="1:29" s="587" customFormat="1" x14ac:dyDescent="0.3">
      <c r="A60" s="652">
        <v>3</v>
      </c>
      <c r="B60" s="766"/>
      <c r="C60" s="767"/>
      <c r="D60" s="767"/>
      <c r="E60" s="767"/>
      <c r="F60" s="767"/>
      <c r="G60" s="767"/>
      <c r="H60" s="767"/>
      <c r="I60" s="767"/>
      <c r="J60" s="767"/>
      <c r="K60" s="767"/>
      <c r="L60" s="767"/>
      <c r="M60" s="767"/>
      <c r="N60" s="767"/>
      <c r="O60" s="767"/>
      <c r="P60" s="768"/>
      <c r="Q60" s="581"/>
      <c r="R60" s="586"/>
      <c r="S60" s="586"/>
      <c r="T60" s="586"/>
      <c r="U60" s="586"/>
      <c r="V60" s="586"/>
      <c r="W60" s="586"/>
      <c r="X60" s="586"/>
      <c r="Y60" s="586"/>
    </row>
    <row r="61" spans="1:29" s="587" customFormat="1" x14ac:dyDescent="0.3">
      <c r="A61" s="652">
        <v>4</v>
      </c>
      <c r="B61" s="766"/>
      <c r="C61" s="767"/>
      <c r="D61" s="767"/>
      <c r="E61" s="767"/>
      <c r="F61" s="767"/>
      <c r="G61" s="767"/>
      <c r="H61" s="767"/>
      <c r="I61" s="767"/>
      <c r="J61" s="767"/>
      <c r="K61" s="767"/>
      <c r="L61" s="767"/>
      <c r="M61" s="767"/>
      <c r="N61" s="767"/>
      <c r="O61" s="767"/>
      <c r="P61" s="768"/>
      <c r="Q61" s="581"/>
      <c r="R61" s="586"/>
      <c r="S61" s="586"/>
      <c r="T61" s="586"/>
      <c r="U61" s="586"/>
      <c r="V61" s="586"/>
      <c r="W61" s="586"/>
      <c r="X61" s="586"/>
      <c r="Y61" s="586"/>
    </row>
    <row r="62" spans="1:29" s="587" customFormat="1" x14ac:dyDescent="0.3">
      <c r="A62" s="652">
        <v>5</v>
      </c>
      <c r="B62" s="766"/>
      <c r="C62" s="767"/>
      <c r="D62" s="767"/>
      <c r="E62" s="767"/>
      <c r="F62" s="767"/>
      <c r="G62" s="767"/>
      <c r="H62" s="767"/>
      <c r="I62" s="767"/>
      <c r="J62" s="767"/>
      <c r="K62" s="767"/>
      <c r="L62" s="767"/>
      <c r="M62" s="767"/>
      <c r="N62" s="767"/>
      <c r="O62" s="767"/>
      <c r="P62" s="768"/>
      <c r="Q62" s="581"/>
      <c r="R62" s="586"/>
      <c r="S62" s="586"/>
      <c r="T62" s="586"/>
      <c r="U62" s="586"/>
      <c r="V62" s="586"/>
      <c r="W62" s="586"/>
      <c r="X62" s="586"/>
      <c r="Y62" s="586"/>
    </row>
    <row r="63" spans="1:29" s="587" customFormat="1" x14ac:dyDescent="0.3">
      <c r="A63" s="652">
        <v>6</v>
      </c>
      <c r="B63" s="766"/>
      <c r="C63" s="767"/>
      <c r="D63" s="767"/>
      <c r="E63" s="767"/>
      <c r="F63" s="767"/>
      <c r="G63" s="767"/>
      <c r="H63" s="767"/>
      <c r="I63" s="767"/>
      <c r="J63" s="767"/>
      <c r="K63" s="767"/>
      <c r="L63" s="767"/>
      <c r="M63" s="767"/>
      <c r="N63" s="767"/>
      <c r="O63" s="767"/>
      <c r="P63" s="768"/>
      <c r="Q63" s="581"/>
      <c r="R63" s="586"/>
      <c r="S63" s="586"/>
      <c r="T63" s="586"/>
      <c r="U63" s="586"/>
      <c r="V63" s="586"/>
      <c r="W63" s="586"/>
      <c r="X63" s="586"/>
      <c r="Y63" s="586"/>
    </row>
    <row r="64" spans="1:29" s="587" customFormat="1" x14ac:dyDescent="0.3">
      <c r="A64" s="652">
        <v>7</v>
      </c>
      <c r="B64" s="766"/>
      <c r="C64" s="767"/>
      <c r="D64" s="767"/>
      <c r="E64" s="767"/>
      <c r="F64" s="767"/>
      <c r="G64" s="767"/>
      <c r="H64" s="767"/>
      <c r="I64" s="767"/>
      <c r="J64" s="767"/>
      <c r="K64" s="767"/>
      <c r="L64" s="767"/>
      <c r="M64" s="767"/>
      <c r="N64" s="767"/>
      <c r="O64" s="767"/>
      <c r="P64" s="768"/>
      <c r="Q64" s="581"/>
      <c r="R64" s="586"/>
      <c r="S64" s="586"/>
      <c r="T64" s="586"/>
      <c r="U64" s="586"/>
      <c r="V64" s="586"/>
      <c r="W64" s="586"/>
      <c r="X64" s="586"/>
      <c r="Y64" s="586"/>
    </row>
    <row r="65" spans="1:25" s="587" customFormat="1" x14ac:dyDescent="0.3">
      <c r="A65" s="652">
        <v>8</v>
      </c>
      <c r="B65" s="766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767"/>
      <c r="P65" s="768"/>
      <c r="Q65" s="581"/>
      <c r="R65" s="586"/>
      <c r="S65" s="586"/>
      <c r="T65" s="586"/>
      <c r="U65" s="586"/>
      <c r="V65" s="586"/>
      <c r="W65" s="586"/>
      <c r="X65" s="586"/>
      <c r="Y65" s="586"/>
    </row>
    <row r="66" spans="1:25" s="587" customFormat="1" x14ac:dyDescent="0.3">
      <c r="A66" s="652">
        <v>9</v>
      </c>
      <c r="B66" s="766"/>
      <c r="C66" s="767"/>
      <c r="D66" s="767"/>
      <c r="E66" s="767"/>
      <c r="F66" s="767"/>
      <c r="G66" s="767"/>
      <c r="H66" s="767"/>
      <c r="I66" s="767"/>
      <c r="J66" s="767"/>
      <c r="K66" s="767"/>
      <c r="L66" s="767"/>
      <c r="M66" s="767"/>
      <c r="N66" s="767"/>
      <c r="O66" s="767"/>
      <c r="P66" s="768"/>
      <c r="Q66" s="581"/>
      <c r="R66" s="586"/>
      <c r="S66" s="586"/>
      <c r="T66" s="586"/>
      <c r="U66" s="586"/>
      <c r="V66" s="586"/>
      <c r="W66" s="586"/>
      <c r="X66" s="586"/>
      <c r="Y66" s="586"/>
    </row>
    <row r="67" spans="1:25" s="587" customFormat="1" x14ac:dyDescent="0.3">
      <c r="A67" s="652">
        <v>10</v>
      </c>
      <c r="B67" s="766"/>
      <c r="C67" s="767"/>
      <c r="D67" s="767"/>
      <c r="E67" s="767"/>
      <c r="F67" s="767"/>
      <c r="G67" s="767"/>
      <c r="H67" s="767"/>
      <c r="I67" s="767"/>
      <c r="J67" s="767"/>
      <c r="K67" s="767"/>
      <c r="L67" s="767"/>
      <c r="M67" s="767"/>
      <c r="N67" s="767"/>
      <c r="O67" s="767"/>
      <c r="P67" s="768"/>
      <c r="Q67" s="581"/>
      <c r="R67" s="586"/>
      <c r="S67" s="586"/>
      <c r="T67" s="586"/>
      <c r="U67" s="586"/>
      <c r="V67" s="586"/>
      <c r="W67" s="586"/>
      <c r="X67" s="586"/>
      <c r="Y67" s="586"/>
    </row>
    <row r="68" spans="1:25" x14ac:dyDescent="0.3">
      <c r="E68" s="647"/>
      <c r="P68" s="581"/>
    </row>
    <row r="69" spans="1:25" x14ac:dyDescent="0.3">
      <c r="E69" s="647"/>
      <c r="P69" s="581"/>
    </row>
    <row r="70" spans="1:25" ht="14.25" x14ac:dyDescent="0.3">
      <c r="A70" s="651"/>
      <c r="B70" s="779" t="s">
        <v>298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780"/>
      <c r="P70" s="781"/>
    </row>
    <row r="71" spans="1:25" x14ac:dyDescent="0.3">
      <c r="A71" s="652">
        <v>1</v>
      </c>
      <c r="B71" s="766"/>
      <c r="C71" s="767"/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768"/>
    </row>
    <row r="72" spans="1:25" x14ac:dyDescent="0.3">
      <c r="A72" s="652">
        <v>2</v>
      </c>
      <c r="B72" s="766"/>
      <c r="C72" s="767"/>
      <c r="D72" s="767"/>
      <c r="E72" s="767"/>
      <c r="F72" s="767"/>
      <c r="G72" s="767"/>
      <c r="H72" s="767"/>
      <c r="I72" s="767"/>
      <c r="J72" s="767"/>
      <c r="K72" s="767"/>
      <c r="L72" s="767"/>
      <c r="M72" s="767"/>
      <c r="N72" s="767"/>
      <c r="O72" s="767"/>
      <c r="P72" s="768"/>
    </row>
    <row r="73" spans="1:25" x14ac:dyDescent="0.3">
      <c r="A73" s="652">
        <v>3</v>
      </c>
      <c r="B73" s="766"/>
      <c r="C73" s="767"/>
      <c r="D73" s="767"/>
      <c r="E73" s="767"/>
      <c r="F73" s="767"/>
      <c r="G73" s="767"/>
      <c r="H73" s="767"/>
      <c r="I73" s="767"/>
      <c r="J73" s="767"/>
      <c r="K73" s="767"/>
      <c r="L73" s="767"/>
      <c r="M73" s="767"/>
      <c r="N73" s="767"/>
      <c r="O73" s="767"/>
      <c r="P73" s="768"/>
    </row>
    <row r="74" spans="1:25" x14ac:dyDescent="0.3">
      <c r="A74" s="652">
        <v>4</v>
      </c>
      <c r="B74" s="766"/>
      <c r="C74" s="767"/>
      <c r="D74" s="767"/>
      <c r="E74" s="767"/>
      <c r="F74" s="767"/>
      <c r="G74" s="767"/>
      <c r="H74" s="767"/>
      <c r="I74" s="767"/>
      <c r="J74" s="767"/>
      <c r="K74" s="767"/>
      <c r="L74" s="767"/>
      <c r="M74" s="767"/>
      <c r="N74" s="767"/>
      <c r="O74" s="767"/>
      <c r="P74" s="768"/>
    </row>
    <row r="75" spans="1:25" x14ac:dyDescent="0.3">
      <c r="A75" s="652">
        <v>5</v>
      </c>
      <c r="B75" s="766"/>
      <c r="C75" s="767"/>
      <c r="D75" s="767"/>
      <c r="E75" s="767"/>
      <c r="F75" s="767"/>
      <c r="G75" s="767"/>
      <c r="H75" s="767"/>
      <c r="I75" s="767"/>
      <c r="J75" s="767"/>
      <c r="K75" s="767"/>
      <c r="L75" s="767"/>
      <c r="M75" s="767"/>
      <c r="N75" s="767"/>
      <c r="O75" s="767"/>
      <c r="P75" s="768"/>
    </row>
    <row r="76" spans="1:25" x14ac:dyDescent="0.3">
      <c r="A76" s="652">
        <v>6</v>
      </c>
      <c r="B76" s="766"/>
      <c r="C76" s="767"/>
      <c r="D76" s="767"/>
      <c r="E76" s="767"/>
      <c r="F76" s="767"/>
      <c r="G76" s="767"/>
      <c r="H76" s="767"/>
      <c r="I76" s="767"/>
      <c r="J76" s="767"/>
      <c r="K76" s="767"/>
      <c r="L76" s="767"/>
      <c r="M76" s="767"/>
      <c r="N76" s="767"/>
      <c r="O76" s="767"/>
      <c r="P76" s="768"/>
    </row>
    <row r="77" spans="1:25" x14ac:dyDescent="0.3">
      <c r="A77" s="652">
        <v>7</v>
      </c>
      <c r="B77" s="766"/>
      <c r="C77" s="767"/>
      <c r="D77" s="767"/>
      <c r="E77" s="767"/>
      <c r="F77" s="767"/>
      <c r="G77" s="767"/>
      <c r="H77" s="767"/>
      <c r="I77" s="767"/>
      <c r="J77" s="767"/>
      <c r="K77" s="767"/>
      <c r="L77" s="767"/>
      <c r="M77" s="767"/>
      <c r="N77" s="767"/>
      <c r="O77" s="767"/>
      <c r="P77" s="768"/>
    </row>
    <row r="78" spans="1:25" x14ac:dyDescent="0.3">
      <c r="A78" s="652">
        <v>8</v>
      </c>
      <c r="B78" s="766"/>
      <c r="C78" s="767"/>
      <c r="D78" s="767"/>
      <c r="E78" s="767"/>
      <c r="F78" s="767"/>
      <c r="G78" s="767"/>
      <c r="H78" s="767"/>
      <c r="I78" s="767"/>
      <c r="J78" s="767"/>
      <c r="K78" s="767"/>
      <c r="L78" s="767"/>
      <c r="M78" s="767"/>
      <c r="N78" s="767"/>
      <c r="O78" s="767"/>
      <c r="P78" s="768"/>
    </row>
    <row r="79" spans="1:25" x14ac:dyDescent="0.3">
      <c r="A79" s="652">
        <v>9</v>
      </c>
      <c r="B79" s="766"/>
      <c r="C79" s="767"/>
      <c r="D79" s="767"/>
      <c r="E79" s="767"/>
      <c r="F79" s="767"/>
      <c r="G79" s="767"/>
      <c r="H79" s="767"/>
      <c r="I79" s="767"/>
      <c r="J79" s="767"/>
      <c r="K79" s="767"/>
      <c r="L79" s="767"/>
      <c r="M79" s="767"/>
      <c r="N79" s="767"/>
      <c r="O79" s="767"/>
      <c r="P79" s="768"/>
    </row>
    <row r="80" spans="1:25" x14ac:dyDescent="0.3">
      <c r="A80" s="652">
        <v>10</v>
      </c>
      <c r="B80" s="766"/>
      <c r="C80" s="767"/>
      <c r="D80" s="767"/>
      <c r="E80" s="767"/>
      <c r="F80" s="767"/>
      <c r="G80" s="767"/>
      <c r="H80" s="767"/>
      <c r="I80" s="767"/>
      <c r="J80" s="767"/>
      <c r="K80" s="767"/>
      <c r="L80" s="767"/>
      <c r="M80" s="767"/>
      <c r="N80" s="767"/>
      <c r="O80" s="767"/>
      <c r="P80" s="768"/>
    </row>
  </sheetData>
  <mergeCells count="42">
    <mergeCell ref="B79:P79"/>
    <mergeCell ref="B80:P80"/>
    <mergeCell ref="B73:P73"/>
    <mergeCell ref="B74:P74"/>
    <mergeCell ref="B75:P75"/>
    <mergeCell ref="B76:P76"/>
    <mergeCell ref="B77:P77"/>
    <mergeCell ref="B78:P78"/>
    <mergeCell ref="B72:P72"/>
    <mergeCell ref="B59:P59"/>
    <mergeCell ref="B60:P60"/>
    <mergeCell ref="B61:P61"/>
    <mergeCell ref="B62:P62"/>
    <mergeCell ref="B63:P63"/>
    <mergeCell ref="B64:P64"/>
    <mergeCell ref="B65:P65"/>
    <mergeCell ref="B66:P66"/>
    <mergeCell ref="B67:P67"/>
    <mergeCell ref="B70:P70"/>
    <mergeCell ref="B71:P71"/>
    <mergeCell ref="Y6:Y8"/>
    <mergeCell ref="Z6:Z8"/>
    <mergeCell ref="O55:P55"/>
    <mergeCell ref="B57:P57"/>
    <mergeCell ref="U6:U8"/>
    <mergeCell ref="V6:V8"/>
    <mergeCell ref="B58:P58"/>
    <mergeCell ref="C6:C8"/>
    <mergeCell ref="P6:P7"/>
    <mergeCell ref="Q6:Q8"/>
    <mergeCell ref="X6:X8"/>
    <mergeCell ref="A1:Q1"/>
    <mergeCell ref="A2:Q2"/>
    <mergeCell ref="A3:Q3"/>
    <mergeCell ref="A4:Q4"/>
    <mergeCell ref="S4:S7"/>
    <mergeCell ref="E5:E8"/>
    <mergeCell ref="F5:O5"/>
    <mergeCell ref="P5:Q5"/>
    <mergeCell ref="A6:A8"/>
    <mergeCell ref="B6:B8"/>
    <mergeCell ref="D5:D8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Z10:Z14 U10:V14 U16:V16 Z16:Z20 U17:V20 U22:V22 Z22:Z26 U23:V26 U28:V28 Z28:Z32 U29:V32 U34:V34 Z34:Z38 U35:V38 U40:V40 Z40:Z44 U41:V44 U46:V46 Z46:Z51 U47:V51 U53:V53 Z53 Q55" evalError="1"/>
    <ignoredError sqref="P15:Q15 X15:Y15 P21:Q21 X21:Y21 P27:Q27 X27:Y27 P33:Q33 X33:Y33 P39:Q39 X39:Y39 P45:Q45 X45:Y45" formula="1"/>
    <ignoredError sqref="U15:V15 Z15 U21:V21 Z21 U27:V27 Z27 U33:V33 Z33 U39:V39 Z39 U45:V45 Z45" evalError="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43E2-AD67-43BA-AF09-72F689BA63D5}">
  <dimension ref="A1:IS214"/>
  <sheetViews>
    <sheetView zoomScale="85" zoomScaleNormal="85" workbookViewId="0">
      <pane xSplit="4" ySplit="7" topLeftCell="Q8" activePane="bottomRight" state="frozen"/>
      <selection pane="topRight" activeCell="AC7" sqref="AC7"/>
      <selection pane="bottomLeft" activeCell="AC7" sqref="AC7"/>
      <selection pane="bottomRight" activeCell="X21" sqref="X21"/>
    </sheetView>
  </sheetViews>
  <sheetFormatPr defaultColWidth="9" defaultRowHeight="14.25" x14ac:dyDescent="0.3"/>
  <cols>
    <col min="2" max="2" width="45.7109375" customWidth="1"/>
    <col min="3" max="3" width="20.7109375" customWidth="1"/>
    <col min="4" max="5" width="12.7109375" customWidth="1"/>
    <col min="6" max="23" width="9.7109375" customWidth="1"/>
    <col min="24" max="24" width="12.28515625" customWidth="1"/>
    <col min="25" max="27" width="14.28515625" customWidth="1"/>
    <col min="28" max="28" width="4.28515625" customWidth="1"/>
    <col min="29" max="29" width="10.7109375" customWidth="1"/>
    <col min="30" max="30" width="4.28515625" customWidth="1"/>
    <col min="31" max="32" width="10.7109375" style="107" customWidth="1"/>
    <col min="33" max="33" width="10.7109375" style="496" customWidth="1"/>
  </cols>
  <sheetData>
    <row r="1" spans="1:34" ht="18.75" x14ac:dyDescent="0.3">
      <c r="A1" s="783" t="s">
        <v>299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783"/>
      <c r="X1" s="783"/>
      <c r="Y1" s="783"/>
      <c r="Z1" s="783"/>
      <c r="AA1" s="783"/>
      <c r="AB1" s="669"/>
      <c r="AC1" s="669"/>
      <c r="AD1" s="289"/>
      <c r="AH1" s="289"/>
    </row>
    <row r="2" spans="1:34" ht="18.75" x14ac:dyDescent="0.3">
      <c r="A2" s="783" t="s">
        <v>300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669"/>
      <c r="AC2" s="669"/>
      <c r="AD2" s="289"/>
      <c r="AH2" s="289"/>
    </row>
    <row r="3" spans="1:34" ht="18.75" customHeight="1" x14ac:dyDescent="0.3">
      <c r="A3" s="783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289"/>
      <c r="AC3" s="289"/>
      <c r="AD3" s="289"/>
      <c r="AH3" s="289"/>
    </row>
    <row r="4" spans="1:34" ht="35.25" customHeight="1" thickBot="1" x14ac:dyDescent="0.35">
      <c r="A4" s="669"/>
      <c r="B4" s="669"/>
      <c r="C4" s="106"/>
      <c r="D4" s="732" t="s">
        <v>104</v>
      </c>
      <c r="E4" s="729" t="s">
        <v>105</v>
      </c>
      <c r="F4" s="784" t="s">
        <v>106</v>
      </c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6"/>
      <c r="X4" s="534"/>
      <c r="Y4" s="787" t="s">
        <v>301</v>
      </c>
      <c r="Z4" s="788"/>
      <c r="AA4" s="289"/>
      <c r="AB4" s="289"/>
      <c r="AC4" s="798" t="s">
        <v>109</v>
      </c>
      <c r="AD4" s="289"/>
      <c r="AE4" s="106"/>
      <c r="AF4" s="106"/>
      <c r="AG4" s="497"/>
      <c r="AH4" s="289"/>
    </row>
    <row r="5" spans="1:34" ht="29.25" customHeight="1" x14ac:dyDescent="0.3">
      <c r="A5" s="789" t="s">
        <v>43</v>
      </c>
      <c r="B5" s="789" t="s">
        <v>111</v>
      </c>
      <c r="C5" s="723" t="s">
        <v>112</v>
      </c>
      <c r="D5" s="733"/>
      <c r="E5" s="730"/>
      <c r="F5" s="326">
        <v>1</v>
      </c>
      <c r="G5" s="326">
        <v>2</v>
      </c>
      <c r="H5" s="326">
        <v>3</v>
      </c>
      <c r="I5" s="326">
        <v>4</v>
      </c>
      <c r="J5" s="326">
        <v>5</v>
      </c>
      <c r="K5" s="326">
        <v>6</v>
      </c>
      <c r="L5" s="326">
        <v>7</v>
      </c>
      <c r="M5" s="326">
        <v>8</v>
      </c>
      <c r="N5" s="326">
        <v>9</v>
      </c>
      <c r="O5" s="326">
        <v>10</v>
      </c>
      <c r="P5" s="326">
        <v>11</v>
      </c>
      <c r="Q5" s="326">
        <v>12</v>
      </c>
      <c r="R5" s="326">
        <v>13</v>
      </c>
      <c r="S5" s="326">
        <v>14</v>
      </c>
      <c r="T5" s="326">
        <v>15</v>
      </c>
      <c r="U5" s="326">
        <v>16</v>
      </c>
      <c r="V5" s="326">
        <v>17</v>
      </c>
      <c r="W5" s="326">
        <v>18</v>
      </c>
      <c r="X5" s="717" t="s">
        <v>302</v>
      </c>
      <c r="Y5" s="795" t="s">
        <v>50</v>
      </c>
      <c r="Z5" s="795" t="s">
        <v>233</v>
      </c>
      <c r="AA5" s="792" t="s">
        <v>303</v>
      </c>
      <c r="AB5" s="289"/>
      <c r="AC5" s="798"/>
      <c r="AD5" s="289"/>
      <c r="AE5" s="723" t="s">
        <v>115</v>
      </c>
      <c r="AF5" s="723" t="s">
        <v>116</v>
      </c>
      <c r="AG5" s="746" t="s">
        <v>255</v>
      </c>
      <c r="AH5" s="289"/>
    </row>
    <row r="6" spans="1:34" ht="16.5" customHeight="1" x14ac:dyDescent="0.3">
      <c r="A6" s="790"/>
      <c r="B6" s="790"/>
      <c r="C6" s="724"/>
      <c r="D6" s="733"/>
      <c r="E6" s="730"/>
      <c r="F6" s="167">
        <v>45870</v>
      </c>
      <c r="G6" s="167">
        <v>45901</v>
      </c>
      <c r="H6" s="167">
        <v>45931</v>
      </c>
      <c r="I6" s="167">
        <v>45962</v>
      </c>
      <c r="J6" s="167">
        <v>45992</v>
      </c>
      <c r="K6" s="167">
        <v>46023</v>
      </c>
      <c r="L6" s="167">
        <v>46054</v>
      </c>
      <c r="M6" s="167">
        <v>46082</v>
      </c>
      <c r="N6" s="167">
        <v>46113</v>
      </c>
      <c r="O6" s="167">
        <v>46143</v>
      </c>
      <c r="P6" s="167">
        <v>46174</v>
      </c>
      <c r="Q6" s="167">
        <v>46204</v>
      </c>
      <c r="R6" s="167">
        <v>46235</v>
      </c>
      <c r="S6" s="167">
        <v>46266</v>
      </c>
      <c r="T6" s="167">
        <v>46296</v>
      </c>
      <c r="U6" s="167">
        <v>46327</v>
      </c>
      <c r="V6" s="167">
        <v>46357</v>
      </c>
      <c r="W6" s="167">
        <v>46388</v>
      </c>
      <c r="X6" s="719"/>
      <c r="Y6" s="796"/>
      <c r="Z6" s="796"/>
      <c r="AA6" s="793"/>
      <c r="AB6" s="289"/>
      <c r="AC6" s="799"/>
      <c r="AD6" s="289"/>
      <c r="AE6" s="724"/>
      <c r="AF6" s="724"/>
      <c r="AG6" s="747"/>
      <c r="AH6" s="289"/>
    </row>
    <row r="7" spans="1:34" ht="24" customHeight="1" thickBot="1" x14ac:dyDescent="0.3">
      <c r="A7" s="791"/>
      <c r="B7" s="791"/>
      <c r="C7" s="725"/>
      <c r="D7" s="734"/>
      <c r="E7" s="731"/>
      <c r="F7" s="140">
        <v>168</v>
      </c>
      <c r="G7" s="140">
        <v>168</v>
      </c>
      <c r="H7" s="140">
        <v>176</v>
      </c>
      <c r="I7" s="140">
        <v>168</v>
      </c>
      <c r="J7" s="140">
        <v>168</v>
      </c>
      <c r="K7" s="140">
        <v>168</v>
      </c>
      <c r="L7" s="140">
        <v>144</v>
      </c>
      <c r="M7" s="140">
        <v>160</v>
      </c>
      <c r="N7" s="140">
        <v>160</v>
      </c>
      <c r="O7" s="140">
        <v>152</v>
      </c>
      <c r="P7" s="140">
        <v>176</v>
      </c>
      <c r="Q7" s="140">
        <v>176</v>
      </c>
      <c r="R7" s="140">
        <v>168</v>
      </c>
      <c r="S7" s="140">
        <v>168</v>
      </c>
      <c r="T7" s="140">
        <v>168</v>
      </c>
      <c r="U7" s="140">
        <v>144</v>
      </c>
      <c r="V7" s="140">
        <v>176</v>
      </c>
      <c r="W7" s="140">
        <v>152</v>
      </c>
      <c r="X7" s="406">
        <f>SUM(F7:W7)</f>
        <v>2960</v>
      </c>
      <c r="Y7" s="797"/>
      <c r="Z7" s="797"/>
      <c r="AA7" s="794"/>
      <c r="AB7" s="290"/>
      <c r="AC7" s="423">
        <f>AVERAGE(F7:W7)</f>
        <v>164.44444444444446</v>
      </c>
      <c r="AD7" s="290"/>
      <c r="AE7" s="725"/>
      <c r="AF7" s="725"/>
      <c r="AG7" s="748"/>
      <c r="AH7" s="290"/>
    </row>
    <row r="8" spans="1:34" x14ac:dyDescent="0.3">
      <c r="A8" s="330">
        <v>1</v>
      </c>
      <c r="B8" s="322" t="s">
        <v>118</v>
      </c>
      <c r="C8" s="322"/>
      <c r="D8" s="325"/>
      <c r="E8" s="325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538"/>
      <c r="Y8" s="291"/>
      <c r="Z8" s="291"/>
      <c r="AA8" s="291"/>
      <c r="AB8" s="287"/>
      <c r="AC8" s="293"/>
      <c r="AD8" s="294"/>
      <c r="AE8" s="251"/>
      <c r="AF8" s="251"/>
      <c r="AG8" s="498"/>
      <c r="AH8" s="295"/>
    </row>
    <row r="9" spans="1:34" x14ac:dyDescent="0.3">
      <c r="A9" s="319">
        <v>1.1000000000000001</v>
      </c>
      <c r="B9" s="320" t="s">
        <v>118</v>
      </c>
      <c r="C9" s="320"/>
      <c r="D9" s="335"/>
      <c r="E9" s="335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538">
        <f t="shared" ref="X9:X11" si="0">SUM(F9:W9)</f>
        <v>0</v>
      </c>
      <c r="Y9" s="291">
        <f>$D9*(SUM(F9:N9))</f>
        <v>0</v>
      </c>
      <c r="Z9" s="291">
        <f>$D9*(SUM(O9:W9))</f>
        <v>0</v>
      </c>
      <c r="AA9" s="291">
        <f>SUM(Y9:Z9)</f>
        <v>0</v>
      </c>
      <c r="AB9" s="287"/>
      <c r="AC9" s="293"/>
      <c r="AD9" s="294"/>
      <c r="AE9" s="153">
        <f>IF($E9="Y",$X9,0)</f>
        <v>0</v>
      </c>
      <c r="AF9" s="153">
        <f>IF($E9="N",$X9,0)</f>
        <v>0</v>
      </c>
      <c r="AG9" s="494" t="e">
        <f>AE9/(AF9+AE9)</f>
        <v>#DIV/0!</v>
      </c>
      <c r="AH9" s="295"/>
    </row>
    <row r="10" spans="1:34" x14ac:dyDescent="0.3">
      <c r="A10" s="319">
        <v>1.2</v>
      </c>
      <c r="B10" s="320" t="s">
        <v>304</v>
      </c>
      <c r="C10" s="320"/>
      <c r="D10" s="335"/>
      <c r="E10" s="335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538">
        <f t="shared" si="0"/>
        <v>0</v>
      </c>
      <c r="Y10" s="291">
        <f>$D10*(SUM(F10:N10))</f>
        <v>0</v>
      </c>
      <c r="Z10" s="291">
        <f>$D10*(SUM(O10:W10))</f>
        <v>0</v>
      </c>
      <c r="AA10" s="291">
        <f t="shared" ref="AA10:AA28" si="1">SUM(Y10:Z10)</f>
        <v>0</v>
      </c>
      <c r="AB10" s="287"/>
      <c r="AC10" s="293"/>
      <c r="AD10" s="294"/>
      <c r="AE10" s="153">
        <f>IF($E10="Y",$X10,0)</f>
        <v>0</v>
      </c>
      <c r="AF10" s="153">
        <f>IF($E10="N",$X10,0)</f>
        <v>0</v>
      </c>
      <c r="AG10" s="494" t="e">
        <f>AE10/(AF10+AE10)</f>
        <v>#DIV/0!</v>
      </c>
      <c r="AH10" s="295"/>
    </row>
    <row r="11" spans="1:34" x14ac:dyDescent="0.3">
      <c r="A11" s="321"/>
      <c r="B11" s="322" t="s">
        <v>305</v>
      </c>
      <c r="C11" s="322"/>
      <c r="D11" s="335"/>
      <c r="E11" s="335"/>
      <c r="F11" s="328">
        <f>SUM(F9:F10)</f>
        <v>0</v>
      </c>
      <c r="G11" s="328">
        <f t="shared" ref="G11:W11" si="2">SUM(G9:G10)</f>
        <v>0</v>
      </c>
      <c r="H11" s="328">
        <f t="shared" si="2"/>
        <v>0</v>
      </c>
      <c r="I11" s="328">
        <f t="shared" si="2"/>
        <v>0</v>
      </c>
      <c r="J11" s="328">
        <f t="shared" si="2"/>
        <v>0</v>
      </c>
      <c r="K11" s="328">
        <f t="shared" si="2"/>
        <v>0</v>
      </c>
      <c r="L11" s="328">
        <f t="shared" si="2"/>
        <v>0</v>
      </c>
      <c r="M11" s="328">
        <f t="shared" si="2"/>
        <v>0</v>
      </c>
      <c r="N11" s="328">
        <f t="shared" si="2"/>
        <v>0</v>
      </c>
      <c r="O11" s="328">
        <f t="shared" si="2"/>
        <v>0</v>
      </c>
      <c r="P11" s="328">
        <f t="shared" si="2"/>
        <v>0</v>
      </c>
      <c r="Q11" s="328">
        <f t="shared" ref="Q11:V11" si="3">SUM(Q9:Q10)</f>
        <v>0</v>
      </c>
      <c r="R11" s="328">
        <f t="shared" si="3"/>
        <v>0</v>
      </c>
      <c r="S11" s="328">
        <f t="shared" si="3"/>
        <v>0</v>
      </c>
      <c r="T11" s="328">
        <f t="shared" si="3"/>
        <v>0</v>
      </c>
      <c r="U11" s="328">
        <f t="shared" si="3"/>
        <v>0</v>
      </c>
      <c r="V11" s="328">
        <f t="shared" si="3"/>
        <v>0</v>
      </c>
      <c r="W11" s="328">
        <f t="shared" si="2"/>
        <v>0</v>
      </c>
      <c r="X11" s="538">
        <f t="shared" si="0"/>
        <v>0</v>
      </c>
      <c r="Y11" s="368">
        <f>SUM(Y9:Y10)</f>
        <v>0</v>
      </c>
      <c r="Z11" s="368">
        <f>SUM(Z9:Z10)</f>
        <v>0</v>
      </c>
      <c r="AA11" s="368">
        <f t="shared" si="1"/>
        <v>0</v>
      </c>
      <c r="AB11" s="287"/>
      <c r="AC11" s="293"/>
      <c r="AD11" s="294"/>
      <c r="AE11" s="654">
        <f>SUM(AE9:AE10)</f>
        <v>0</v>
      </c>
      <c r="AF11" s="654">
        <f>SUM(AF9:AF10)</f>
        <v>0</v>
      </c>
      <c r="AG11" s="653" t="e">
        <f t="shared" ref="AG11" si="4">AE11/(AF11+AE11)</f>
        <v>#DIV/0!</v>
      </c>
      <c r="AH11" s="295"/>
    </row>
    <row r="12" spans="1:34" x14ac:dyDescent="0.3">
      <c r="A12" s="321"/>
      <c r="B12" s="322"/>
      <c r="C12" s="322"/>
      <c r="D12" s="335"/>
      <c r="E12" s="335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291"/>
      <c r="Z12" s="291"/>
      <c r="AA12" s="291"/>
      <c r="AB12" s="287"/>
      <c r="AC12" s="293"/>
      <c r="AD12" s="294"/>
      <c r="AE12" s="541"/>
      <c r="AF12" s="541"/>
      <c r="AG12" s="655"/>
      <c r="AH12" s="295"/>
    </row>
    <row r="13" spans="1:34" x14ac:dyDescent="0.3">
      <c r="A13" s="330">
        <v>2</v>
      </c>
      <c r="B13" s="322" t="s">
        <v>306</v>
      </c>
      <c r="C13" s="322"/>
      <c r="D13" s="335"/>
      <c r="E13" s="335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291"/>
      <c r="Z13" s="291"/>
      <c r="AA13" s="291"/>
      <c r="AB13" s="287"/>
      <c r="AC13" s="293"/>
      <c r="AD13" s="294"/>
      <c r="AE13" s="552"/>
      <c r="AF13" s="552"/>
      <c r="AG13" s="553"/>
      <c r="AH13" s="295"/>
    </row>
    <row r="14" spans="1:34" x14ac:dyDescent="0.3">
      <c r="A14" s="319">
        <v>2.1</v>
      </c>
      <c r="B14" s="320" t="s">
        <v>307</v>
      </c>
      <c r="C14" s="320"/>
      <c r="D14" s="335"/>
      <c r="E14" s="335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538">
        <f t="shared" ref="X14:X16" si="5">SUM(F14:W14)</f>
        <v>0</v>
      </c>
      <c r="Y14" s="291">
        <f>$D14*(SUM(F14:N14))</f>
        <v>0</v>
      </c>
      <c r="Z14" s="291">
        <f>$D14*(SUM(O14:W14))</f>
        <v>0</v>
      </c>
      <c r="AA14" s="291">
        <f t="shared" ref="AA14" si="6">SUM(Y14:Z14)</f>
        <v>0</v>
      </c>
      <c r="AB14" s="287"/>
      <c r="AC14" s="293"/>
      <c r="AD14" s="294"/>
      <c r="AE14" s="153">
        <f>IF($E14="Y",$X14,0)</f>
        <v>0</v>
      </c>
      <c r="AF14" s="153">
        <f>IF($E14="N",$X14,0)</f>
        <v>0</v>
      </c>
      <c r="AG14" s="494" t="e">
        <f>AE14/(AF14+AE14)</f>
        <v>#DIV/0!</v>
      </c>
      <c r="AH14" s="295"/>
    </row>
    <row r="15" spans="1:34" ht="27" x14ac:dyDescent="0.3">
      <c r="A15" s="319">
        <v>2.2000000000000002</v>
      </c>
      <c r="B15" s="320" t="s">
        <v>308</v>
      </c>
      <c r="C15" s="320"/>
      <c r="D15" s="335"/>
      <c r="E15" s="335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538">
        <f t="shared" si="5"/>
        <v>0</v>
      </c>
      <c r="Y15" s="291">
        <f>$D15*(SUM(F15:N15))</f>
        <v>0</v>
      </c>
      <c r="Z15" s="291">
        <f>$D15*(SUM(O15:W15))</f>
        <v>0</v>
      </c>
      <c r="AA15" s="291">
        <f t="shared" si="1"/>
        <v>0</v>
      </c>
      <c r="AB15" s="287"/>
      <c r="AC15" s="293"/>
      <c r="AD15" s="294"/>
      <c r="AE15" s="153">
        <f>IF($E15="Y",$X15,0)</f>
        <v>0</v>
      </c>
      <c r="AF15" s="153">
        <f>IF($E15="N",$X15,0)</f>
        <v>0</v>
      </c>
      <c r="AG15" s="494" t="e">
        <f>AE15/(AF15+AE15)</f>
        <v>#DIV/0!</v>
      </c>
      <c r="AH15" s="295"/>
    </row>
    <row r="16" spans="1:34" x14ac:dyDescent="0.3">
      <c r="A16" s="319"/>
      <c r="B16" s="322" t="s">
        <v>309</v>
      </c>
      <c r="C16" s="322"/>
      <c r="D16" s="335"/>
      <c r="E16" s="335"/>
      <c r="F16" s="328">
        <f>SUM(F14:F15)</f>
        <v>0</v>
      </c>
      <c r="G16" s="328">
        <f t="shared" ref="G16:W16" si="7">SUM(G14:G15)</f>
        <v>0</v>
      </c>
      <c r="H16" s="328">
        <f t="shared" si="7"/>
        <v>0</v>
      </c>
      <c r="I16" s="328">
        <f t="shared" si="7"/>
        <v>0</v>
      </c>
      <c r="J16" s="328">
        <f t="shared" si="7"/>
        <v>0</v>
      </c>
      <c r="K16" s="328">
        <f t="shared" si="7"/>
        <v>0</v>
      </c>
      <c r="L16" s="328">
        <f t="shared" si="7"/>
        <v>0</v>
      </c>
      <c r="M16" s="328">
        <f t="shared" si="7"/>
        <v>0</v>
      </c>
      <c r="N16" s="328">
        <f t="shared" si="7"/>
        <v>0</v>
      </c>
      <c r="O16" s="328">
        <f t="shared" si="7"/>
        <v>0</v>
      </c>
      <c r="P16" s="328">
        <f t="shared" si="7"/>
        <v>0</v>
      </c>
      <c r="Q16" s="328">
        <f t="shared" ref="Q16:V16" si="8">SUM(Q14:Q15)</f>
        <v>0</v>
      </c>
      <c r="R16" s="328">
        <f t="shared" si="8"/>
        <v>0</v>
      </c>
      <c r="S16" s="328">
        <f t="shared" si="8"/>
        <v>0</v>
      </c>
      <c r="T16" s="328">
        <f t="shared" si="8"/>
        <v>0</v>
      </c>
      <c r="U16" s="328">
        <f t="shared" si="8"/>
        <v>0</v>
      </c>
      <c r="V16" s="328">
        <f t="shared" si="8"/>
        <v>0</v>
      </c>
      <c r="W16" s="328">
        <f t="shared" si="7"/>
        <v>0</v>
      </c>
      <c r="X16" s="538">
        <f t="shared" si="5"/>
        <v>0</v>
      </c>
      <c r="Y16" s="368">
        <f>SUM(Y14:Y15)</f>
        <v>0</v>
      </c>
      <c r="Z16" s="368">
        <f>SUM(Z14:Z15)</f>
        <v>0</v>
      </c>
      <c r="AA16" s="368">
        <f t="shared" si="1"/>
        <v>0</v>
      </c>
      <c r="AB16" s="287"/>
      <c r="AC16" s="293"/>
      <c r="AD16" s="294"/>
      <c r="AE16" s="654">
        <f>SUM(AE14:AE15)</f>
        <v>0</v>
      </c>
      <c r="AF16" s="654">
        <f>SUM(AF14:AF15)</f>
        <v>0</v>
      </c>
      <c r="AG16" s="653" t="e">
        <f t="shared" ref="AG16" si="9">AE16/(AF16+AE16)</f>
        <v>#DIV/0!</v>
      </c>
      <c r="AH16" s="295"/>
    </row>
    <row r="17" spans="1:253" x14ac:dyDescent="0.3">
      <c r="A17" s="319"/>
      <c r="B17" s="322"/>
      <c r="C17" s="322"/>
      <c r="D17" s="335"/>
      <c r="E17" s="335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291"/>
      <c r="Z17" s="291"/>
      <c r="AA17" s="291"/>
      <c r="AB17" s="287"/>
      <c r="AC17" s="293"/>
      <c r="AD17" s="294"/>
      <c r="AE17" s="539"/>
      <c r="AF17" s="539"/>
      <c r="AG17" s="540"/>
      <c r="AH17" s="295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7"/>
      <c r="HR17" s="287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  <c r="IK17" s="287"/>
      <c r="IL17" s="287"/>
      <c r="IM17" s="287"/>
      <c r="IN17" s="287"/>
      <c r="IO17" s="287"/>
      <c r="IP17" s="287"/>
      <c r="IQ17" s="287"/>
      <c r="IR17" s="287"/>
      <c r="IS17" s="287"/>
    </row>
    <row r="18" spans="1:253" x14ac:dyDescent="0.3">
      <c r="A18" s="330">
        <v>3</v>
      </c>
      <c r="B18" s="322" t="s">
        <v>310</v>
      </c>
      <c r="C18" s="322"/>
      <c r="D18" s="335"/>
      <c r="E18" s="335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291"/>
      <c r="Z18" s="291"/>
      <c r="AA18" s="291"/>
      <c r="AB18" s="287"/>
      <c r="AC18" s="293"/>
      <c r="AD18" s="294"/>
      <c r="AE18" s="541"/>
      <c r="AF18" s="541"/>
      <c r="AG18" s="542"/>
      <c r="AH18" s="295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7"/>
      <c r="GD18" s="287"/>
      <c r="GE18" s="287"/>
      <c r="GF18" s="287"/>
      <c r="GG18" s="287"/>
      <c r="GH18" s="287"/>
      <c r="GI18" s="287"/>
      <c r="GJ18" s="287"/>
      <c r="GK18" s="287"/>
      <c r="GL18" s="287"/>
      <c r="GM18" s="287"/>
      <c r="GN18" s="287"/>
      <c r="GO18" s="287"/>
      <c r="GP18" s="287"/>
      <c r="GQ18" s="287"/>
      <c r="GR18" s="287"/>
      <c r="GS18" s="287"/>
      <c r="GT18" s="287"/>
      <c r="GU18" s="287"/>
      <c r="GV18" s="287"/>
      <c r="GW18" s="287"/>
      <c r="GX18" s="287"/>
      <c r="GY18" s="287"/>
      <c r="GZ18" s="287"/>
      <c r="HA18" s="287"/>
      <c r="HB18" s="287"/>
      <c r="HC18" s="287"/>
      <c r="HD18" s="287"/>
      <c r="HE18" s="287"/>
      <c r="HF18" s="287"/>
      <c r="HG18" s="287"/>
      <c r="HH18" s="287"/>
      <c r="HI18" s="287"/>
      <c r="HJ18" s="287"/>
      <c r="HK18" s="287"/>
      <c r="HL18" s="287"/>
      <c r="HM18" s="287"/>
      <c r="HN18" s="287"/>
      <c r="HO18" s="287"/>
      <c r="HP18" s="287"/>
      <c r="HQ18" s="287"/>
      <c r="HR18" s="287"/>
      <c r="HS18" s="287"/>
      <c r="HT18" s="287"/>
      <c r="HU18" s="287"/>
      <c r="HV18" s="287"/>
      <c r="HW18" s="287"/>
      <c r="HX18" s="287"/>
      <c r="HY18" s="287"/>
      <c r="HZ18" s="287"/>
      <c r="IA18" s="287"/>
      <c r="IB18" s="287"/>
      <c r="IC18" s="287"/>
      <c r="ID18" s="287"/>
      <c r="IE18" s="287"/>
      <c r="IF18" s="287"/>
      <c r="IG18" s="287"/>
      <c r="IH18" s="287"/>
      <c r="II18" s="287"/>
      <c r="IJ18" s="287"/>
      <c r="IK18" s="287"/>
      <c r="IL18" s="287"/>
      <c r="IM18" s="287"/>
      <c r="IN18" s="287"/>
      <c r="IO18" s="287"/>
      <c r="IP18" s="287"/>
      <c r="IQ18" s="287"/>
      <c r="IR18" s="287"/>
      <c r="IS18" s="287"/>
    </row>
    <row r="19" spans="1:253" x14ac:dyDescent="0.3">
      <c r="A19" s="319">
        <v>3.1</v>
      </c>
      <c r="B19" s="320" t="s">
        <v>311</v>
      </c>
      <c r="C19" s="320"/>
      <c r="D19" s="335"/>
      <c r="E19" s="335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538">
        <f t="shared" ref="X19:X21" si="10">SUM(F19:W19)</f>
        <v>0</v>
      </c>
      <c r="Y19" s="291">
        <f>$D19*(SUM(F19:N19))</f>
        <v>0</v>
      </c>
      <c r="Z19" s="291">
        <f>$D19*(SUM(O19:W19))</f>
        <v>0</v>
      </c>
      <c r="AA19" s="291">
        <f t="shared" si="1"/>
        <v>0</v>
      </c>
      <c r="AB19" s="287"/>
      <c r="AC19" s="293"/>
      <c r="AD19" s="294"/>
      <c r="AE19" s="153">
        <f>IF($E19="Y",$X19,0)</f>
        <v>0</v>
      </c>
      <c r="AF19" s="153">
        <f>IF($E19="N",$X19,0)</f>
        <v>0</v>
      </c>
      <c r="AG19" s="494" t="e">
        <f>AE19/(AF19+AE19)</f>
        <v>#DIV/0!</v>
      </c>
      <c r="AH19" s="295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7"/>
      <c r="FX19" s="287"/>
      <c r="FY19" s="287"/>
      <c r="FZ19" s="287"/>
      <c r="GA19" s="287"/>
      <c r="GB19" s="287"/>
      <c r="GC19" s="287"/>
      <c r="GD19" s="287"/>
      <c r="GE19" s="287"/>
      <c r="GF19" s="287"/>
      <c r="GG19" s="287"/>
      <c r="GH19" s="287"/>
      <c r="GI19" s="287"/>
      <c r="GJ19" s="287"/>
      <c r="GK19" s="287"/>
      <c r="GL19" s="287"/>
      <c r="GM19" s="287"/>
      <c r="GN19" s="287"/>
      <c r="GO19" s="287"/>
      <c r="GP19" s="287"/>
      <c r="GQ19" s="287"/>
      <c r="GR19" s="287"/>
      <c r="GS19" s="287"/>
      <c r="GT19" s="287"/>
      <c r="GU19" s="287"/>
      <c r="GV19" s="287"/>
      <c r="GW19" s="287"/>
      <c r="GX19" s="287"/>
      <c r="GY19" s="287"/>
      <c r="GZ19" s="287"/>
      <c r="HA19" s="287"/>
      <c r="HB19" s="287"/>
      <c r="HC19" s="287"/>
      <c r="HD19" s="287"/>
      <c r="HE19" s="287"/>
      <c r="HF19" s="287"/>
      <c r="HG19" s="287"/>
      <c r="HH19" s="287"/>
      <c r="HI19" s="287"/>
      <c r="HJ19" s="287"/>
      <c r="HK19" s="287"/>
      <c r="HL19" s="287"/>
      <c r="HM19" s="287"/>
      <c r="HN19" s="287"/>
      <c r="HO19" s="287"/>
      <c r="HP19" s="287"/>
      <c r="HQ19" s="287"/>
      <c r="HR19" s="287"/>
      <c r="HS19" s="287"/>
      <c r="HT19" s="287"/>
      <c r="HU19" s="287"/>
      <c r="HV19" s="287"/>
      <c r="HW19" s="287"/>
      <c r="HX19" s="287"/>
      <c r="HY19" s="287"/>
      <c r="HZ19" s="287"/>
      <c r="IA19" s="287"/>
      <c r="IB19" s="287"/>
      <c r="IC19" s="287"/>
      <c r="ID19" s="287"/>
      <c r="IE19" s="287"/>
      <c r="IF19" s="287"/>
      <c r="IG19" s="287"/>
      <c r="IH19" s="287"/>
      <c r="II19" s="287"/>
      <c r="IJ19" s="287"/>
      <c r="IK19" s="287"/>
      <c r="IL19" s="287"/>
      <c r="IM19" s="287"/>
      <c r="IN19" s="287"/>
      <c r="IO19" s="287"/>
      <c r="IP19" s="287"/>
      <c r="IQ19" s="287"/>
      <c r="IR19" s="287"/>
      <c r="IS19" s="287"/>
    </row>
    <row r="20" spans="1:253" ht="27" x14ac:dyDescent="0.3">
      <c r="A20" s="319">
        <v>3.2</v>
      </c>
      <c r="B20" s="320" t="s">
        <v>312</v>
      </c>
      <c r="C20" s="320"/>
      <c r="D20" s="335"/>
      <c r="E20" s="335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538">
        <f t="shared" si="10"/>
        <v>0</v>
      </c>
      <c r="Y20" s="291">
        <f>$D20*(SUM(F20:N20))</f>
        <v>0</v>
      </c>
      <c r="Z20" s="291">
        <f>$D20*(SUM(O20:W20))</f>
        <v>0</v>
      </c>
      <c r="AA20" s="291">
        <f t="shared" si="1"/>
        <v>0</v>
      </c>
      <c r="AB20" s="287"/>
      <c r="AC20" s="293"/>
      <c r="AD20" s="294"/>
      <c r="AE20" s="153">
        <f>IF($E20="Y",$X20,0)</f>
        <v>0</v>
      </c>
      <c r="AF20" s="153">
        <f>IF($E20="N",$X20,0)</f>
        <v>0</v>
      </c>
      <c r="AG20" s="494" t="e">
        <f>AE20/(AF20+AE20)</f>
        <v>#DIV/0!</v>
      </c>
      <c r="AH20" s="295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7"/>
      <c r="FX20" s="287"/>
      <c r="FY20" s="287"/>
      <c r="FZ20" s="287"/>
      <c r="GA20" s="287"/>
      <c r="GB20" s="287"/>
      <c r="GC20" s="287"/>
      <c r="GD20" s="287"/>
      <c r="GE20" s="287"/>
      <c r="GF20" s="287"/>
      <c r="GG20" s="287"/>
      <c r="GH20" s="287"/>
      <c r="GI20" s="287"/>
      <c r="GJ20" s="287"/>
      <c r="GK20" s="287"/>
      <c r="GL20" s="287"/>
      <c r="GM20" s="287"/>
      <c r="GN20" s="287"/>
      <c r="GO20" s="287"/>
      <c r="GP20" s="287"/>
      <c r="GQ20" s="287"/>
      <c r="GR20" s="287"/>
      <c r="GS20" s="287"/>
      <c r="GT20" s="287"/>
      <c r="GU20" s="287"/>
      <c r="GV20" s="287"/>
      <c r="GW20" s="287"/>
      <c r="GX20" s="287"/>
      <c r="GY20" s="287"/>
      <c r="GZ20" s="287"/>
      <c r="HA20" s="287"/>
      <c r="HB20" s="287"/>
      <c r="HC20" s="287"/>
      <c r="HD20" s="287"/>
      <c r="HE20" s="287"/>
      <c r="HF20" s="287"/>
      <c r="HG20" s="287"/>
      <c r="HH20" s="287"/>
      <c r="HI20" s="287"/>
      <c r="HJ20" s="287"/>
      <c r="HK20" s="287"/>
      <c r="HL20" s="287"/>
      <c r="HM20" s="287"/>
      <c r="HN20" s="287"/>
      <c r="HO20" s="287"/>
      <c r="HP20" s="287"/>
      <c r="HQ20" s="287"/>
      <c r="HR20" s="287"/>
      <c r="HS20" s="287"/>
      <c r="HT20" s="287"/>
      <c r="HU20" s="287"/>
      <c r="HV20" s="287"/>
      <c r="HW20" s="287"/>
      <c r="HX20" s="287"/>
      <c r="HY20" s="287"/>
      <c r="HZ20" s="287"/>
      <c r="IA20" s="287"/>
      <c r="IB20" s="287"/>
      <c r="IC20" s="287"/>
      <c r="ID20" s="287"/>
      <c r="IE20" s="287"/>
      <c r="IF20" s="287"/>
      <c r="IG20" s="287"/>
      <c r="IH20" s="287"/>
      <c r="II20" s="287"/>
      <c r="IJ20" s="287"/>
      <c r="IK20" s="287"/>
      <c r="IL20" s="287"/>
      <c r="IM20" s="287"/>
      <c r="IN20" s="287"/>
      <c r="IO20" s="287"/>
      <c r="IP20" s="287"/>
      <c r="IQ20" s="287"/>
      <c r="IR20" s="287"/>
      <c r="IS20" s="287"/>
    </row>
    <row r="21" spans="1:253" x14ac:dyDescent="0.3">
      <c r="A21" s="319"/>
      <c r="B21" s="322" t="s">
        <v>313</v>
      </c>
      <c r="C21" s="322"/>
      <c r="D21" s="335"/>
      <c r="E21" s="335"/>
      <c r="F21" s="328">
        <f>SUM(F19:F20)</f>
        <v>0</v>
      </c>
      <c r="G21" s="328">
        <f t="shared" ref="G21:W21" si="11">SUM(G19:G20)</f>
        <v>0</v>
      </c>
      <c r="H21" s="328">
        <f t="shared" si="11"/>
        <v>0</v>
      </c>
      <c r="I21" s="328">
        <f t="shared" si="11"/>
        <v>0</v>
      </c>
      <c r="J21" s="328">
        <f t="shared" si="11"/>
        <v>0</v>
      </c>
      <c r="K21" s="328">
        <f t="shared" si="11"/>
        <v>0</v>
      </c>
      <c r="L21" s="328">
        <f t="shared" si="11"/>
        <v>0</v>
      </c>
      <c r="M21" s="328">
        <f t="shared" si="11"/>
        <v>0</v>
      </c>
      <c r="N21" s="328">
        <f t="shared" si="11"/>
        <v>0</v>
      </c>
      <c r="O21" s="328">
        <f t="shared" si="11"/>
        <v>0</v>
      </c>
      <c r="P21" s="328">
        <f t="shared" si="11"/>
        <v>0</v>
      </c>
      <c r="Q21" s="328">
        <f t="shared" ref="Q21:V21" si="12">SUM(Q19:Q20)</f>
        <v>0</v>
      </c>
      <c r="R21" s="328">
        <f t="shared" si="12"/>
        <v>0</v>
      </c>
      <c r="S21" s="328">
        <f t="shared" si="12"/>
        <v>0</v>
      </c>
      <c r="T21" s="328">
        <f t="shared" si="12"/>
        <v>0</v>
      </c>
      <c r="U21" s="328">
        <f t="shared" si="12"/>
        <v>0</v>
      </c>
      <c r="V21" s="328">
        <f t="shared" si="12"/>
        <v>0</v>
      </c>
      <c r="W21" s="328">
        <f t="shared" si="11"/>
        <v>0</v>
      </c>
      <c r="X21" s="538">
        <f t="shared" si="10"/>
        <v>0</v>
      </c>
      <c r="Y21" s="368">
        <f>SUM(Y19:Y20)</f>
        <v>0</v>
      </c>
      <c r="Z21" s="368">
        <f>SUM(Z19:Z20)</f>
        <v>0</v>
      </c>
      <c r="AA21" s="368">
        <f t="shared" si="1"/>
        <v>0</v>
      </c>
      <c r="AB21" s="287"/>
      <c r="AC21" s="293"/>
      <c r="AD21" s="294"/>
      <c r="AE21" s="654">
        <f>SUM(AE19:AE20)</f>
        <v>0</v>
      </c>
      <c r="AF21" s="654">
        <f>SUM(AF19:AF20)</f>
        <v>0</v>
      </c>
      <c r="AG21" s="653" t="e">
        <f t="shared" ref="AG21" si="13">AE21/(AF21+AE21)</f>
        <v>#DIV/0!</v>
      </c>
      <c r="AH21" s="295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7"/>
      <c r="FZ21" s="287"/>
      <c r="GA21" s="287"/>
      <c r="GB21" s="287"/>
      <c r="GC21" s="287"/>
      <c r="GD21" s="287"/>
      <c r="GE21" s="287"/>
      <c r="GF21" s="287"/>
      <c r="GG21" s="287"/>
      <c r="GH21" s="287"/>
      <c r="GI21" s="287"/>
      <c r="GJ21" s="287"/>
      <c r="GK21" s="287"/>
      <c r="GL21" s="287"/>
      <c r="GM21" s="287"/>
      <c r="GN21" s="287"/>
      <c r="GO21" s="287"/>
      <c r="GP21" s="287"/>
      <c r="GQ21" s="287"/>
      <c r="GR21" s="287"/>
      <c r="GS21" s="287"/>
      <c r="GT21" s="287"/>
      <c r="GU21" s="287"/>
      <c r="GV21" s="287"/>
      <c r="GW21" s="287"/>
      <c r="GX21" s="287"/>
      <c r="GY21" s="287"/>
      <c r="GZ21" s="287"/>
      <c r="HA21" s="287"/>
      <c r="HB21" s="287"/>
      <c r="HC21" s="287"/>
      <c r="HD21" s="287"/>
      <c r="HE21" s="287"/>
      <c r="HF21" s="287"/>
      <c r="HG21" s="287"/>
      <c r="HH21" s="287"/>
      <c r="HI21" s="287"/>
      <c r="HJ21" s="287"/>
      <c r="HK21" s="287"/>
      <c r="HL21" s="287"/>
      <c r="HM21" s="287"/>
      <c r="HN21" s="287"/>
      <c r="HO21" s="287"/>
      <c r="HP21" s="287"/>
      <c r="HQ21" s="287"/>
      <c r="HR21" s="287"/>
      <c r="HS21" s="287"/>
      <c r="HT21" s="287"/>
      <c r="HU21" s="287"/>
      <c r="HV21" s="287"/>
      <c r="HW21" s="287"/>
      <c r="HX21" s="287"/>
      <c r="HY21" s="287"/>
      <c r="HZ21" s="287"/>
      <c r="IA21" s="287"/>
      <c r="IB21" s="287"/>
      <c r="IC21" s="287"/>
      <c r="ID21" s="287"/>
      <c r="IE21" s="287"/>
      <c r="IF21" s="287"/>
      <c r="IG21" s="287"/>
      <c r="IH21" s="287"/>
      <c r="II21" s="287"/>
      <c r="IJ21" s="287"/>
      <c r="IK21" s="287"/>
      <c r="IL21" s="287"/>
      <c r="IM21" s="287"/>
      <c r="IN21" s="287"/>
      <c r="IO21" s="287"/>
      <c r="IP21" s="287"/>
      <c r="IQ21" s="287"/>
      <c r="IR21" s="287"/>
      <c r="IS21" s="287"/>
    </row>
    <row r="22" spans="1:253" x14ac:dyDescent="0.3">
      <c r="A22" s="319"/>
      <c r="B22" s="322"/>
      <c r="C22" s="322"/>
      <c r="D22" s="335"/>
      <c r="E22" s="335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291"/>
      <c r="Z22" s="291"/>
      <c r="AA22" s="291"/>
      <c r="AB22" s="287"/>
      <c r="AC22" s="293"/>
      <c r="AD22" s="294"/>
      <c r="AE22" s="541"/>
      <c r="AF22" s="541"/>
      <c r="AG22" s="542"/>
      <c r="AH22" s="295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7"/>
      <c r="FX22" s="287"/>
      <c r="FY22" s="287"/>
      <c r="FZ22" s="287"/>
      <c r="GA22" s="287"/>
      <c r="GB22" s="287"/>
      <c r="GC22" s="287"/>
      <c r="GD22" s="287"/>
      <c r="GE22" s="287"/>
      <c r="GF22" s="287"/>
      <c r="GG22" s="287"/>
      <c r="GH22" s="287"/>
      <c r="GI22" s="287"/>
      <c r="GJ22" s="287"/>
      <c r="GK22" s="287"/>
      <c r="GL22" s="287"/>
      <c r="GM22" s="287"/>
      <c r="GN22" s="287"/>
      <c r="GO22" s="287"/>
      <c r="GP22" s="287"/>
      <c r="GQ22" s="287"/>
      <c r="GR22" s="287"/>
      <c r="GS22" s="287"/>
      <c r="GT22" s="287"/>
      <c r="GU22" s="287"/>
      <c r="GV22" s="287"/>
      <c r="GW22" s="287"/>
      <c r="GX22" s="287"/>
      <c r="GY22" s="287"/>
      <c r="GZ22" s="287"/>
      <c r="HA22" s="287"/>
      <c r="HB22" s="287"/>
      <c r="HC22" s="287"/>
      <c r="HD22" s="287"/>
      <c r="HE22" s="287"/>
      <c r="HF22" s="287"/>
      <c r="HG22" s="287"/>
      <c r="HH22" s="287"/>
      <c r="HI22" s="287"/>
      <c r="HJ22" s="287"/>
      <c r="HK22" s="287"/>
      <c r="HL22" s="287"/>
      <c r="HM22" s="287"/>
      <c r="HN22" s="287"/>
      <c r="HO22" s="287"/>
      <c r="HP22" s="287"/>
      <c r="HQ22" s="287"/>
      <c r="HR22" s="287"/>
      <c r="HS22" s="287"/>
      <c r="HT22" s="287"/>
      <c r="HU22" s="287"/>
      <c r="HV22" s="287"/>
      <c r="HW22" s="287"/>
      <c r="HX22" s="287"/>
      <c r="HY22" s="287"/>
      <c r="HZ22" s="287"/>
      <c r="IA22" s="287"/>
      <c r="IB22" s="287"/>
      <c r="IC22" s="287"/>
      <c r="ID22" s="287"/>
      <c r="IE22" s="287"/>
      <c r="IF22" s="287"/>
      <c r="IG22" s="287"/>
      <c r="IH22" s="287"/>
      <c r="II22" s="287"/>
      <c r="IJ22" s="287"/>
      <c r="IK22" s="287"/>
      <c r="IL22" s="287"/>
      <c r="IM22" s="287"/>
      <c r="IN22" s="287"/>
      <c r="IO22" s="287"/>
      <c r="IP22" s="287"/>
      <c r="IQ22" s="287"/>
      <c r="IR22" s="287"/>
      <c r="IS22" s="287"/>
    </row>
    <row r="23" spans="1:253" x14ac:dyDescent="0.3">
      <c r="A23" s="330">
        <v>4</v>
      </c>
      <c r="B23" s="322" t="s">
        <v>314</v>
      </c>
      <c r="C23" s="322"/>
      <c r="D23" s="335"/>
      <c r="E23" s="335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291"/>
      <c r="Z23" s="291"/>
      <c r="AA23" s="291"/>
      <c r="AB23" s="287"/>
      <c r="AC23" s="293"/>
      <c r="AD23" s="294"/>
      <c r="AE23" s="539"/>
      <c r="AF23" s="539"/>
      <c r="AG23" s="540"/>
      <c r="AH23" s="295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  <c r="ES23" s="287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7"/>
      <c r="FF23" s="287"/>
      <c r="FG23" s="287"/>
      <c r="FH23" s="287"/>
      <c r="FI23" s="287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7"/>
      <c r="FX23" s="287"/>
      <c r="FY23" s="287"/>
      <c r="FZ23" s="287"/>
      <c r="GA23" s="287"/>
      <c r="GB23" s="287"/>
      <c r="GC23" s="287"/>
      <c r="GD23" s="287"/>
      <c r="GE23" s="287"/>
      <c r="GF23" s="287"/>
      <c r="GG23" s="287"/>
      <c r="GH23" s="287"/>
      <c r="GI23" s="287"/>
      <c r="GJ23" s="287"/>
      <c r="GK23" s="287"/>
      <c r="GL23" s="287"/>
      <c r="GM23" s="287"/>
      <c r="GN23" s="287"/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  <c r="HI23" s="287"/>
      <c r="HJ23" s="287"/>
      <c r="HK23" s="287"/>
      <c r="HL23" s="287"/>
      <c r="HM23" s="287"/>
      <c r="HN23" s="287"/>
      <c r="HO23" s="287"/>
      <c r="HP23" s="287"/>
      <c r="HQ23" s="287"/>
      <c r="HR23" s="287"/>
      <c r="HS23" s="287"/>
      <c r="HT23" s="287"/>
      <c r="HU23" s="287"/>
      <c r="HV23" s="287"/>
      <c r="HW23" s="287"/>
      <c r="HX23" s="287"/>
      <c r="HY23" s="287"/>
      <c r="HZ23" s="287"/>
      <c r="IA23" s="287"/>
      <c r="IB23" s="287"/>
      <c r="IC23" s="287"/>
      <c r="ID23" s="287"/>
      <c r="IE23" s="287"/>
      <c r="IF23" s="287"/>
      <c r="IG23" s="287"/>
      <c r="IH23" s="287"/>
      <c r="II23" s="287"/>
      <c r="IJ23" s="287"/>
      <c r="IK23" s="287"/>
      <c r="IL23" s="287"/>
      <c r="IM23" s="287"/>
      <c r="IN23" s="287"/>
      <c r="IO23" s="287"/>
      <c r="IP23" s="287"/>
      <c r="IQ23" s="287"/>
      <c r="IR23" s="287"/>
      <c r="IS23" s="287"/>
    </row>
    <row r="24" spans="1:253" x14ac:dyDescent="0.3">
      <c r="A24" s="319">
        <v>4.0999999999999996</v>
      </c>
      <c r="B24" s="320" t="s">
        <v>315</v>
      </c>
      <c r="C24" s="320"/>
      <c r="D24" s="335"/>
      <c r="E24" s="335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538">
        <f t="shared" ref="X24:X28" si="14">SUM(F24:W24)</f>
        <v>0</v>
      </c>
      <c r="Y24" s="291">
        <f>$D24*(SUM(F24:N24))</f>
        <v>0</v>
      </c>
      <c r="Z24" s="291">
        <f>$D24*(SUM(O24:W24))</f>
        <v>0</v>
      </c>
      <c r="AA24" s="291">
        <f t="shared" ref="AA24" si="15">SUM(Y24:Z24)</f>
        <v>0</v>
      </c>
      <c r="AB24" s="287"/>
      <c r="AC24" s="293"/>
      <c r="AD24" s="294"/>
      <c r="AE24" s="153">
        <f>IF($E24="Y",$X24,0)</f>
        <v>0</v>
      </c>
      <c r="AF24" s="153">
        <f>IF($E24="N",$X24,0)</f>
        <v>0</v>
      </c>
      <c r="AG24" s="494" t="e">
        <f>AE24/(AF24+AE24)</f>
        <v>#DIV/0!</v>
      </c>
      <c r="AH24" s="295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  <c r="ES24" s="287"/>
      <c r="ET24" s="287"/>
      <c r="EU24" s="287"/>
      <c r="EV24" s="287"/>
      <c r="EW24" s="287"/>
      <c r="EX24" s="287"/>
      <c r="EY24" s="287"/>
      <c r="EZ24" s="287"/>
      <c r="FA24" s="287"/>
      <c r="FB24" s="287"/>
      <c r="FC24" s="287"/>
      <c r="FD24" s="287"/>
      <c r="FE24" s="287"/>
      <c r="FF24" s="287"/>
      <c r="FG24" s="287"/>
      <c r="FH24" s="287"/>
      <c r="FI24" s="287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7"/>
      <c r="FX24" s="287"/>
      <c r="FY24" s="287"/>
      <c r="FZ24" s="287"/>
      <c r="GA24" s="287"/>
      <c r="GB24" s="287"/>
      <c r="GC24" s="287"/>
      <c r="GD24" s="287"/>
      <c r="GE24" s="287"/>
      <c r="GF24" s="287"/>
      <c r="GG24" s="287"/>
      <c r="GH24" s="287"/>
      <c r="GI24" s="287"/>
      <c r="GJ24" s="287"/>
      <c r="GK24" s="287"/>
      <c r="GL24" s="287"/>
      <c r="GM24" s="287"/>
      <c r="GN24" s="287"/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  <c r="HI24" s="287"/>
      <c r="HJ24" s="287"/>
      <c r="HK24" s="287"/>
      <c r="HL24" s="287"/>
      <c r="HM24" s="287"/>
      <c r="HN24" s="287"/>
      <c r="HO24" s="287"/>
      <c r="HP24" s="287"/>
      <c r="HQ24" s="287"/>
      <c r="HR24" s="287"/>
      <c r="HS24" s="287"/>
      <c r="HT24" s="287"/>
      <c r="HU24" s="287"/>
      <c r="HV24" s="287"/>
      <c r="HW24" s="287"/>
      <c r="HX24" s="287"/>
      <c r="HY24" s="287"/>
      <c r="HZ24" s="287"/>
      <c r="IA24" s="287"/>
      <c r="IB24" s="287"/>
      <c r="IC24" s="287"/>
      <c r="ID24" s="287"/>
      <c r="IE24" s="287"/>
      <c r="IF24" s="287"/>
      <c r="IG24" s="287"/>
      <c r="IH24" s="287"/>
      <c r="II24" s="287"/>
      <c r="IJ24" s="287"/>
      <c r="IK24" s="287"/>
      <c r="IL24" s="287"/>
      <c r="IM24" s="287"/>
      <c r="IN24" s="287"/>
      <c r="IO24" s="287"/>
      <c r="IP24" s="287"/>
      <c r="IQ24" s="287"/>
      <c r="IR24" s="287"/>
      <c r="IS24" s="287"/>
    </row>
    <row r="25" spans="1:253" x14ac:dyDescent="0.3">
      <c r="A25" s="319">
        <v>4.2</v>
      </c>
      <c r="B25" s="320" t="s">
        <v>316</v>
      </c>
      <c r="C25" s="320"/>
      <c r="D25" s="335"/>
      <c r="E25" s="335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  <c r="U25" s="327"/>
      <c r="V25" s="327"/>
      <c r="W25" s="327"/>
      <c r="X25" s="538">
        <f t="shared" si="14"/>
        <v>0</v>
      </c>
      <c r="Y25" s="291">
        <f>$D25*(SUM(F25:N25))</f>
        <v>0</v>
      </c>
      <c r="Z25" s="291">
        <f>$D25*(SUM(O25:W25))</f>
        <v>0</v>
      </c>
      <c r="AA25" s="291">
        <f t="shared" si="1"/>
        <v>0</v>
      </c>
      <c r="AB25" s="287"/>
      <c r="AC25" s="293"/>
      <c r="AD25" s="294"/>
      <c r="AE25" s="153">
        <f>IF($E25="Y",$X25,0)</f>
        <v>0</v>
      </c>
      <c r="AF25" s="153">
        <f>IF($E25="N",$X25,0)</f>
        <v>0</v>
      </c>
      <c r="AG25" s="494" t="e">
        <f>AE25/(AF25+AE25)</f>
        <v>#DIV/0!</v>
      </c>
      <c r="AH25" s="295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287"/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  <c r="HI25" s="287"/>
      <c r="HJ25" s="287"/>
      <c r="HK25" s="287"/>
      <c r="HL25" s="287"/>
      <c r="HM25" s="287"/>
      <c r="HN25" s="287"/>
      <c r="HO25" s="287"/>
      <c r="HP25" s="287"/>
      <c r="HQ25" s="287"/>
      <c r="HR25" s="287"/>
      <c r="HS25" s="287"/>
      <c r="HT25" s="287"/>
      <c r="HU25" s="287"/>
      <c r="HV25" s="287"/>
      <c r="HW25" s="287"/>
      <c r="HX25" s="287"/>
      <c r="HY25" s="287"/>
      <c r="HZ25" s="287"/>
      <c r="IA25" s="287"/>
      <c r="IB25" s="287"/>
      <c r="IC25" s="287"/>
      <c r="ID25" s="287"/>
      <c r="IE25" s="287"/>
      <c r="IF25" s="287"/>
      <c r="IG25" s="287"/>
      <c r="IH25" s="287"/>
      <c r="II25" s="287"/>
      <c r="IJ25" s="287"/>
      <c r="IK25" s="287"/>
      <c r="IL25" s="287"/>
      <c r="IM25" s="287"/>
      <c r="IN25" s="287"/>
      <c r="IO25" s="287"/>
      <c r="IP25" s="287"/>
      <c r="IQ25" s="287"/>
      <c r="IR25" s="287"/>
      <c r="IS25" s="287"/>
    </row>
    <row r="26" spans="1:253" x14ac:dyDescent="0.3">
      <c r="A26" s="319"/>
      <c r="B26" s="322" t="s">
        <v>317</v>
      </c>
      <c r="C26" s="322"/>
      <c r="D26" s="335"/>
      <c r="E26" s="335"/>
      <c r="F26" s="328">
        <f>SUM(F24:F25)</f>
        <v>0</v>
      </c>
      <c r="G26" s="328">
        <f t="shared" ref="G26:W26" si="16">SUM(G24:G25)</f>
        <v>0</v>
      </c>
      <c r="H26" s="328">
        <f t="shared" si="16"/>
        <v>0</v>
      </c>
      <c r="I26" s="328">
        <f t="shared" si="16"/>
        <v>0</v>
      </c>
      <c r="J26" s="328">
        <f t="shared" si="16"/>
        <v>0</v>
      </c>
      <c r="K26" s="328">
        <f t="shared" si="16"/>
        <v>0</v>
      </c>
      <c r="L26" s="328">
        <f t="shared" si="16"/>
        <v>0</v>
      </c>
      <c r="M26" s="328">
        <f t="shared" si="16"/>
        <v>0</v>
      </c>
      <c r="N26" s="328">
        <f t="shared" si="16"/>
        <v>0</v>
      </c>
      <c r="O26" s="328">
        <f t="shared" si="16"/>
        <v>0</v>
      </c>
      <c r="P26" s="328">
        <f t="shared" si="16"/>
        <v>0</v>
      </c>
      <c r="Q26" s="328">
        <f t="shared" ref="Q26:V26" si="17">SUM(Q24:Q25)</f>
        <v>0</v>
      </c>
      <c r="R26" s="328">
        <f t="shared" si="17"/>
        <v>0</v>
      </c>
      <c r="S26" s="328">
        <f t="shared" si="17"/>
        <v>0</v>
      </c>
      <c r="T26" s="328">
        <f t="shared" si="17"/>
        <v>0</v>
      </c>
      <c r="U26" s="328">
        <f t="shared" si="17"/>
        <v>0</v>
      </c>
      <c r="V26" s="328">
        <f t="shared" si="17"/>
        <v>0</v>
      </c>
      <c r="W26" s="328">
        <f t="shared" si="16"/>
        <v>0</v>
      </c>
      <c r="X26" s="538">
        <f t="shared" si="14"/>
        <v>0</v>
      </c>
      <c r="Y26" s="368">
        <f>SUM(Y24:Y25)</f>
        <v>0</v>
      </c>
      <c r="Z26" s="368">
        <f>SUM(Z24:Z25)</f>
        <v>0</v>
      </c>
      <c r="AA26" s="368">
        <f t="shared" si="1"/>
        <v>0</v>
      </c>
      <c r="AB26" s="287"/>
      <c r="AC26" s="293"/>
      <c r="AD26" s="294"/>
      <c r="AE26" s="654">
        <f>SUM(AE24:AE25)</f>
        <v>0</v>
      </c>
      <c r="AF26" s="654">
        <f>SUM(AF24:AF25)</f>
        <v>0</v>
      </c>
      <c r="AG26" s="653" t="e">
        <f t="shared" ref="AG26:AG28" si="18">AE26/(AF26+AE26)</f>
        <v>#DIV/0!</v>
      </c>
      <c r="AH26" s="295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7"/>
      <c r="GN26" s="287"/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7"/>
      <c r="HP26" s="287"/>
      <c r="HQ26" s="287"/>
      <c r="HR26" s="287"/>
      <c r="HS26" s="287"/>
      <c r="HT26" s="287"/>
      <c r="HU26" s="287"/>
      <c r="HV26" s="287"/>
      <c r="HW26" s="287"/>
      <c r="HX26" s="287"/>
      <c r="HY26" s="287"/>
      <c r="HZ26" s="287"/>
      <c r="IA26" s="287"/>
      <c r="IB26" s="287"/>
      <c r="IC26" s="287"/>
      <c r="ID26" s="287"/>
      <c r="IE26" s="287"/>
      <c r="IF26" s="287"/>
      <c r="IG26" s="287"/>
      <c r="IH26" s="287"/>
      <c r="II26" s="287"/>
      <c r="IJ26" s="287"/>
      <c r="IK26" s="287"/>
      <c r="IL26" s="287"/>
      <c r="IM26" s="287"/>
      <c r="IN26" s="287"/>
      <c r="IO26" s="287"/>
      <c r="IP26" s="287"/>
      <c r="IQ26" s="287"/>
      <c r="IR26" s="287"/>
      <c r="IS26" s="287"/>
    </row>
    <row r="27" spans="1:253" ht="13.5" x14ac:dyDescent="0.25">
      <c r="A27" s="319"/>
      <c r="B27" s="320"/>
      <c r="C27" s="320"/>
      <c r="D27" s="318"/>
      <c r="E27" s="318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  <c r="V27" s="323"/>
      <c r="W27" s="323"/>
      <c r="X27" s="323"/>
      <c r="Y27" s="291"/>
      <c r="Z27" s="291"/>
      <c r="AA27" s="291"/>
      <c r="AB27" s="287"/>
      <c r="AC27" s="287"/>
      <c r="AD27" s="287"/>
      <c r="AE27" s="545"/>
      <c r="AF27" s="545"/>
      <c r="AG27" s="546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287"/>
      <c r="EU27" s="287"/>
      <c r="EV27" s="287"/>
      <c r="EW27" s="287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7"/>
      <c r="FI27" s="287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287"/>
      <c r="FY27" s="287"/>
      <c r="FZ27" s="287"/>
      <c r="GA27" s="287"/>
      <c r="GB27" s="287"/>
      <c r="GC27" s="287"/>
      <c r="GD27" s="287"/>
      <c r="GE27" s="287"/>
      <c r="GF27" s="287"/>
      <c r="GG27" s="287"/>
      <c r="GH27" s="287"/>
      <c r="GI27" s="287"/>
      <c r="GJ27" s="287"/>
      <c r="GK27" s="287"/>
      <c r="GL27" s="287"/>
      <c r="GM27" s="287"/>
      <c r="GN27" s="287"/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  <c r="HI27" s="287"/>
      <c r="HJ27" s="287"/>
      <c r="HK27" s="287"/>
      <c r="HL27" s="287"/>
      <c r="HM27" s="287"/>
      <c r="HN27" s="287"/>
      <c r="HO27" s="287"/>
      <c r="HP27" s="287"/>
      <c r="HQ27" s="287"/>
      <c r="HR27" s="287"/>
      <c r="HS27" s="287"/>
      <c r="HT27" s="287"/>
      <c r="HU27" s="287"/>
      <c r="HV27" s="287"/>
      <c r="HW27" s="287"/>
      <c r="HX27" s="287"/>
      <c r="HY27" s="287"/>
      <c r="HZ27" s="287"/>
      <c r="IA27" s="287"/>
      <c r="IB27" s="287"/>
      <c r="IC27" s="287"/>
      <c r="ID27" s="287"/>
      <c r="IE27" s="287"/>
      <c r="IF27" s="287"/>
      <c r="IG27" s="287"/>
      <c r="IH27" s="287"/>
      <c r="II27" s="287"/>
      <c r="IJ27" s="287"/>
      <c r="IK27" s="287"/>
      <c r="IL27" s="287"/>
      <c r="IM27" s="287"/>
      <c r="IN27" s="287"/>
      <c r="IO27" s="287"/>
      <c r="IP27" s="287"/>
      <c r="IQ27" s="287"/>
      <c r="IR27" s="287"/>
      <c r="IS27" s="287"/>
    </row>
    <row r="28" spans="1:253" ht="16.5" x14ac:dyDescent="0.3">
      <c r="A28" s="296"/>
      <c r="B28" s="333" t="s">
        <v>318</v>
      </c>
      <c r="C28" s="333"/>
      <c r="D28" s="331"/>
      <c r="E28" s="331"/>
      <c r="F28" s="334">
        <f>SUM(F26,F21,F16,F11)</f>
        <v>0</v>
      </c>
      <c r="G28" s="334">
        <f t="shared" ref="G28:Z28" si="19">SUM(G26,G21,G16,G11)</f>
        <v>0</v>
      </c>
      <c r="H28" s="334">
        <f t="shared" si="19"/>
        <v>0</v>
      </c>
      <c r="I28" s="334">
        <f t="shared" si="19"/>
        <v>0</v>
      </c>
      <c r="J28" s="334">
        <f t="shared" si="19"/>
        <v>0</v>
      </c>
      <c r="K28" s="334">
        <f t="shared" si="19"/>
        <v>0</v>
      </c>
      <c r="L28" s="334">
        <f t="shared" si="19"/>
        <v>0</v>
      </c>
      <c r="M28" s="334">
        <f t="shared" si="19"/>
        <v>0</v>
      </c>
      <c r="N28" s="334">
        <f t="shared" si="19"/>
        <v>0</v>
      </c>
      <c r="O28" s="334">
        <f t="shared" si="19"/>
        <v>0</v>
      </c>
      <c r="P28" s="334">
        <f t="shared" si="19"/>
        <v>0</v>
      </c>
      <c r="Q28" s="334">
        <f t="shared" ref="Q28:V28" si="20">SUM(Q26,Q21,Q16,Q11)</f>
        <v>0</v>
      </c>
      <c r="R28" s="334">
        <f t="shared" si="20"/>
        <v>0</v>
      </c>
      <c r="S28" s="334">
        <f t="shared" si="20"/>
        <v>0</v>
      </c>
      <c r="T28" s="334">
        <f t="shared" si="20"/>
        <v>0</v>
      </c>
      <c r="U28" s="334">
        <f t="shared" si="20"/>
        <v>0</v>
      </c>
      <c r="V28" s="334">
        <f t="shared" si="20"/>
        <v>0</v>
      </c>
      <c r="W28" s="334">
        <f t="shared" si="19"/>
        <v>0</v>
      </c>
      <c r="X28" s="334">
        <f t="shared" si="14"/>
        <v>0</v>
      </c>
      <c r="Y28" s="369">
        <f t="shared" si="19"/>
        <v>0</v>
      </c>
      <c r="Z28" s="393">
        <f t="shared" si="19"/>
        <v>0</v>
      </c>
      <c r="AA28" s="394">
        <f t="shared" si="1"/>
        <v>0</v>
      </c>
      <c r="AB28" s="297"/>
      <c r="AC28" s="297"/>
      <c r="AD28" s="297"/>
      <c r="AE28" s="359">
        <f t="shared" ref="AE28:AF28" si="21">SUM(AE26,AE21,AE16,AE11)</f>
        <v>0</v>
      </c>
      <c r="AF28" s="359">
        <f t="shared" si="21"/>
        <v>0</v>
      </c>
      <c r="AG28" s="653" t="e">
        <f t="shared" si="18"/>
        <v>#DIV/0!</v>
      </c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</row>
    <row r="29" spans="1:253" x14ac:dyDescent="0.3">
      <c r="A29" s="298"/>
      <c r="B29" s="299"/>
      <c r="C29" s="299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2"/>
      <c r="AB29" s="219"/>
      <c r="AC29" s="287"/>
      <c r="AD29" s="287"/>
      <c r="AE29" s="541"/>
      <c r="AF29" s="541"/>
      <c r="AG29" s="542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7"/>
      <c r="HR29" s="287"/>
      <c r="HS29" s="287"/>
      <c r="HT29" s="287"/>
      <c r="HU29" s="287"/>
      <c r="HV29" s="287"/>
      <c r="HW29" s="287"/>
      <c r="HX29" s="287"/>
      <c r="HY29" s="287"/>
      <c r="HZ29" s="287"/>
      <c r="IA29" s="287"/>
      <c r="IB29" s="287"/>
      <c r="IC29" s="287"/>
      <c r="ID29" s="287"/>
      <c r="IE29" s="287"/>
      <c r="IF29" s="287"/>
      <c r="IG29" s="287"/>
      <c r="IH29" s="287"/>
      <c r="II29" s="287"/>
      <c r="IJ29" s="287"/>
      <c r="IK29" s="287"/>
      <c r="IL29" s="287"/>
      <c r="IM29" s="287"/>
      <c r="IN29" s="287"/>
      <c r="IO29" s="287"/>
      <c r="IP29" s="287"/>
      <c r="IQ29" s="287"/>
      <c r="IR29" s="287"/>
      <c r="IS29" s="287"/>
    </row>
    <row r="30" spans="1:253" x14ac:dyDescent="0.3">
      <c r="A30" s="298"/>
      <c r="B30" s="300"/>
      <c r="C30" s="300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2"/>
      <c r="AB30" s="219"/>
      <c r="AC30" s="287"/>
      <c r="AD30" s="287"/>
      <c r="AE30" s="541"/>
      <c r="AF30" s="541"/>
      <c r="AG30" s="542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7"/>
      <c r="HR30" s="287"/>
      <c r="HS30" s="287"/>
      <c r="HT30" s="287"/>
      <c r="HU30" s="287"/>
      <c r="HV30" s="287"/>
      <c r="HW30" s="287"/>
      <c r="HX30" s="287"/>
      <c r="HY30" s="287"/>
      <c r="HZ30" s="287"/>
      <c r="IA30" s="287"/>
      <c r="IB30" s="287"/>
      <c r="IC30" s="287"/>
      <c r="ID30" s="287"/>
      <c r="IE30" s="287"/>
      <c r="IF30" s="287"/>
      <c r="IG30" s="287"/>
      <c r="IH30" s="287"/>
      <c r="II30" s="287"/>
      <c r="IJ30" s="287"/>
      <c r="IK30" s="287"/>
      <c r="IL30" s="287"/>
      <c r="IM30" s="287"/>
      <c r="IN30" s="287"/>
      <c r="IO30" s="287"/>
      <c r="IP30" s="287"/>
      <c r="IQ30" s="287"/>
      <c r="IR30" s="287"/>
      <c r="IS30" s="287"/>
    </row>
    <row r="31" spans="1:253" x14ac:dyDescent="0.3">
      <c r="A31" s="304"/>
      <c r="B31" s="220"/>
      <c r="C31" s="220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2"/>
      <c r="AB31" s="307"/>
      <c r="AC31" s="308"/>
      <c r="AD31" s="288"/>
      <c r="AE31" s="541"/>
      <c r="AF31" s="541"/>
      <c r="AG31" s="542"/>
      <c r="AH31" s="306"/>
      <c r="AI31" s="302"/>
      <c r="AJ31" s="302"/>
      <c r="AK31" s="302"/>
      <c r="AL31" s="302"/>
      <c r="AM31" s="302"/>
      <c r="AN31" s="302"/>
      <c r="AO31" s="307"/>
      <c r="AP31" s="308"/>
      <c r="AQ31" s="288"/>
      <c r="AR31" s="288"/>
      <c r="AS31" s="306"/>
      <c r="AT31" s="302"/>
      <c r="AU31" s="302"/>
      <c r="AV31" s="302"/>
      <c r="AW31" s="302"/>
      <c r="AX31" s="302"/>
      <c r="AY31" s="302"/>
      <c r="AZ31" s="307"/>
      <c r="BA31" s="308"/>
      <c r="BB31" s="288"/>
      <c r="BC31" s="288"/>
      <c r="BD31" s="306"/>
      <c r="BE31" s="302"/>
      <c r="BF31" s="302"/>
      <c r="BG31" s="302"/>
      <c r="BH31" s="302"/>
      <c r="BI31" s="302"/>
      <c r="BJ31" s="302"/>
      <c r="BK31" s="307"/>
      <c r="BL31" s="308"/>
      <c r="BM31" s="288"/>
      <c r="BN31" s="288"/>
      <c r="BO31" s="306"/>
      <c r="BP31" s="302"/>
      <c r="BQ31" s="302"/>
      <c r="BR31" s="302"/>
      <c r="BS31" s="302"/>
      <c r="BT31" s="302"/>
      <c r="BU31" s="302"/>
      <c r="BV31" s="307"/>
      <c r="BW31" s="308"/>
      <c r="BX31" s="288"/>
      <c r="BY31" s="288"/>
      <c r="BZ31" s="306"/>
      <c r="CA31" s="302"/>
      <c r="CB31" s="302"/>
      <c r="CC31" s="302"/>
      <c r="CD31" s="302"/>
      <c r="CE31" s="302"/>
      <c r="CF31" s="302"/>
      <c r="CG31" s="307"/>
      <c r="CH31" s="308"/>
      <c r="CI31" s="288"/>
      <c r="CJ31" s="288"/>
      <c r="CK31" s="306"/>
      <c r="CL31" s="302"/>
      <c r="CM31" s="302"/>
      <c r="CN31" s="302"/>
      <c r="CO31" s="302"/>
      <c r="CP31" s="302"/>
      <c r="CQ31" s="302"/>
      <c r="CR31" s="307"/>
      <c r="CS31" s="308"/>
      <c r="CT31" s="288"/>
      <c r="CU31" s="288"/>
      <c r="CV31" s="306"/>
      <c r="CW31" s="302"/>
      <c r="CX31" s="302"/>
      <c r="CY31" s="302"/>
      <c r="CZ31" s="302"/>
      <c r="DA31" s="302"/>
      <c r="DB31" s="302"/>
      <c r="DC31" s="307"/>
      <c r="DD31" s="308"/>
      <c r="DE31" s="288"/>
      <c r="DF31" s="288"/>
      <c r="DG31" s="306"/>
      <c r="DH31" s="302"/>
      <c r="DI31" s="302"/>
      <c r="DJ31" s="302"/>
      <c r="DK31" s="302"/>
      <c r="DL31" s="302"/>
      <c r="DM31" s="302"/>
      <c r="DN31" s="307"/>
      <c r="DO31" s="308"/>
      <c r="DP31" s="288"/>
      <c r="DQ31" s="288"/>
      <c r="DR31" s="306"/>
      <c r="DS31" s="302"/>
      <c r="DT31" s="302"/>
      <c r="DU31" s="302"/>
      <c r="DV31" s="302"/>
      <c r="DW31" s="302"/>
      <c r="DX31" s="302"/>
      <c r="DY31" s="307"/>
      <c r="DZ31" s="308"/>
      <c r="EA31" s="288"/>
      <c r="EB31" s="288"/>
      <c r="EC31" s="306"/>
      <c r="ED31" s="302"/>
      <c r="EE31" s="302"/>
      <c r="EF31" s="302"/>
      <c r="EG31" s="302"/>
      <c r="EH31" s="302"/>
      <c r="EI31" s="302"/>
      <c r="EJ31" s="307"/>
      <c r="EK31" s="308"/>
      <c r="EL31" s="288"/>
      <c r="EM31" s="288"/>
      <c r="EN31" s="306"/>
      <c r="EO31" s="302"/>
      <c r="EP31" s="302"/>
      <c r="EQ31" s="302"/>
      <c r="ER31" s="302"/>
      <c r="ES31" s="302"/>
      <c r="ET31" s="302"/>
      <c r="EU31" s="307"/>
      <c r="EV31" s="308"/>
      <c r="EW31" s="288"/>
      <c r="EX31" s="288"/>
      <c r="EY31" s="306"/>
      <c r="EZ31" s="302"/>
      <c r="FA31" s="302"/>
      <c r="FB31" s="302"/>
      <c r="FC31" s="302"/>
      <c r="FD31" s="302"/>
      <c r="FE31" s="302"/>
      <c r="FF31" s="307"/>
      <c r="FG31" s="308"/>
      <c r="FH31" s="288"/>
      <c r="FI31" s="288"/>
      <c r="FJ31" s="306"/>
      <c r="FK31" s="302"/>
      <c r="FL31" s="302"/>
      <c r="FM31" s="302"/>
      <c r="FN31" s="302"/>
      <c r="FO31" s="302"/>
      <c r="FP31" s="302"/>
      <c r="FQ31" s="307"/>
      <c r="FR31" s="308"/>
      <c r="FS31" s="288"/>
      <c r="FT31" s="288"/>
      <c r="FU31" s="306"/>
      <c r="FV31" s="302"/>
      <c r="FW31" s="302"/>
      <c r="FX31" s="302"/>
      <c r="FY31" s="302"/>
      <c r="FZ31" s="302"/>
      <c r="GA31" s="302"/>
      <c r="GB31" s="307"/>
      <c r="GC31" s="308"/>
      <c r="GD31" s="288"/>
      <c r="GE31" s="288"/>
      <c r="GF31" s="306"/>
      <c r="GG31" s="302"/>
      <c r="GH31" s="302"/>
      <c r="GI31" s="302"/>
      <c r="GJ31" s="302"/>
      <c r="GK31" s="302"/>
      <c r="GL31" s="302"/>
      <c r="GM31" s="307"/>
      <c r="GN31" s="308"/>
      <c r="GO31" s="288"/>
      <c r="GP31" s="288"/>
      <c r="GQ31" s="306"/>
      <c r="GR31" s="302"/>
      <c r="GS31" s="302"/>
      <c r="GT31" s="302"/>
      <c r="GU31" s="302"/>
      <c r="GV31" s="302"/>
      <c r="GW31" s="302"/>
      <c r="GX31" s="307"/>
      <c r="GY31" s="308"/>
      <c r="GZ31" s="288"/>
      <c r="HA31" s="288"/>
      <c r="HB31" s="306"/>
      <c r="HC31" s="302"/>
      <c r="HD31" s="302"/>
      <c r="HE31" s="302"/>
      <c r="HF31" s="302"/>
      <c r="HG31" s="302"/>
      <c r="HH31" s="302"/>
      <c r="HI31" s="307"/>
      <c r="HJ31" s="308"/>
      <c r="HK31" s="288"/>
      <c r="HL31" s="288"/>
      <c r="HM31" s="306"/>
      <c r="HN31" s="302"/>
      <c r="HO31" s="302"/>
      <c r="HP31" s="302"/>
      <c r="HQ31" s="302"/>
      <c r="HR31" s="302"/>
      <c r="HS31" s="302"/>
      <c r="HT31" s="307"/>
      <c r="HU31" s="308"/>
      <c r="HV31" s="288"/>
      <c r="HW31" s="288"/>
      <c r="HX31" s="306"/>
      <c r="HY31" s="302"/>
      <c r="HZ31" s="302"/>
      <c r="IA31" s="302"/>
      <c r="IB31" s="302"/>
      <c r="IC31" s="302"/>
      <c r="ID31" s="302"/>
      <c r="IE31" s="307"/>
      <c r="IF31" s="308"/>
      <c r="IG31" s="288"/>
      <c r="IH31" s="288"/>
      <c r="II31" s="306"/>
      <c r="IJ31" s="302"/>
      <c r="IK31" s="302"/>
      <c r="IL31" s="302"/>
      <c r="IM31" s="302"/>
      <c r="IN31" s="302"/>
      <c r="IO31" s="302"/>
      <c r="IP31" s="307"/>
      <c r="IQ31" s="308"/>
      <c r="IR31" s="288"/>
      <c r="IS31" s="288"/>
    </row>
    <row r="32" spans="1:253" x14ac:dyDescent="0.3">
      <c r="A32" s="94"/>
      <c r="B32" s="699" t="s">
        <v>39</v>
      </c>
      <c r="C32" s="700"/>
      <c r="D32" s="744"/>
      <c r="E32" s="532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2"/>
      <c r="AB32" s="307"/>
      <c r="AC32" s="308"/>
      <c r="AD32" s="288"/>
      <c r="AE32" s="541"/>
      <c r="AF32" s="541"/>
      <c r="AG32" s="542"/>
      <c r="AH32" s="306"/>
      <c r="AI32" s="302"/>
      <c r="AJ32" s="302"/>
      <c r="AK32" s="302"/>
      <c r="AL32" s="302"/>
      <c r="AM32" s="302"/>
      <c r="AN32" s="302"/>
      <c r="AO32" s="307"/>
      <c r="AP32" s="308"/>
      <c r="AQ32" s="288"/>
      <c r="AR32" s="288"/>
      <c r="AS32" s="306"/>
      <c r="AT32" s="302"/>
      <c r="AU32" s="302"/>
      <c r="AV32" s="302"/>
      <c r="AW32" s="302"/>
      <c r="AX32" s="302"/>
      <c r="AY32" s="302"/>
      <c r="AZ32" s="307"/>
      <c r="BA32" s="308"/>
      <c r="BB32" s="288"/>
      <c r="BC32" s="288"/>
      <c r="BD32" s="306"/>
      <c r="BE32" s="302"/>
      <c r="BF32" s="302"/>
      <c r="BG32" s="302"/>
      <c r="BH32" s="302"/>
      <c r="BI32" s="302"/>
      <c r="BJ32" s="302"/>
      <c r="BK32" s="307"/>
      <c r="BL32" s="308"/>
      <c r="BM32" s="288"/>
      <c r="BN32" s="288"/>
      <c r="BO32" s="306"/>
      <c r="BP32" s="302"/>
      <c r="BQ32" s="302"/>
      <c r="BR32" s="302"/>
      <c r="BS32" s="302"/>
      <c r="BT32" s="302"/>
      <c r="BU32" s="302"/>
      <c r="BV32" s="307"/>
      <c r="BW32" s="308"/>
      <c r="BX32" s="288"/>
      <c r="BY32" s="288"/>
      <c r="BZ32" s="306"/>
      <c r="CA32" s="302"/>
      <c r="CB32" s="302"/>
      <c r="CC32" s="302"/>
      <c r="CD32" s="302"/>
      <c r="CE32" s="302"/>
      <c r="CF32" s="302"/>
      <c r="CG32" s="307"/>
      <c r="CH32" s="308"/>
      <c r="CI32" s="288"/>
      <c r="CJ32" s="288"/>
      <c r="CK32" s="306"/>
      <c r="CL32" s="302"/>
      <c r="CM32" s="302"/>
      <c r="CN32" s="302"/>
      <c r="CO32" s="302"/>
      <c r="CP32" s="302"/>
      <c r="CQ32" s="302"/>
      <c r="CR32" s="307"/>
      <c r="CS32" s="308"/>
      <c r="CT32" s="288"/>
      <c r="CU32" s="288"/>
      <c r="CV32" s="306"/>
      <c r="CW32" s="302"/>
      <c r="CX32" s="302"/>
      <c r="CY32" s="302"/>
      <c r="CZ32" s="302"/>
      <c r="DA32" s="302"/>
      <c r="DB32" s="302"/>
      <c r="DC32" s="307"/>
      <c r="DD32" s="308"/>
      <c r="DE32" s="288"/>
      <c r="DF32" s="288"/>
      <c r="DG32" s="306"/>
      <c r="DH32" s="302"/>
      <c r="DI32" s="302"/>
      <c r="DJ32" s="302"/>
      <c r="DK32" s="302"/>
      <c r="DL32" s="302"/>
      <c r="DM32" s="302"/>
      <c r="DN32" s="307"/>
      <c r="DO32" s="308"/>
      <c r="DP32" s="288"/>
      <c r="DQ32" s="288"/>
      <c r="DR32" s="306"/>
      <c r="DS32" s="302"/>
      <c r="DT32" s="302"/>
      <c r="DU32" s="302"/>
      <c r="DV32" s="302"/>
      <c r="DW32" s="302"/>
      <c r="DX32" s="302"/>
      <c r="DY32" s="307"/>
      <c r="DZ32" s="308"/>
      <c r="EA32" s="288"/>
      <c r="EB32" s="288"/>
      <c r="EC32" s="306"/>
      <c r="ED32" s="302"/>
      <c r="EE32" s="302"/>
      <c r="EF32" s="302"/>
      <c r="EG32" s="302"/>
      <c r="EH32" s="302"/>
      <c r="EI32" s="302"/>
      <c r="EJ32" s="307"/>
      <c r="EK32" s="308"/>
      <c r="EL32" s="288"/>
      <c r="EM32" s="288"/>
      <c r="EN32" s="306"/>
      <c r="EO32" s="302"/>
      <c r="EP32" s="302"/>
      <c r="EQ32" s="302"/>
      <c r="ER32" s="302"/>
      <c r="ES32" s="302"/>
      <c r="ET32" s="302"/>
      <c r="EU32" s="307"/>
      <c r="EV32" s="308"/>
      <c r="EW32" s="288"/>
      <c r="EX32" s="288"/>
      <c r="EY32" s="306"/>
      <c r="EZ32" s="302"/>
      <c r="FA32" s="302"/>
      <c r="FB32" s="302"/>
      <c r="FC32" s="302"/>
      <c r="FD32" s="302"/>
      <c r="FE32" s="302"/>
      <c r="FF32" s="307"/>
      <c r="FG32" s="308"/>
      <c r="FH32" s="288"/>
      <c r="FI32" s="288"/>
      <c r="FJ32" s="306"/>
      <c r="FK32" s="302"/>
      <c r="FL32" s="302"/>
      <c r="FM32" s="302"/>
      <c r="FN32" s="302"/>
      <c r="FO32" s="302"/>
      <c r="FP32" s="302"/>
      <c r="FQ32" s="307"/>
      <c r="FR32" s="308"/>
      <c r="FS32" s="288"/>
      <c r="FT32" s="288"/>
      <c r="FU32" s="306"/>
      <c r="FV32" s="302"/>
      <c r="FW32" s="302"/>
      <c r="FX32" s="302"/>
      <c r="FY32" s="302"/>
      <c r="FZ32" s="302"/>
      <c r="GA32" s="302"/>
      <c r="GB32" s="307"/>
      <c r="GC32" s="308"/>
      <c r="GD32" s="288"/>
      <c r="GE32" s="288"/>
      <c r="GF32" s="306"/>
      <c r="GG32" s="302"/>
      <c r="GH32" s="302"/>
      <c r="GI32" s="302"/>
      <c r="GJ32" s="302"/>
      <c r="GK32" s="302"/>
      <c r="GL32" s="302"/>
      <c r="GM32" s="307"/>
      <c r="GN32" s="308"/>
      <c r="GO32" s="288"/>
      <c r="GP32" s="288"/>
      <c r="GQ32" s="306"/>
      <c r="GR32" s="302"/>
      <c r="GS32" s="302"/>
      <c r="GT32" s="302"/>
      <c r="GU32" s="302"/>
      <c r="GV32" s="302"/>
      <c r="GW32" s="302"/>
      <c r="GX32" s="307"/>
      <c r="GY32" s="308"/>
      <c r="GZ32" s="288"/>
      <c r="HA32" s="288"/>
      <c r="HB32" s="306"/>
      <c r="HC32" s="302"/>
      <c r="HD32" s="302"/>
      <c r="HE32" s="302"/>
      <c r="HF32" s="302"/>
      <c r="HG32" s="302"/>
      <c r="HH32" s="302"/>
      <c r="HI32" s="307"/>
      <c r="HJ32" s="308"/>
      <c r="HK32" s="288"/>
      <c r="HL32" s="288"/>
      <c r="HM32" s="306"/>
      <c r="HN32" s="302"/>
      <c r="HO32" s="302"/>
      <c r="HP32" s="302"/>
      <c r="HQ32" s="302"/>
      <c r="HR32" s="302"/>
      <c r="HS32" s="302"/>
      <c r="HT32" s="307"/>
      <c r="HU32" s="308"/>
      <c r="HV32" s="288"/>
      <c r="HW32" s="288"/>
      <c r="HX32" s="306"/>
      <c r="HY32" s="302"/>
      <c r="HZ32" s="302"/>
      <c r="IA32" s="302"/>
      <c r="IB32" s="302"/>
      <c r="IC32" s="302"/>
      <c r="ID32" s="302"/>
      <c r="IE32" s="307"/>
      <c r="IF32" s="308"/>
      <c r="IG32" s="288"/>
      <c r="IH32" s="288"/>
      <c r="II32" s="306"/>
      <c r="IJ32" s="302"/>
      <c r="IK32" s="302"/>
      <c r="IL32" s="302"/>
      <c r="IM32" s="302"/>
      <c r="IN32" s="302"/>
      <c r="IO32" s="302"/>
      <c r="IP32" s="307"/>
      <c r="IQ32" s="308"/>
      <c r="IR32" s="288"/>
      <c r="IS32" s="288"/>
    </row>
    <row r="33" spans="1:253" x14ac:dyDescent="0.3">
      <c r="A33" s="221">
        <v>1</v>
      </c>
      <c r="B33" s="695"/>
      <c r="C33" s="696"/>
      <c r="D33" s="782"/>
      <c r="E33" s="533"/>
      <c r="F33" s="305"/>
      <c r="G33" s="305"/>
      <c r="H33" s="305"/>
      <c r="I33" s="305"/>
      <c r="J33" s="305"/>
      <c r="K33" s="305"/>
      <c r="L33" s="305"/>
      <c r="M33" s="305"/>
      <c r="N33" s="305"/>
      <c r="O33" s="407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2"/>
      <c r="AB33" s="307"/>
      <c r="AC33" s="308"/>
      <c r="AD33" s="288"/>
      <c r="AE33" s="539"/>
      <c r="AF33" s="539"/>
      <c r="AG33" s="540"/>
      <c r="AH33" s="306"/>
      <c r="AI33" s="302"/>
      <c r="AJ33" s="302"/>
      <c r="AK33" s="302"/>
      <c r="AL33" s="302"/>
      <c r="AM33" s="302"/>
      <c r="AN33" s="302"/>
      <c r="AO33" s="307"/>
      <c r="AP33" s="308"/>
      <c r="AQ33" s="288"/>
      <c r="AR33" s="288"/>
      <c r="AS33" s="306"/>
      <c r="AT33" s="302"/>
      <c r="AU33" s="302"/>
      <c r="AV33" s="302"/>
      <c r="AW33" s="302"/>
      <c r="AX33" s="302"/>
      <c r="AY33" s="302"/>
      <c r="AZ33" s="307"/>
      <c r="BA33" s="308"/>
      <c r="BB33" s="288"/>
      <c r="BC33" s="288"/>
      <c r="BD33" s="306"/>
      <c r="BE33" s="302"/>
      <c r="BF33" s="302"/>
      <c r="BG33" s="302"/>
      <c r="BH33" s="302"/>
      <c r="BI33" s="302"/>
      <c r="BJ33" s="302"/>
      <c r="BK33" s="307"/>
      <c r="BL33" s="308"/>
      <c r="BM33" s="288"/>
      <c r="BN33" s="288"/>
      <c r="BO33" s="306"/>
      <c r="BP33" s="302"/>
      <c r="BQ33" s="302"/>
      <c r="BR33" s="302"/>
      <c r="BS33" s="302"/>
      <c r="BT33" s="302"/>
      <c r="BU33" s="302"/>
      <c r="BV33" s="307"/>
      <c r="BW33" s="308"/>
      <c r="BX33" s="288"/>
      <c r="BY33" s="288"/>
      <c r="BZ33" s="306"/>
      <c r="CA33" s="302"/>
      <c r="CB33" s="302"/>
      <c r="CC33" s="302"/>
      <c r="CD33" s="302"/>
      <c r="CE33" s="302"/>
      <c r="CF33" s="302"/>
      <c r="CG33" s="307"/>
      <c r="CH33" s="308"/>
      <c r="CI33" s="288"/>
      <c r="CJ33" s="288"/>
      <c r="CK33" s="306"/>
      <c r="CL33" s="302"/>
      <c r="CM33" s="302"/>
      <c r="CN33" s="302"/>
      <c r="CO33" s="302"/>
      <c r="CP33" s="302"/>
      <c r="CQ33" s="302"/>
      <c r="CR33" s="307"/>
      <c r="CS33" s="308"/>
      <c r="CT33" s="288"/>
      <c r="CU33" s="288"/>
      <c r="CV33" s="306"/>
      <c r="CW33" s="302"/>
      <c r="CX33" s="302"/>
      <c r="CY33" s="302"/>
      <c r="CZ33" s="302"/>
      <c r="DA33" s="302"/>
      <c r="DB33" s="302"/>
      <c r="DC33" s="307"/>
      <c r="DD33" s="308"/>
      <c r="DE33" s="288"/>
      <c r="DF33" s="288"/>
      <c r="DG33" s="306"/>
      <c r="DH33" s="302"/>
      <c r="DI33" s="302"/>
      <c r="DJ33" s="302"/>
      <c r="DK33" s="302"/>
      <c r="DL33" s="302"/>
      <c r="DM33" s="302"/>
      <c r="DN33" s="307"/>
      <c r="DO33" s="308"/>
      <c r="DP33" s="288"/>
      <c r="DQ33" s="288"/>
      <c r="DR33" s="306"/>
      <c r="DS33" s="302"/>
      <c r="DT33" s="302"/>
      <c r="DU33" s="302"/>
      <c r="DV33" s="302"/>
      <c r="DW33" s="302"/>
      <c r="DX33" s="302"/>
      <c r="DY33" s="307"/>
      <c r="DZ33" s="308"/>
      <c r="EA33" s="288"/>
      <c r="EB33" s="288"/>
      <c r="EC33" s="306"/>
      <c r="ED33" s="302"/>
      <c r="EE33" s="302"/>
      <c r="EF33" s="302"/>
      <c r="EG33" s="302"/>
      <c r="EH33" s="302"/>
      <c r="EI33" s="302"/>
      <c r="EJ33" s="307"/>
      <c r="EK33" s="308"/>
      <c r="EL33" s="288"/>
      <c r="EM33" s="288"/>
      <c r="EN33" s="306"/>
      <c r="EO33" s="302"/>
      <c r="EP33" s="302"/>
      <c r="EQ33" s="302"/>
      <c r="ER33" s="302"/>
      <c r="ES33" s="302"/>
      <c r="ET33" s="302"/>
      <c r="EU33" s="307"/>
      <c r="EV33" s="308"/>
      <c r="EW33" s="288"/>
      <c r="EX33" s="288"/>
      <c r="EY33" s="306"/>
      <c r="EZ33" s="302"/>
      <c r="FA33" s="302"/>
      <c r="FB33" s="302"/>
      <c r="FC33" s="302"/>
      <c r="FD33" s="302"/>
      <c r="FE33" s="302"/>
      <c r="FF33" s="307"/>
      <c r="FG33" s="308"/>
      <c r="FH33" s="288"/>
      <c r="FI33" s="288"/>
      <c r="FJ33" s="306"/>
      <c r="FK33" s="302"/>
      <c r="FL33" s="302"/>
      <c r="FM33" s="302"/>
      <c r="FN33" s="302"/>
      <c r="FO33" s="302"/>
      <c r="FP33" s="302"/>
      <c r="FQ33" s="307"/>
      <c r="FR33" s="308"/>
      <c r="FS33" s="288"/>
      <c r="FT33" s="288"/>
      <c r="FU33" s="306"/>
      <c r="FV33" s="302"/>
      <c r="FW33" s="302"/>
      <c r="FX33" s="302"/>
      <c r="FY33" s="302"/>
      <c r="FZ33" s="302"/>
      <c r="GA33" s="302"/>
      <c r="GB33" s="307"/>
      <c r="GC33" s="308"/>
      <c r="GD33" s="288"/>
      <c r="GE33" s="288"/>
      <c r="GF33" s="306"/>
      <c r="GG33" s="302"/>
      <c r="GH33" s="302"/>
      <c r="GI33" s="302"/>
      <c r="GJ33" s="302"/>
      <c r="GK33" s="302"/>
      <c r="GL33" s="302"/>
      <c r="GM33" s="307"/>
      <c r="GN33" s="308"/>
      <c r="GO33" s="288"/>
      <c r="GP33" s="288"/>
      <c r="GQ33" s="306"/>
      <c r="GR33" s="302"/>
      <c r="GS33" s="302"/>
      <c r="GT33" s="302"/>
      <c r="GU33" s="302"/>
      <c r="GV33" s="302"/>
      <c r="GW33" s="302"/>
      <c r="GX33" s="307"/>
      <c r="GY33" s="308"/>
      <c r="GZ33" s="288"/>
      <c r="HA33" s="288"/>
      <c r="HB33" s="306"/>
      <c r="HC33" s="302"/>
      <c r="HD33" s="302"/>
      <c r="HE33" s="302"/>
      <c r="HF33" s="302"/>
      <c r="HG33" s="302"/>
      <c r="HH33" s="302"/>
      <c r="HI33" s="307"/>
      <c r="HJ33" s="308"/>
      <c r="HK33" s="288"/>
      <c r="HL33" s="288"/>
      <c r="HM33" s="306"/>
      <c r="HN33" s="302"/>
      <c r="HO33" s="302"/>
      <c r="HP33" s="302"/>
      <c r="HQ33" s="302"/>
      <c r="HR33" s="302"/>
      <c r="HS33" s="302"/>
      <c r="HT33" s="307"/>
      <c r="HU33" s="308"/>
      <c r="HV33" s="288"/>
      <c r="HW33" s="288"/>
      <c r="HX33" s="306"/>
      <c r="HY33" s="302"/>
      <c r="HZ33" s="302"/>
      <c r="IA33" s="302"/>
      <c r="IB33" s="302"/>
      <c r="IC33" s="302"/>
      <c r="ID33" s="302"/>
      <c r="IE33" s="307"/>
      <c r="IF33" s="308"/>
      <c r="IG33" s="288"/>
      <c r="IH33" s="288"/>
      <c r="II33" s="306"/>
      <c r="IJ33" s="302"/>
      <c r="IK33" s="302"/>
      <c r="IL33" s="302"/>
      <c r="IM33" s="302"/>
      <c r="IN33" s="302"/>
      <c r="IO33" s="302"/>
      <c r="IP33" s="307"/>
      <c r="IQ33" s="308"/>
      <c r="IR33" s="288"/>
      <c r="IS33" s="288"/>
    </row>
    <row r="34" spans="1:253" x14ac:dyDescent="0.3">
      <c r="A34" s="221">
        <v>2</v>
      </c>
      <c r="B34" s="695"/>
      <c r="C34" s="696"/>
      <c r="D34" s="782"/>
      <c r="E34" s="533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2"/>
      <c r="AB34" s="307"/>
      <c r="AC34" s="308"/>
      <c r="AD34" s="288"/>
      <c r="AE34" s="541"/>
      <c r="AF34" s="541"/>
      <c r="AG34" s="542"/>
      <c r="AH34" s="306"/>
      <c r="AI34" s="302"/>
      <c r="AJ34" s="302"/>
      <c r="AK34" s="302"/>
      <c r="AL34" s="302"/>
      <c r="AM34" s="302"/>
      <c r="AN34" s="302"/>
      <c r="AO34" s="307"/>
      <c r="AP34" s="308"/>
      <c r="AQ34" s="288"/>
      <c r="AR34" s="288"/>
      <c r="AS34" s="306"/>
      <c r="AT34" s="302"/>
      <c r="AU34" s="302"/>
      <c r="AV34" s="302"/>
      <c r="AW34" s="302"/>
      <c r="AX34" s="302"/>
      <c r="AY34" s="302"/>
      <c r="AZ34" s="307"/>
      <c r="BA34" s="308"/>
      <c r="BB34" s="288"/>
      <c r="BC34" s="288"/>
      <c r="BD34" s="306"/>
      <c r="BE34" s="302"/>
      <c r="BF34" s="302"/>
      <c r="BG34" s="302"/>
      <c r="BH34" s="302"/>
      <c r="BI34" s="302"/>
      <c r="BJ34" s="302"/>
      <c r="BK34" s="307"/>
      <c r="BL34" s="308"/>
      <c r="BM34" s="288"/>
      <c r="BN34" s="288"/>
      <c r="BO34" s="306"/>
      <c r="BP34" s="302"/>
      <c r="BQ34" s="302"/>
      <c r="BR34" s="302"/>
      <c r="BS34" s="302"/>
      <c r="BT34" s="302"/>
      <c r="BU34" s="302"/>
      <c r="BV34" s="307"/>
      <c r="BW34" s="308"/>
      <c r="BX34" s="288"/>
      <c r="BY34" s="288"/>
      <c r="BZ34" s="306"/>
      <c r="CA34" s="302"/>
      <c r="CB34" s="302"/>
      <c r="CC34" s="302"/>
      <c r="CD34" s="302"/>
      <c r="CE34" s="302"/>
      <c r="CF34" s="302"/>
      <c r="CG34" s="307"/>
      <c r="CH34" s="308"/>
      <c r="CI34" s="288"/>
      <c r="CJ34" s="288"/>
      <c r="CK34" s="306"/>
      <c r="CL34" s="302"/>
      <c r="CM34" s="302"/>
      <c r="CN34" s="302"/>
      <c r="CO34" s="302"/>
      <c r="CP34" s="302"/>
      <c r="CQ34" s="302"/>
      <c r="CR34" s="307"/>
      <c r="CS34" s="308"/>
      <c r="CT34" s="288"/>
      <c r="CU34" s="288"/>
      <c r="CV34" s="306"/>
      <c r="CW34" s="302"/>
      <c r="CX34" s="302"/>
      <c r="CY34" s="302"/>
      <c r="CZ34" s="302"/>
      <c r="DA34" s="302"/>
      <c r="DB34" s="302"/>
      <c r="DC34" s="307"/>
      <c r="DD34" s="308"/>
      <c r="DE34" s="288"/>
      <c r="DF34" s="288"/>
      <c r="DG34" s="306"/>
      <c r="DH34" s="302"/>
      <c r="DI34" s="302"/>
      <c r="DJ34" s="302"/>
      <c r="DK34" s="302"/>
      <c r="DL34" s="302"/>
      <c r="DM34" s="302"/>
      <c r="DN34" s="307"/>
      <c r="DO34" s="308"/>
      <c r="DP34" s="288"/>
      <c r="DQ34" s="288"/>
      <c r="DR34" s="306"/>
      <c r="DS34" s="302"/>
      <c r="DT34" s="302"/>
      <c r="DU34" s="302"/>
      <c r="DV34" s="302"/>
      <c r="DW34" s="302"/>
      <c r="DX34" s="302"/>
      <c r="DY34" s="307"/>
      <c r="DZ34" s="308"/>
      <c r="EA34" s="288"/>
      <c r="EB34" s="288"/>
      <c r="EC34" s="306"/>
      <c r="ED34" s="302"/>
      <c r="EE34" s="302"/>
      <c r="EF34" s="302"/>
      <c r="EG34" s="302"/>
      <c r="EH34" s="302"/>
      <c r="EI34" s="302"/>
      <c r="EJ34" s="307"/>
      <c r="EK34" s="308"/>
      <c r="EL34" s="288"/>
      <c r="EM34" s="288"/>
      <c r="EN34" s="306"/>
      <c r="EO34" s="302"/>
      <c r="EP34" s="302"/>
      <c r="EQ34" s="302"/>
      <c r="ER34" s="302"/>
      <c r="ES34" s="302"/>
      <c r="ET34" s="302"/>
      <c r="EU34" s="307"/>
      <c r="EV34" s="308"/>
      <c r="EW34" s="288"/>
      <c r="EX34" s="288"/>
      <c r="EY34" s="306"/>
      <c r="EZ34" s="302"/>
      <c r="FA34" s="302"/>
      <c r="FB34" s="302"/>
      <c r="FC34" s="302"/>
      <c r="FD34" s="302"/>
      <c r="FE34" s="302"/>
      <c r="FF34" s="307"/>
      <c r="FG34" s="308"/>
      <c r="FH34" s="288"/>
      <c r="FI34" s="288"/>
      <c r="FJ34" s="306"/>
      <c r="FK34" s="302"/>
      <c r="FL34" s="302"/>
      <c r="FM34" s="302"/>
      <c r="FN34" s="302"/>
      <c r="FO34" s="302"/>
      <c r="FP34" s="302"/>
      <c r="FQ34" s="307"/>
      <c r="FR34" s="308"/>
      <c r="FS34" s="288"/>
      <c r="FT34" s="288"/>
      <c r="FU34" s="306"/>
      <c r="FV34" s="302"/>
      <c r="FW34" s="302"/>
      <c r="FX34" s="302"/>
      <c r="FY34" s="302"/>
      <c r="FZ34" s="302"/>
      <c r="GA34" s="302"/>
      <c r="GB34" s="307"/>
      <c r="GC34" s="308"/>
      <c r="GD34" s="288"/>
      <c r="GE34" s="288"/>
      <c r="GF34" s="306"/>
      <c r="GG34" s="302"/>
      <c r="GH34" s="302"/>
      <c r="GI34" s="302"/>
      <c r="GJ34" s="302"/>
      <c r="GK34" s="302"/>
      <c r="GL34" s="302"/>
      <c r="GM34" s="307"/>
      <c r="GN34" s="308"/>
      <c r="GO34" s="288"/>
      <c r="GP34" s="288"/>
      <c r="GQ34" s="306"/>
      <c r="GR34" s="302"/>
      <c r="GS34" s="302"/>
      <c r="GT34" s="302"/>
      <c r="GU34" s="302"/>
      <c r="GV34" s="302"/>
      <c r="GW34" s="302"/>
      <c r="GX34" s="307"/>
      <c r="GY34" s="308"/>
      <c r="GZ34" s="288"/>
      <c r="HA34" s="288"/>
      <c r="HB34" s="306"/>
      <c r="HC34" s="302"/>
      <c r="HD34" s="302"/>
      <c r="HE34" s="302"/>
      <c r="HF34" s="302"/>
      <c r="HG34" s="302"/>
      <c r="HH34" s="302"/>
      <c r="HI34" s="307"/>
      <c r="HJ34" s="308"/>
      <c r="HK34" s="288"/>
      <c r="HL34" s="288"/>
      <c r="HM34" s="306"/>
      <c r="HN34" s="302"/>
      <c r="HO34" s="302"/>
      <c r="HP34" s="302"/>
      <c r="HQ34" s="302"/>
      <c r="HR34" s="302"/>
      <c r="HS34" s="302"/>
      <c r="HT34" s="307"/>
      <c r="HU34" s="308"/>
      <c r="HV34" s="288"/>
      <c r="HW34" s="288"/>
      <c r="HX34" s="306"/>
      <c r="HY34" s="302"/>
      <c r="HZ34" s="302"/>
      <c r="IA34" s="302"/>
      <c r="IB34" s="302"/>
      <c r="IC34" s="302"/>
      <c r="ID34" s="302"/>
      <c r="IE34" s="307"/>
      <c r="IF34" s="308"/>
      <c r="IG34" s="288"/>
      <c r="IH34" s="288"/>
      <c r="II34" s="306"/>
      <c r="IJ34" s="302"/>
      <c r="IK34" s="302"/>
      <c r="IL34" s="302"/>
      <c r="IM34" s="302"/>
      <c r="IN34" s="302"/>
      <c r="IO34" s="302"/>
      <c r="IP34" s="307"/>
      <c r="IQ34" s="308"/>
      <c r="IR34" s="288"/>
      <c r="IS34" s="288"/>
    </row>
    <row r="35" spans="1:253" x14ac:dyDescent="0.3">
      <c r="A35" s="221">
        <v>3</v>
      </c>
      <c r="B35" s="695"/>
      <c r="C35" s="696"/>
      <c r="D35" s="782"/>
      <c r="E35" s="533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2"/>
      <c r="AB35" s="307"/>
      <c r="AC35" s="308"/>
      <c r="AD35" s="288"/>
      <c r="AE35" s="541"/>
      <c r="AF35" s="541"/>
      <c r="AG35" s="542"/>
      <c r="AH35" s="306"/>
      <c r="AI35" s="302"/>
      <c r="AJ35" s="302"/>
      <c r="AK35" s="302"/>
      <c r="AL35" s="302"/>
      <c r="AM35" s="302"/>
      <c r="AN35" s="302"/>
      <c r="AO35" s="307"/>
      <c r="AP35" s="308"/>
      <c r="AQ35" s="288"/>
      <c r="AR35" s="288"/>
      <c r="AS35" s="306"/>
      <c r="AT35" s="302"/>
      <c r="AU35" s="302"/>
      <c r="AV35" s="302"/>
      <c r="AW35" s="302"/>
      <c r="AX35" s="302"/>
      <c r="AY35" s="302"/>
      <c r="AZ35" s="307"/>
      <c r="BA35" s="308"/>
      <c r="BB35" s="288"/>
      <c r="BC35" s="288"/>
      <c r="BD35" s="306"/>
      <c r="BE35" s="302"/>
      <c r="BF35" s="302"/>
      <c r="BG35" s="302"/>
      <c r="BH35" s="302"/>
      <c r="BI35" s="302"/>
      <c r="BJ35" s="302"/>
      <c r="BK35" s="307"/>
      <c r="BL35" s="308"/>
      <c r="BM35" s="288"/>
      <c r="BN35" s="288"/>
      <c r="BO35" s="306"/>
      <c r="BP35" s="302"/>
      <c r="BQ35" s="302"/>
      <c r="BR35" s="302"/>
      <c r="BS35" s="302"/>
      <c r="BT35" s="302"/>
      <c r="BU35" s="302"/>
      <c r="BV35" s="307"/>
      <c r="BW35" s="308"/>
      <c r="BX35" s="288"/>
      <c r="BY35" s="288"/>
      <c r="BZ35" s="306"/>
      <c r="CA35" s="302"/>
      <c r="CB35" s="302"/>
      <c r="CC35" s="302"/>
      <c r="CD35" s="302"/>
      <c r="CE35" s="302"/>
      <c r="CF35" s="302"/>
      <c r="CG35" s="307"/>
      <c r="CH35" s="308"/>
      <c r="CI35" s="288"/>
      <c r="CJ35" s="288"/>
      <c r="CK35" s="306"/>
      <c r="CL35" s="302"/>
      <c r="CM35" s="302"/>
      <c r="CN35" s="302"/>
      <c r="CO35" s="302"/>
      <c r="CP35" s="302"/>
      <c r="CQ35" s="302"/>
      <c r="CR35" s="307"/>
      <c r="CS35" s="308"/>
      <c r="CT35" s="288"/>
      <c r="CU35" s="288"/>
      <c r="CV35" s="306"/>
      <c r="CW35" s="302"/>
      <c r="CX35" s="302"/>
      <c r="CY35" s="302"/>
      <c r="CZ35" s="302"/>
      <c r="DA35" s="302"/>
      <c r="DB35" s="302"/>
      <c r="DC35" s="307"/>
      <c r="DD35" s="308"/>
      <c r="DE35" s="288"/>
      <c r="DF35" s="288"/>
      <c r="DG35" s="306"/>
      <c r="DH35" s="302"/>
      <c r="DI35" s="302"/>
      <c r="DJ35" s="302"/>
      <c r="DK35" s="302"/>
      <c r="DL35" s="302"/>
      <c r="DM35" s="302"/>
      <c r="DN35" s="307"/>
      <c r="DO35" s="308"/>
      <c r="DP35" s="288"/>
      <c r="DQ35" s="288"/>
      <c r="DR35" s="306"/>
      <c r="DS35" s="302"/>
      <c r="DT35" s="302"/>
      <c r="DU35" s="302"/>
      <c r="DV35" s="302"/>
      <c r="DW35" s="302"/>
      <c r="DX35" s="302"/>
      <c r="DY35" s="307"/>
      <c r="DZ35" s="308"/>
      <c r="EA35" s="288"/>
      <c r="EB35" s="288"/>
      <c r="EC35" s="306"/>
      <c r="ED35" s="302"/>
      <c r="EE35" s="302"/>
      <c r="EF35" s="302"/>
      <c r="EG35" s="302"/>
      <c r="EH35" s="302"/>
      <c r="EI35" s="302"/>
      <c r="EJ35" s="307"/>
      <c r="EK35" s="308"/>
      <c r="EL35" s="288"/>
      <c r="EM35" s="288"/>
      <c r="EN35" s="306"/>
      <c r="EO35" s="302"/>
      <c r="EP35" s="302"/>
      <c r="EQ35" s="302"/>
      <c r="ER35" s="302"/>
      <c r="ES35" s="302"/>
      <c r="ET35" s="302"/>
      <c r="EU35" s="307"/>
      <c r="EV35" s="308"/>
      <c r="EW35" s="288"/>
      <c r="EX35" s="288"/>
      <c r="EY35" s="306"/>
      <c r="EZ35" s="302"/>
      <c r="FA35" s="302"/>
      <c r="FB35" s="302"/>
      <c r="FC35" s="302"/>
      <c r="FD35" s="302"/>
      <c r="FE35" s="302"/>
      <c r="FF35" s="307"/>
      <c r="FG35" s="308"/>
      <c r="FH35" s="288"/>
      <c r="FI35" s="288"/>
      <c r="FJ35" s="306"/>
      <c r="FK35" s="302"/>
      <c r="FL35" s="302"/>
      <c r="FM35" s="302"/>
      <c r="FN35" s="302"/>
      <c r="FO35" s="302"/>
      <c r="FP35" s="302"/>
      <c r="FQ35" s="307"/>
      <c r="FR35" s="308"/>
      <c r="FS35" s="288"/>
      <c r="FT35" s="288"/>
      <c r="FU35" s="306"/>
      <c r="FV35" s="302"/>
      <c r="FW35" s="302"/>
      <c r="FX35" s="302"/>
      <c r="FY35" s="302"/>
      <c r="FZ35" s="302"/>
      <c r="GA35" s="302"/>
      <c r="GB35" s="307"/>
      <c r="GC35" s="308"/>
      <c r="GD35" s="288"/>
      <c r="GE35" s="288"/>
      <c r="GF35" s="306"/>
      <c r="GG35" s="302"/>
      <c r="GH35" s="302"/>
      <c r="GI35" s="302"/>
      <c r="GJ35" s="302"/>
      <c r="GK35" s="302"/>
      <c r="GL35" s="302"/>
      <c r="GM35" s="307"/>
      <c r="GN35" s="308"/>
      <c r="GO35" s="288"/>
      <c r="GP35" s="288"/>
      <c r="GQ35" s="306"/>
      <c r="GR35" s="302"/>
      <c r="GS35" s="302"/>
      <c r="GT35" s="302"/>
      <c r="GU35" s="302"/>
      <c r="GV35" s="302"/>
      <c r="GW35" s="302"/>
      <c r="GX35" s="307"/>
      <c r="GY35" s="308"/>
      <c r="GZ35" s="288"/>
      <c r="HA35" s="288"/>
      <c r="HB35" s="306"/>
      <c r="HC35" s="302"/>
      <c r="HD35" s="302"/>
      <c r="HE35" s="302"/>
      <c r="HF35" s="302"/>
      <c r="HG35" s="302"/>
      <c r="HH35" s="302"/>
      <c r="HI35" s="307"/>
      <c r="HJ35" s="308"/>
      <c r="HK35" s="288"/>
      <c r="HL35" s="288"/>
      <c r="HM35" s="306"/>
      <c r="HN35" s="302"/>
      <c r="HO35" s="302"/>
      <c r="HP35" s="302"/>
      <c r="HQ35" s="302"/>
      <c r="HR35" s="302"/>
      <c r="HS35" s="302"/>
      <c r="HT35" s="307"/>
      <c r="HU35" s="308"/>
      <c r="HV35" s="288"/>
      <c r="HW35" s="288"/>
      <c r="HX35" s="306"/>
      <c r="HY35" s="302"/>
      <c r="HZ35" s="302"/>
      <c r="IA35" s="302"/>
      <c r="IB35" s="302"/>
      <c r="IC35" s="302"/>
      <c r="ID35" s="302"/>
      <c r="IE35" s="307"/>
      <c r="IF35" s="308"/>
      <c r="IG35" s="288"/>
      <c r="IH35" s="288"/>
      <c r="II35" s="306"/>
      <c r="IJ35" s="302"/>
      <c r="IK35" s="302"/>
      <c r="IL35" s="302"/>
      <c r="IM35" s="302"/>
      <c r="IN35" s="302"/>
      <c r="IO35" s="302"/>
      <c r="IP35" s="307"/>
      <c r="IQ35" s="308"/>
      <c r="IR35" s="288"/>
      <c r="IS35" s="288"/>
    </row>
    <row r="36" spans="1:253" x14ac:dyDescent="0.3">
      <c r="A36" s="221">
        <v>4</v>
      </c>
      <c r="B36" s="695"/>
      <c r="C36" s="696"/>
      <c r="D36" s="782"/>
      <c r="E36" s="533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2"/>
      <c r="AB36" s="307"/>
      <c r="AC36" s="308"/>
      <c r="AD36" s="288"/>
      <c r="AE36" s="541"/>
      <c r="AF36" s="541"/>
      <c r="AG36" s="542"/>
      <c r="AH36" s="306"/>
      <c r="AI36" s="302"/>
      <c r="AJ36" s="302"/>
      <c r="AK36" s="302"/>
      <c r="AL36" s="302"/>
      <c r="AM36" s="302"/>
      <c r="AN36" s="302"/>
      <c r="AO36" s="307"/>
      <c r="AP36" s="308"/>
      <c r="AQ36" s="288"/>
      <c r="AR36" s="288"/>
      <c r="AS36" s="306"/>
      <c r="AT36" s="302"/>
      <c r="AU36" s="302"/>
      <c r="AV36" s="302"/>
      <c r="AW36" s="302"/>
      <c r="AX36" s="302"/>
      <c r="AY36" s="302"/>
      <c r="AZ36" s="307"/>
      <c r="BA36" s="308"/>
      <c r="BB36" s="288"/>
      <c r="BC36" s="288"/>
      <c r="BD36" s="306"/>
      <c r="BE36" s="302"/>
      <c r="BF36" s="302"/>
      <c r="BG36" s="302"/>
      <c r="BH36" s="302"/>
      <c r="BI36" s="302"/>
      <c r="BJ36" s="302"/>
      <c r="BK36" s="307"/>
      <c r="BL36" s="308"/>
      <c r="BM36" s="288"/>
      <c r="BN36" s="288"/>
      <c r="BO36" s="306"/>
      <c r="BP36" s="302"/>
      <c r="BQ36" s="302"/>
      <c r="BR36" s="302"/>
      <c r="BS36" s="302"/>
      <c r="BT36" s="302"/>
      <c r="BU36" s="302"/>
      <c r="BV36" s="307"/>
      <c r="BW36" s="308"/>
      <c r="BX36" s="288"/>
      <c r="BY36" s="288"/>
      <c r="BZ36" s="306"/>
      <c r="CA36" s="302"/>
      <c r="CB36" s="302"/>
      <c r="CC36" s="302"/>
      <c r="CD36" s="302"/>
      <c r="CE36" s="302"/>
      <c r="CF36" s="302"/>
      <c r="CG36" s="307"/>
      <c r="CH36" s="308"/>
      <c r="CI36" s="288"/>
      <c r="CJ36" s="288"/>
      <c r="CK36" s="306"/>
      <c r="CL36" s="302"/>
      <c r="CM36" s="302"/>
      <c r="CN36" s="302"/>
      <c r="CO36" s="302"/>
      <c r="CP36" s="302"/>
      <c r="CQ36" s="302"/>
      <c r="CR36" s="307"/>
      <c r="CS36" s="308"/>
      <c r="CT36" s="288"/>
      <c r="CU36" s="288"/>
      <c r="CV36" s="306"/>
      <c r="CW36" s="302"/>
      <c r="CX36" s="302"/>
      <c r="CY36" s="302"/>
      <c r="CZ36" s="302"/>
      <c r="DA36" s="302"/>
      <c r="DB36" s="302"/>
      <c r="DC36" s="307"/>
      <c r="DD36" s="308"/>
      <c r="DE36" s="288"/>
      <c r="DF36" s="288"/>
      <c r="DG36" s="306"/>
      <c r="DH36" s="302"/>
      <c r="DI36" s="302"/>
      <c r="DJ36" s="302"/>
      <c r="DK36" s="302"/>
      <c r="DL36" s="302"/>
      <c r="DM36" s="302"/>
      <c r="DN36" s="307"/>
      <c r="DO36" s="308"/>
      <c r="DP36" s="288"/>
      <c r="DQ36" s="288"/>
      <c r="DR36" s="306"/>
      <c r="DS36" s="302"/>
      <c r="DT36" s="302"/>
      <c r="DU36" s="302"/>
      <c r="DV36" s="302"/>
      <c r="DW36" s="302"/>
      <c r="DX36" s="302"/>
      <c r="DY36" s="307"/>
      <c r="DZ36" s="308"/>
      <c r="EA36" s="288"/>
      <c r="EB36" s="288"/>
      <c r="EC36" s="306"/>
      <c r="ED36" s="302"/>
      <c r="EE36" s="302"/>
      <c r="EF36" s="302"/>
      <c r="EG36" s="302"/>
      <c r="EH36" s="302"/>
      <c r="EI36" s="302"/>
      <c r="EJ36" s="307"/>
      <c r="EK36" s="308"/>
      <c r="EL36" s="288"/>
      <c r="EM36" s="288"/>
      <c r="EN36" s="306"/>
      <c r="EO36" s="302"/>
      <c r="EP36" s="302"/>
      <c r="EQ36" s="302"/>
      <c r="ER36" s="302"/>
      <c r="ES36" s="302"/>
      <c r="ET36" s="302"/>
      <c r="EU36" s="307"/>
      <c r="EV36" s="308"/>
      <c r="EW36" s="288"/>
      <c r="EX36" s="288"/>
      <c r="EY36" s="306"/>
      <c r="EZ36" s="302"/>
      <c r="FA36" s="302"/>
      <c r="FB36" s="302"/>
      <c r="FC36" s="302"/>
      <c r="FD36" s="302"/>
      <c r="FE36" s="302"/>
      <c r="FF36" s="307"/>
      <c r="FG36" s="308"/>
      <c r="FH36" s="288"/>
      <c r="FI36" s="288"/>
      <c r="FJ36" s="306"/>
      <c r="FK36" s="302"/>
      <c r="FL36" s="302"/>
      <c r="FM36" s="302"/>
      <c r="FN36" s="302"/>
      <c r="FO36" s="302"/>
      <c r="FP36" s="302"/>
      <c r="FQ36" s="307"/>
      <c r="FR36" s="308"/>
      <c r="FS36" s="288"/>
      <c r="FT36" s="288"/>
      <c r="FU36" s="306"/>
      <c r="FV36" s="302"/>
      <c r="FW36" s="302"/>
      <c r="FX36" s="302"/>
      <c r="FY36" s="302"/>
      <c r="FZ36" s="302"/>
      <c r="GA36" s="302"/>
      <c r="GB36" s="307"/>
      <c r="GC36" s="308"/>
      <c r="GD36" s="288"/>
      <c r="GE36" s="288"/>
      <c r="GF36" s="306"/>
      <c r="GG36" s="302"/>
      <c r="GH36" s="302"/>
      <c r="GI36" s="302"/>
      <c r="GJ36" s="302"/>
      <c r="GK36" s="302"/>
      <c r="GL36" s="302"/>
      <c r="GM36" s="307"/>
      <c r="GN36" s="308"/>
      <c r="GO36" s="288"/>
      <c r="GP36" s="288"/>
      <c r="GQ36" s="306"/>
      <c r="GR36" s="302"/>
      <c r="GS36" s="302"/>
      <c r="GT36" s="302"/>
      <c r="GU36" s="302"/>
      <c r="GV36" s="302"/>
      <c r="GW36" s="302"/>
      <c r="GX36" s="307"/>
      <c r="GY36" s="308"/>
      <c r="GZ36" s="288"/>
      <c r="HA36" s="288"/>
      <c r="HB36" s="306"/>
      <c r="HC36" s="302"/>
      <c r="HD36" s="302"/>
      <c r="HE36" s="302"/>
      <c r="HF36" s="302"/>
      <c r="HG36" s="302"/>
      <c r="HH36" s="302"/>
      <c r="HI36" s="307"/>
      <c r="HJ36" s="308"/>
      <c r="HK36" s="288"/>
      <c r="HL36" s="288"/>
      <c r="HM36" s="306"/>
      <c r="HN36" s="302"/>
      <c r="HO36" s="302"/>
      <c r="HP36" s="302"/>
      <c r="HQ36" s="302"/>
      <c r="HR36" s="302"/>
      <c r="HS36" s="302"/>
      <c r="HT36" s="307"/>
      <c r="HU36" s="308"/>
      <c r="HV36" s="288"/>
      <c r="HW36" s="288"/>
      <c r="HX36" s="306"/>
      <c r="HY36" s="302"/>
      <c r="HZ36" s="302"/>
      <c r="IA36" s="302"/>
      <c r="IB36" s="302"/>
      <c r="IC36" s="302"/>
      <c r="ID36" s="302"/>
      <c r="IE36" s="307"/>
      <c r="IF36" s="308"/>
      <c r="IG36" s="288"/>
      <c r="IH36" s="288"/>
      <c r="II36" s="306"/>
      <c r="IJ36" s="302"/>
      <c r="IK36" s="302"/>
      <c r="IL36" s="302"/>
      <c r="IM36" s="302"/>
      <c r="IN36" s="302"/>
      <c r="IO36" s="302"/>
      <c r="IP36" s="307"/>
      <c r="IQ36" s="308"/>
      <c r="IR36" s="288"/>
      <c r="IS36" s="288"/>
    </row>
    <row r="37" spans="1:253" x14ac:dyDescent="0.3">
      <c r="A37" s="221">
        <v>5</v>
      </c>
      <c r="B37" s="695"/>
      <c r="C37" s="696"/>
      <c r="D37" s="782"/>
      <c r="E37" s="533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2"/>
      <c r="AB37" s="307"/>
      <c r="AC37" s="308"/>
      <c r="AD37" s="288"/>
      <c r="AE37" s="541"/>
      <c r="AF37" s="541"/>
      <c r="AG37" s="542"/>
      <c r="AH37" s="306"/>
      <c r="AI37" s="302"/>
      <c r="AJ37" s="302"/>
      <c r="AK37" s="302"/>
      <c r="AL37" s="302"/>
      <c r="AM37" s="302"/>
      <c r="AN37" s="302"/>
      <c r="AO37" s="307"/>
      <c r="AP37" s="308"/>
      <c r="AQ37" s="288"/>
      <c r="AR37" s="288"/>
      <c r="AS37" s="306"/>
      <c r="AT37" s="302"/>
      <c r="AU37" s="302"/>
      <c r="AV37" s="302"/>
      <c r="AW37" s="302"/>
      <c r="AX37" s="302"/>
      <c r="AY37" s="302"/>
      <c r="AZ37" s="307"/>
      <c r="BA37" s="308"/>
      <c r="BB37" s="288"/>
      <c r="BC37" s="288"/>
      <c r="BD37" s="306"/>
      <c r="BE37" s="302"/>
      <c r="BF37" s="302"/>
      <c r="BG37" s="302"/>
      <c r="BH37" s="302"/>
      <c r="BI37" s="302"/>
      <c r="BJ37" s="302"/>
      <c r="BK37" s="307"/>
      <c r="BL37" s="308"/>
      <c r="BM37" s="288"/>
      <c r="BN37" s="288"/>
      <c r="BO37" s="306"/>
      <c r="BP37" s="302"/>
      <c r="BQ37" s="302"/>
      <c r="BR37" s="302"/>
      <c r="BS37" s="302"/>
      <c r="BT37" s="302"/>
      <c r="BU37" s="302"/>
      <c r="BV37" s="307"/>
      <c r="BW37" s="308"/>
      <c r="BX37" s="288"/>
      <c r="BY37" s="288"/>
      <c r="BZ37" s="306"/>
      <c r="CA37" s="302"/>
      <c r="CB37" s="302"/>
      <c r="CC37" s="302"/>
      <c r="CD37" s="302"/>
      <c r="CE37" s="302"/>
      <c r="CF37" s="302"/>
      <c r="CG37" s="307"/>
      <c r="CH37" s="308"/>
      <c r="CI37" s="288"/>
      <c r="CJ37" s="288"/>
      <c r="CK37" s="306"/>
      <c r="CL37" s="302"/>
      <c r="CM37" s="302"/>
      <c r="CN37" s="302"/>
      <c r="CO37" s="302"/>
      <c r="CP37" s="302"/>
      <c r="CQ37" s="302"/>
      <c r="CR37" s="307"/>
      <c r="CS37" s="308"/>
      <c r="CT37" s="288"/>
      <c r="CU37" s="288"/>
      <c r="CV37" s="306"/>
      <c r="CW37" s="302"/>
      <c r="CX37" s="302"/>
      <c r="CY37" s="302"/>
      <c r="CZ37" s="302"/>
      <c r="DA37" s="302"/>
      <c r="DB37" s="302"/>
      <c r="DC37" s="307"/>
      <c r="DD37" s="308"/>
      <c r="DE37" s="288"/>
      <c r="DF37" s="288"/>
      <c r="DG37" s="306"/>
      <c r="DH37" s="302"/>
      <c r="DI37" s="302"/>
      <c r="DJ37" s="302"/>
      <c r="DK37" s="302"/>
      <c r="DL37" s="302"/>
      <c r="DM37" s="302"/>
      <c r="DN37" s="307"/>
      <c r="DO37" s="308"/>
      <c r="DP37" s="288"/>
      <c r="DQ37" s="288"/>
      <c r="DR37" s="306"/>
      <c r="DS37" s="302"/>
      <c r="DT37" s="302"/>
      <c r="DU37" s="302"/>
      <c r="DV37" s="302"/>
      <c r="DW37" s="302"/>
      <c r="DX37" s="302"/>
      <c r="DY37" s="307"/>
      <c r="DZ37" s="308"/>
      <c r="EA37" s="288"/>
      <c r="EB37" s="288"/>
      <c r="EC37" s="306"/>
      <c r="ED37" s="302"/>
      <c r="EE37" s="302"/>
      <c r="EF37" s="302"/>
      <c r="EG37" s="302"/>
      <c r="EH37" s="302"/>
      <c r="EI37" s="302"/>
      <c r="EJ37" s="307"/>
      <c r="EK37" s="308"/>
      <c r="EL37" s="288"/>
      <c r="EM37" s="288"/>
      <c r="EN37" s="306"/>
      <c r="EO37" s="302"/>
      <c r="EP37" s="302"/>
      <c r="EQ37" s="302"/>
      <c r="ER37" s="302"/>
      <c r="ES37" s="302"/>
      <c r="ET37" s="302"/>
      <c r="EU37" s="307"/>
      <c r="EV37" s="308"/>
      <c r="EW37" s="288"/>
      <c r="EX37" s="288"/>
      <c r="EY37" s="306"/>
      <c r="EZ37" s="302"/>
      <c r="FA37" s="302"/>
      <c r="FB37" s="302"/>
      <c r="FC37" s="302"/>
      <c r="FD37" s="302"/>
      <c r="FE37" s="302"/>
      <c r="FF37" s="307"/>
      <c r="FG37" s="308"/>
      <c r="FH37" s="288"/>
      <c r="FI37" s="288"/>
      <c r="FJ37" s="306"/>
      <c r="FK37" s="302"/>
      <c r="FL37" s="302"/>
      <c r="FM37" s="302"/>
      <c r="FN37" s="302"/>
      <c r="FO37" s="302"/>
      <c r="FP37" s="302"/>
      <c r="FQ37" s="307"/>
      <c r="FR37" s="308"/>
      <c r="FS37" s="288"/>
      <c r="FT37" s="288"/>
      <c r="FU37" s="306"/>
      <c r="FV37" s="302"/>
      <c r="FW37" s="302"/>
      <c r="FX37" s="302"/>
      <c r="FY37" s="302"/>
      <c r="FZ37" s="302"/>
      <c r="GA37" s="302"/>
      <c r="GB37" s="307"/>
      <c r="GC37" s="308"/>
      <c r="GD37" s="288"/>
      <c r="GE37" s="288"/>
      <c r="GF37" s="306"/>
      <c r="GG37" s="302"/>
      <c r="GH37" s="302"/>
      <c r="GI37" s="302"/>
      <c r="GJ37" s="302"/>
      <c r="GK37" s="302"/>
      <c r="GL37" s="302"/>
      <c r="GM37" s="307"/>
      <c r="GN37" s="308"/>
      <c r="GO37" s="288"/>
      <c r="GP37" s="288"/>
      <c r="GQ37" s="306"/>
      <c r="GR37" s="302"/>
      <c r="GS37" s="302"/>
      <c r="GT37" s="302"/>
      <c r="GU37" s="302"/>
      <c r="GV37" s="302"/>
      <c r="GW37" s="302"/>
      <c r="GX37" s="307"/>
      <c r="GY37" s="308"/>
      <c r="GZ37" s="288"/>
      <c r="HA37" s="288"/>
      <c r="HB37" s="306"/>
      <c r="HC37" s="302"/>
      <c r="HD37" s="302"/>
      <c r="HE37" s="302"/>
      <c r="HF37" s="302"/>
      <c r="HG37" s="302"/>
      <c r="HH37" s="302"/>
      <c r="HI37" s="307"/>
      <c r="HJ37" s="308"/>
      <c r="HK37" s="288"/>
      <c r="HL37" s="288"/>
      <c r="HM37" s="306"/>
      <c r="HN37" s="302"/>
      <c r="HO37" s="302"/>
      <c r="HP37" s="302"/>
      <c r="HQ37" s="302"/>
      <c r="HR37" s="302"/>
      <c r="HS37" s="302"/>
      <c r="HT37" s="307"/>
      <c r="HU37" s="308"/>
      <c r="HV37" s="288"/>
      <c r="HW37" s="288"/>
      <c r="HX37" s="306"/>
      <c r="HY37" s="302"/>
      <c r="HZ37" s="302"/>
      <c r="IA37" s="302"/>
      <c r="IB37" s="302"/>
      <c r="IC37" s="302"/>
      <c r="ID37" s="302"/>
      <c r="IE37" s="307"/>
      <c r="IF37" s="308"/>
      <c r="IG37" s="288"/>
      <c r="IH37" s="288"/>
      <c r="II37" s="306"/>
      <c r="IJ37" s="302"/>
      <c r="IK37" s="302"/>
      <c r="IL37" s="302"/>
      <c r="IM37" s="302"/>
      <c r="IN37" s="302"/>
      <c r="IO37" s="302"/>
      <c r="IP37" s="307"/>
      <c r="IQ37" s="308"/>
      <c r="IR37" s="288"/>
      <c r="IS37" s="288"/>
    </row>
    <row r="38" spans="1:253" x14ac:dyDescent="0.3">
      <c r="A38" s="304"/>
      <c r="B38" s="222"/>
      <c r="C38" s="222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2"/>
      <c r="AB38" s="307"/>
      <c r="AC38" s="308"/>
      <c r="AD38" s="288"/>
      <c r="AE38" s="541"/>
      <c r="AF38" s="541"/>
      <c r="AG38" s="542"/>
      <c r="AH38" s="306"/>
      <c r="AI38" s="302"/>
      <c r="AJ38" s="302"/>
      <c r="AK38" s="302"/>
      <c r="AL38" s="302"/>
      <c r="AM38" s="302"/>
      <c r="AN38" s="302"/>
      <c r="AO38" s="307"/>
      <c r="AP38" s="308"/>
      <c r="AQ38" s="288"/>
      <c r="AR38" s="288"/>
      <c r="AS38" s="306"/>
      <c r="AT38" s="302"/>
      <c r="AU38" s="302"/>
      <c r="AV38" s="302"/>
      <c r="AW38" s="302"/>
      <c r="AX38" s="302"/>
      <c r="AY38" s="302"/>
      <c r="AZ38" s="307"/>
      <c r="BA38" s="308"/>
      <c r="BB38" s="288"/>
      <c r="BC38" s="288"/>
      <c r="BD38" s="306"/>
      <c r="BE38" s="302"/>
      <c r="BF38" s="302"/>
      <c r="BG38" s="302"/>
      <c r="BH38" s="302"/>
      <c r="BI38" s="302"/>
      <c r="BJ38" s="302"/>
      <c r="BK38" s="307"/>
      <c r="BL38" s="308"/>
      <c r="BM38" s="288"/>
      <c r="BN38" s="288"/>
      <c r="BO38" s="306"/>
      <c r="BP38" s="302"/>
      <c r="BQ38" s="302"/>
      <c r="BR38" s="302"/>
      <c r="BS38" s="302"/>
      <c r="BT38" s="302"/>
      <c r="BU38" s="302"/>
      <c r="BV38" s="307"/>
      <c r="BW38" s="308"/>
      <c r="BX38" s="288"/>
      <c r="BY38" s="288"/>
      <c r="BZ38" s="306"/>
      <c r="CA38" s="302"/>
      <c r="CB38" s="302"/>
      <c r="CC38" s="302"/>
      <c r="CD38" s="302"/>
      <c r="CE38" s="302"/>
      <c r="CF38" s="302"/>
      <c r="CG38" s="307"/>
      <c r="CH38" s="308"/>
      <c r="CI38" s="288"/>
      <c r="CJ38" s="288"/>
      <c r="CK38" s="306"/>
      <c r="CL38" s="302"/>
      <c r="CM38" s="302"/>
      <c r="CN38" s="302"/>
      <c r="CO38" s="302"/>
      <c r="CP38" s="302"/>
      <c r="CQ38" s="302"/>
      <c r="CR38" s="307"/>
      <c r="CS38" s="308"/>
      <c r="CT38" s="288"/>
      <c r="CU38" s="288"/>
      <c r="CV38" s="306"/>
      <c r="CW38" s="302"/>
      <c r="CX38" s="302"/>
      <c r="CY38" s="302"/>
      <c r="CZ38" s="302"/>
      <c r="DA38" s="302"/>
      <c r="DB38" s="302"/>
      <c r="DC38" s="307"/>
      <c r="DD38" s="308"/>
      <c r="DE38" s="288"/>
      <c r="DF38" s="288"/>
      <c r="DG38" s="306"/>
      <c r="DH38" s="302"/>
      <c r="DI38" s="302"/>
      <c r="DJ38" s="302"/>
      <c r="DK38" s="302"/>
      <c r="DL38" s="302"/>
      <c r="DM38" s="302"/>
      <c r="DN38" s="307"/>
      <c r="DO38" s="308"/>
      <c r="DP38" s="288"/>
      <c r="DQ38" s="288"/>
      <c r="DR38" s="306"/>
      <c r="DS38" s="302"/>
      <c r="DT38" s="302"/>
      <c r="DU38" s="302"/>
      <c r="DV38" s="302"/>
      <c r="DW38" s="302"/>
      <c r="DX38" s="302"/>
      <c r="DY38" s="307"/>
      <c r="DZ38" s="308"/>
      <c r="EA38" s="288"/>
      <c r="EB38" s="288"/>
      <c r="EC38" s="306"/>
      <c r="ED38" s="302"/>
      <c r="EE38" s="302"/>
      <c r="EF38" s="302"/>
      <c r="EG38" s="302"/>
      <c r="EH38" s="302"/>
      <c r="EI38" s="302"/>
      <c r="EJ38" s="307"/>
      <c r="EK38" s="308"/>
      <c r="EL38" s="288"/>
      <c r="EM38" s="288"/>
      <c r="EN38" s="306"/>
      <c r="EO38" s="302"/>
      <c r="EP38" s="302"/>
      <c r="EQ38" s="302"/>
      <c r="ER38" s="302"/>
      <c r="ES38" s="302"/>
      <c r="ET38" s="302"/>
      <c r="EU38" s="307"/>
      <c r="EV38" s="308"/>
      <c r="EW38" s="288"/>
      <c r="EX38" s="288"/>
      <c r="EY38" s="306"/>
      <c r="EZ38" s="302"/>
      <c r="FA38" s="302"/>
      <c r="FB38" s="302"/>
      <c r="FC38" s="302"/>
      <c r="FD38" s="302"/>
      <c r="FE38" s="302"/>
      <c r="FF38" s="307"/>
      <c r="FG38" s="308"/>
      <c r="FH38" s="288"/>
      <c r="FI38" s="288"/>
      <c r="FJ38" s="306"/>
      <c r="FK38" s="302"/>
      <c r="FL38" s="302"/>
      <c r="FM38" s="302"/>
      <c r="FN38" s="302"/>
      <c r="FO38" s="302"/>
      <c r="FP38" s="302"/>
      <c r="FQ38" s="307"/>
      <c r="FR38" s="308"/>
      <c r="FS38" s="288"/>
      <c r="FT38" s="288"/>
      <c r="FU38" s="306"/>
      <c r="FV38" s="302"/>
      <c r="FW38" s="302"/>
      <c r="FX38" s="302"/>
      <c r="FY38" s="302"/>
      <c r="FZ38" s="302"/>
      <c r="GA38" s="302"/>
      <c r="GB38" s="307"/>
      <c r="GC38" s="308"/>
      <c r="GD38" s="288"/>
      <c r="GE38" s="288"/>
      <c r="GF38" s="306"/>
      <c r="GG38" s="302"/>
      <c r="GH38" s="302"/>
      <c r="GI38" s="302"/>
      <c r="GJ38" s="302"/>
      <c r="GK38" s="302"/>
      <c r="GL38" s="302"/>
      <c r="GM38" s="307"/>
      <c r="GN38" s="308"/>
      <c r="GO38" s="288"/>
      <c r="GP38" s="288"/>
      <c r="GQ38" s="306"/>
      <c r="GR38" s="302"/>
      <c r="GS38" s="302"/>
      <c r="GT38" s="302"/>
      <c r="GU38" s="302"/>
      <c r="GV38" s="302"/>
      <c r="GW38" s="302"/>
      <c r="GX38" s="307"/>
      <c r="GY38" s="308"/>
      <c r="GZ38" s="288"/>
      <c r="HA38" s="288"/>
      <c r="HB38" s="306"/>
      <c r="HC38" s="302"/>
      <c r="HD38" s="302"/>
      <c r="HE38" s="302"/>
      <c r="HF38" s="302"/>
      <c r="HG38" s="302"/>
      <c r="HH38" s="302"/>
      <c r="HI38" s="307"/>
      <c r="HJ38" s="308"/>
      <c r="HK38" s="288"/>
      <c r="HL38" s="288"/>
      <c r="HM38" s="306"/>
      <c r="HN38" s="302"/>
      <c r="HO38" s="302"/>
      <c r="HP38" s="302"/>
      <c r="HQ38" s="302"/>
      <c r="HR38" s="302"/>
      <c r="HS38" s="302"/>
      <c r="HT38" s="307"/>
      <c r="HU38" s="308"/>
      <c r="HV38" s="288"/>
      <c r="HW38" s="288"/>
      <c r="HX38" s="306"/>
      <c r="HY38" s="302"/>
      <c r="HZ38" s="302"/>
      <c r="IA38" s="302"/>
      <c r="IB38" s="302"/>
      <c r="IC38" s="302"/>
      <c r="ID38" s="302"/>
      <c r="IE38" s="307"/>
      <c r="IF38" s="308"/>
      <c r="IG38" s="288"/>
      <c r="IH38" s="288"/>
      <c r="II38" s="306"/>
      <c r="IJ38" s="302"/>
      <c r="IK38" s="302"/>
      <c r="IL38" s="302"/>
      <c r="IM38" s="302"/>
      <c r="IN38" s="302"/>
      <c r="IO38" s="302"/>
      <c r="IP38" s="307"/>
      <c r="IQ38" s="308"/>
      <c r="IR38" s="288"/>
      <c r="IS38" s="288"/>
    </row>
    <row r="39" spans="1:253" x14ac:dyDescent="0.3">
      <c r="A39" s="304"/>
      <c r="B39" s="223"/>
      <c r="C39" s="223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2"/>
      <c r="AB39" s="307"/>
      <c r="AC39" s="308"/>
      <c r="AD39" s="288"/>
      <c r="AE39" s="539"/>
      <c r="AF39" s="539"/>
      <c r="AG39" s="540"/>
      <c r="AH39" s="306"/>
      <c r="AI39" s="302"/>
      <c r="AJ39" s="302"/>
      <c r="AK39" s="302"/>
      <c r="AL39" s="302"/>
      <c r="AM39" s="302"/>
      <c r="AN39" s="302"/>
      <c r="AO39" s="307"/>
      <c r="AP39" s="308"/>
      <c r="AQ39" s="288"/>
      <c r="AR39" s="288"/>
      <c r="AS39" s="306"/>
      <c r="AT39" s="302"/>
      <c r="AU39" s="302"/>
      <c r="AV39" s="302"/>
      <c r="AW39" s="302"/>
      <c r="AX39" s="302"/>
      <c r="AY39" s="302"/>
      <c r="AZ39" s="307"/>
      <c r="BA39" s="308"/>
      <c r="BB39" s="288"/>
      <c r="BC39" s="288"/>
      <c r="BD39" s="306"/>
      <c r="BE39" s="302"/>
      <c r="BF39" s="302"/>
      <c r="BG39" s="302"/>
      <c r="BH39" s="302"/>
      <c r="BI39" s="302"/>
      <c r="BJ39" s="302"/>
      <c r="BK39" s="307"/>
      <c r="BL39" s="308"/>
      <c r="BM39" s="288"/>
      <c r="BN39" s="288"/>
      <c r="BO39" s="306"/>
      <c r="BP39" s="302"/>
      <c r="BQ39" s="302"/>
      <c r="BR39" s="302"/>
      <c r="BS39" s="302"/>
      <c r="BT39" s="302"/>
      <c r="BU39" s="302"/>
      <c r="BV39" s="307"/>
      <c r="BW39" s="308"/>
      <c r="BX39" s="288"/>
      <c r="BY39" s="288"/>
      <c r="BZ39" s="306"/>
      <c r="CA39" s="302"/>
      <c r="CB39" s="302"/>
      <c r="CC39" s="302"/>
      <c r="CD39" s="302"/>
      <c r="CE39" s="302"/>
      <c r="CF39" s="302"/>
      <c r="CG39" s="307"/>
      <c r="CH39" s="308"/>
      <c r="CI39" s="288"/>
      <c r="CJ39" s="288"/>
      <c r="CK39" s="306"/>
      <c r="CL39" s="302"/>
      <c r="CM39" s="302"/>
      <c r="CN39" s="302"/>
      <c r="CO39" s="302"/>
      <c r="CP39" s="302"/>
      <c r="CQ39" s="302"/>
      <c r="CR39" s="307"/>
      <c r="CS39" s="308"/>
      <c r="CT39" s="288"/>
      <c r="CU39" s="288"/>
      <c r="CV39" s="306"/>
      <c r="CW39" s="302"/>
      <c r="CX39" s="302"/>
      <c r="CY39" s="302"/>
      <c r="CZ39" s="302"/>
      <c r="DA39" s="302"/>
      <c r="DB39" s="302"/>
      <c r="DC39" s="307"/>
      <c r="DD39" s="308"/>
      <c r="DE39" s="288"/>
      <c r="DF39" s="288"/>
      <c r="DG39" s="306"/>
      <c r="DH39" s="302"/>
      <c r="DI39" s="302"/>
      <c r="DJ39" s="302"/>
      <c r="DK39" s="302"/>
      <c r="DL39" s="302"/>
      <c r="DM39" s="302"/>
      <c r="DN39" s="307"/>
      <c r="DO39" s="308"/>
      <c r="DP39" s="288"/>
      <c r="DQ39" s="288"/>
      <c r="DR39" s="306"/>
      <c r="DS39" s="302"/>
      <c r="DT39" s="302"/>
      <c r="DU39" s="302"/>
      <c r="DV39" s="302"/>
      <c r="DW39" s="302"/>
      <c r="DX39" s="302"/>
      <c r="DY39" s="307"/>
      <c r="DZ39" s="308"/>
      <c r="EA39" s="288"/>
      <c r="EB39" s="288"/>
      <c r="EC39" s="306"/>
      <c r="ED39" s="302"/>
      <c r="EE39" s="302"/>
      <c r="EF39" s="302"/>
      <c r="EG39" s="302"/>
      <c r="EH39" s="302"/>
      <c r="EI39" s="302"/>
      <c r="EJ39" s="307"/>
      <c r="EK39" s="308"/>
      <c r="EL39" s="288"/>
      <c r="EM39" s="288"/>
      <c r="EN39" s="306"/>
      <c r="EO39" s="302"/>
      <c r="EP39" s="302"/>
      <c r="EQ39" s="302"/>
      <c r="ER39" s="302"/>
      <c r="ES39" s="302"/>
      <c r="ET39" s="302"/>
      <c r="EU39" s="307"/>
      <c r="EV39" s="308"/>
      <c r="EW39" s="288"/>
      <c r="EX39" s="288"/>
      <c r="EY39" s="306"/>
      <c r="EZ39" s="302"/>
      <c r="FA39" s="302"/>
      <c r="FB39" s="302"/>
      <c r="FC39" s="302"/>
      <c r="FD39" s="302"/>
      <c r="FE39" s="302"/>
      <c r="FF39" s="307"/>
      <c r="FG39" s="308"/>
      <c r="FH39" s="288"/>
      <c r="FI39" s="288"/>
      <c r="FJ39" s="306"/>
      <c r="FK39" s="302"/>
      <c r="FL39" s="302"/>
      <c r="FM39" s="302"/>
      <c r="FN39" s="302"/>
      <c r="FO39" s="302"/>
      <c r="FP39" s="302"/>
      <c r="FQ39" s="307"/>
      <c r="FR39" s="308"/>
      <c r="FS39" s="288"/>
      <c r="FT39" s="288"/>
      <c r="FU39" s="306"/>
      <c r="FV39" s="302"/>
      <c r="FW39" s="302"/>
      <c r="FX39" s="302"/>
      <c r="FY39" s="302"/>
      <c r="FZ39" s="302"/>
      <c r="GA39" s="302"/>
      <c r="GB39" s="307"/>
      <c r="GC39" s="308"/>
      <c r="GD39" s="288"/>
      <c r="GE39" s="288"/>
      <c r="GF39" s="306"/>
      <c r="GG39" s="302"/>
      <c r="GH39" s="302"/>
      <c r="GI39" s="302"/>
      <c r="GJ39" s="302"/>
      <c r="GK39" s="302"/>
      <c r="GL39" s="302"/>
      <c r="GM39" s="307"/>
      <c r="GN39" s="308"/>
      <c r="GO39" s="288"/>
      <c r="GP39" s="288"/>
      <c r="GQ39" s="306"/>
      <c r="GR39" s="302"/>
      <c r="GS39" s="302"/>
      <c r="GT39" s="302"/>
      <c r="GU39" s="302"/>
      <c r="GV39" s="302"/>
      <c r="GW39" s="302"/>
      <c r="GX39" s="307"/>
      <c r="GY39" s="308"/>
      <c r="GZ39" s="288"/>
      <c r="HA39" s="288"/>
      <c r="HB39" s="306"/>
      <c r="HC39" s="302"/>
      <c r="HD39" s="302"/>
      <c r="HE39" s="302"/>
      <c r="HF39" s="302"/>
      <c r="HG39" s="302"/>
      <c r="HH39" s="302"/>
      <c r="HI39" s="307"/>
      <c r="HJ39" s="308"/>
      <c r="HK39" s="288"/>
      <c r="HL39" s="288"/>
      <c r="HM39" s="306"/>
      <c r="HN39" s="302"/>
      <c r="HO39" s="302"/>
      <c r="HP39" s="302"/>
      <c r="HQ39" s="302"/>
      <c r="HR39" s="302"/>
      <c r="HS39" s="302"/>
      <c r="HT39" s="307"/>
      <c r="HU39" s="308"/>
      <c r="HV39" s="288"/>
      <c r="HW39" s="288"/>
      <c r="HX39" s="306"/>
      <c r="HY39" s="302"/>
      <c r="HZ39" s="302"/>
      <c r="IA39" s="302"/>
      <c r="IB39" s="302"/>
      <c r="IC39" s="302"/>
      <c r="ID39" s="302"/>
      <c r="IE39" s="307"/>
      <c r="IF39" s="308"/>
      <c r="IG39" s="288"/>
      <c r="IH39" s="288"/>
      <c r="II39" s="306"/>
      <c r="IJ39" s="302"/>
      <c r="IK39" s="302"/>
      <c r="IL39" s="302"/>
      <c r="IM39" s="302"/>
      <c r="IN39" s="302"/>
      <c r="IO39" s="302"/>
      <c r="IP39" s="307"/>
      <c r="IQ39" s="308"/>
      <c r="IR39" s="288"/>
      <c r="IS39" s="288"/>
    </row>
    <row r="40" spans="1:253" x14ac:dyDescent="0.3">
      <c r="A40" s="304"/>
      <c r="B40" s="220"/>
      <c r="C40" s="220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2"/>
      <c r="AB40" s="307"/>
      <c r="AC40" s="308"/>
      <c r="AD40" s="288"/>
      <c r="AE40" s="541"/>
      <c r="AF40" s="541"/>
      <c r="AG40" s="542"/>
      <c r="AH40" s="306"/>
      <c r="AI40" s="302"/>
      <c r="AJ40" s="302"/>
      <c r="AK40" s="302"/>
      <c r="AL40" s="302"/>
      <c r="AM40" s="302"/>
      <c r="AN40" s="302"/>
      <c r="AO40" s="307"/>
      <c r="AP40" s="308"/>
      <c r="AQ40" s="288"/>
      <c r="AR40" s="288"/>
      <c r="AS40" s="306"/>
      <c r="AT40" s="302"/>
      <c r="AU40" s="302"/>
      <c r="AV40" s="302"/>
      <c r="AW40" s="302"/>
      <c r="AX40" s="302"/>
      <c r="AY40" s="302"/>
      <c r="AZ40" s="307"/>
      <c r="BA40" s="308"/>
      <c r="BB40" s="288"/>
      <c r="BC40" s="288"/>
      <c r="BD40" s="306"/>
      <c r="BE40" s="302"/>
      <c r="BF40" s="302"/>
      <c r="BG40" s="302"/>
      <c r="BH40" s="302"/>
      <c r="BI40" s="302"/>
      <c r="BJ40" s="302"/>
      <c r="BK40" s="307"/>
      <c r="BL40" s="308"/>
      <c r="BM40" s="288"/>
      <c r="BN40" s="288"/>
      <c r="BO40" s="306"/>
      <c r="BP40" s="302"/>
      <c r="BQ40" s="302"/>
      <c r="BR40" s="302"/>
      <c r="BS40" s="302"/>
      <c r="BT40" s="302"/>
      <c r="BU40" s="302"/>
      <c r="BV40" s="307"/>
      <c r="BW40" s="308"/>
      <c r="BX40" s="288"/>
      <c r="BY40" s="288"/>
      <c r="BZ40" s="306"/>
      <c r="CA40" s="302"/>
      <c r="CB40" s="302"/>
      <c r="CC40" s="302"/>
      <c r="CD40" s="302"/>
      <c r="CE40" s="302"/>
      <c r="CF40" s="302"/>
      <c r="CG40" s="307"/>
      <c r="CH40" s="308"/>
      <c r="CI40" s="288"/>
      <c r="CJ40" s="288"/>
      <c r="CK40" s="306"/>
      <c r="CL40" s="302"/>
      <c r="CM40" s="302"/>
      <c r="CN40" s="302"/>
      <c r="CO40" s="302"/>
      <c r="CP40" s="302"/>
      <c r="CQ40" s="302"/>
      <c r="CR40" s="307"/>
      <c r="CS40" s="308"/>
      <c r="CT40" s="288"/>
      <c r="CU40" s="288"/>
      <c r="CV40" s="306"/>
      <c r="CW40" s="302"/>
      <c r="CX40" s="302"/>
      <c r="CY40" s="302"/>
      <c r="CZ40" s="302"/>
      <c r="DA40" s="302"/>
      <c r="DB40" s="302"/>
      <c r="DC40" s="307"/>
      <c r="DD40" s="308"/>
      <c r="DE40" s="288"/>
      <c r="DF40" s="288"/>
      <c r="DG40" s="306"/>
      <c r="DH40" s="302"/>
      <c r="DI40" s="302"/>
      <c r="DJ40" s="302"/>
      <c r="DK40" s="302"/>
      <c r="DL40" s="302"/>
      <c r="DM40" s="302"/>
      <c r="DN40" s="307"/>
      <c r="DO40" s="308"/>
      <c r="DP40" s="288"/>
      <c r="DQ40" s="288"/>
      <c r="DR40" s="306"/>
      <c r="DS40" s="302"/>
      <c r="DT40" s="302"/>
      <c r="DU40" s="302"/>
      <c r="DV40" s="302"/>
      <c r="DW40" s="302"/>
      <c r="DX40" s="302"/>
      <c r="DY40" s="307"/>
      <c r="DZ40" s="308"/>
      <c r="EA40" s="288"/>
      <c r="EB40" s="288"/>
      <c r="EC40" s="306"/>
      <c r="ED40" s="302"/>
      <c r="EE40" s="302"/>
      <c r="EF40" s="302"/>
      <c r="EG40" s="302"/>
      <c r="EH40" s="302"/>
      <c r="EI40" s="302"/>
      <c r="EJ40" s="307"/>
      <c r="EK40" s="308"/>
      <c r="EL40" s="288"/>
      <c r="EM40" s="288"/>
      <c r="EN40" s="306"/>
      <c r="EO40" s="302"/>
      <c r="EP40" s="302"/>
      <c r="EQ40" s="302"/>
      <c r="ER40" s="302"/>
      <c r="ES40" s="302"/>
      <c r="ET40" s="302"/>
      <c r="EU40" s="307"/>
      <c r="EV40" s="308"/>
      <c r="EW40" s="288"/>
      <c r="EX40" s="288"/>
      <c r="EY40" s="306"/>
      <c r="EZ40" s="302"/>
      <c r="FA40" s="302"/>
      <c r="FB40" s="302"/>
      <c r="FC40" s="302"/>
      <c r="FD40" s="302"/>
      <c r="FE40" s="302"/>
      <c r="FF40" s="307"/>
      <c r="FG40" s="308"/>
      <c r="FH40" s="288"/>
      <c r="FI40" s="288"/>
      <c r="FJ40" s="306"/>
      <c r="FK40" s="302"/>
      <c r="FL40" s="302"/>
      <c r="FM40" s="302"/>
      <c r="FN40" s="302"/>
      <c r="FO40" s="302"/>
      <c r="FP40" s="302"/>
      <c r="FQ40" s="307"/>
      <c r="FR40" s="308"/>
      <c r="FS40" s="288"/>
      <c r="FT40" s="288"/>
      <c r="FU40" s="306"/>
      <c r="FV40" s="302"/>
      <c r="FW40" s="302"/>
      <c r="FX40" s="302"/>
      <c r="FY40" s="302"/>
      <c r="FZ40" s="302"/>
      <c r="GA40" s="302"/>
      <c r="GB40" s="307"/>
      <c r="GC40" s="308"/>
      <c r="GD40" s="288"/>
      <c r="GE40" s="288"/>
      <c r="GF40" s="306"/>
      <c r="GG40" s="302"/>
      <c r="GH40" s="302"/>
      <c r="GI40" s="302"/>
      <c r="GJ40" s="302"/>
      <c r="GK40" s="302"/>
      <c r="GL40" s="302"/>
      <c r="GM40" s="307"/>
      <c r="GN40" s="308"/>
      <c r="GO40" s="288"/>
      <c r="GP40" s="288"/>
      <c r="GQ40" s="306"/>
      <c r="GR40" s="302"/>
      <c r="GS40" s="302"/>
      <c r="GT40" s="302"/>
      <c r="GU40" s="302"/>
      <c r="GV40" s="302"/>
      <c r="GW40" s="302"/>
      <c r="GX40" s="307"/>
      <c r="GY40" s="308"/>
      <c r="GZ40" s="288"/>
      <c r="HA40" s="288"/>
      <c r="HB40" s="306"/>
      <c r="HC40" s="302"/>
      <c r="HD40" s="302"/>
      <c r="HE40" s="302"/>
      <c r="HF40" s="302"/>
      <c r="HG40" s="302"/>
      <c r="HH40" s="302"/>
      <c r="HI40" s="307"/>
      <c r="HJ40" s="308"/>
      <c r="HK40" s="288"/>
      <c r="HL40" s="288"/>
      <c r="HM40" s="306"/>
      <c r="HN40" s="302"/>
      <c r="HO40" s="302"/>
      <c r="HP40" s="302"/>
      <c r="HQ40" s="302"/>
      <c r="HR40" s="302"/>
      <c r="HS40" s="302"/>
      <c r="HT40" s="307"/>
      <c r="HU40" s="308"/>
      <c r="HV40" s="288"/>
      <c r="HW40" s="288"/>
      <c r="HX40" s="306"/>
      <c r="HY40" s="302"/>
      <c r="HZ40" s="302"/>
      <c r="IA40" s="302"/>
      <c r="IB40" s="302"/>
      <c r="IC40" s="302"/>
      <c r="ID40" s="302"/>
      <c r="IE40" s="307"/>
      <c r="IF40" s="308"/>
      <c r="IG40" s="288"/>
      <c r="IH40" s="288"/>
      <c r="II40" s="306"/>
      <c r="IJ40" s="302"/>
      <c r="IK40" s="302"/>
      <c r="IL40" s="302"/>
      <c r="IM40" s="302"/>
      <c r="IN40" s="302"/>
      <c r="IO40" s="302"/>
      <c r="IP40" s="307"/>
      <c r="IQ40" s="308"/>
      <c r="IR40" s="288"/>
      <c r="IS40" s="288"/>
    </row>
    <row r="41" spans="1:253" x14ac:dyDescent="0.3">
      <c r="A41" s="304"/>
      <c r="B41" s="220"/>
      <c r="C41" s="220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2"/>
      <c r="AB41" s="307"/>
      <c r="AC41" s="308"/>
      <c r="AD41" s="288"/>
      <c r="AE41" s="541"/>
      <c r="AF41" s="541"/>
      <c r="AG41" s="542"/>
      <c r="AH41" s="306"/>
      <c r="AI41" s="302"/>
      <c r="AJ41" s="302"/>
      <c r="AK41" s="302"/>
      <c r="AL41" s="302"/>
      <c r="AM41" s="302"/>
      <c r="AN41" s="302"/>
      <c r="AO41" s="307"/>
      <c r="AP41" s="308"/>
      <c r="AQ41" s="288"/>
      <c r="AR41" s="288"/>
      <c r="AS41" s="306"/>
      <c r="AT41" s="302"/>
      <c r="AU41" s="302"/>
      <c r="AV41" s="302"/>
      <c r="AW41" s="302"/>
      <c r="AX41" s="302"/>
      <c r="AY41" s="302"/>
      <c r="AZ41" s="307"/>
      <c r="BA41" s="308"/>
      <c r="BB41" s="288"/>
      <c r="BC41" s="288"/>
      <c r="BD41" s="306"/>
      <c r="BE41" s="302"/>
      <c r="BF41" s="302"/>
      <c r="BG41" s="302"/>
      <c r="BH41" s="302"/>
      <c r="BI41" s="302"/>
      <c r="BJ41" s="302"/>
      <c r="BK41" s="307"/>
      <c r="BL41" s="308"/>
      <c r="BM41" s="288"/>
      <c r="BN41" s="288"/>
      <c r="BO41" s="306"/>
      <c r="BP41" s="302"/>
      <c r="BQ41" s="302"/>
      <c r="BR41" s="302"/>
      <c r="BS41" s="302"/>
      <c r="BT41" s="302"/>
      <c r="BU41" s="302"/>
      <c r="BV41" s="307"/>
      <c r="BW41" s="308"/>
      <c r="BX41" s="288"/>
      <c r="BY41" s="288"/>
      <c r="BZ41" s="306"/>
      <c r="CA41" s="302"/>
      <c r="CB41" s="302"/>
      <c r="CC41" s="302"/>
      <c r="CD41" s="302"/>
      <c r="CE41" s="302"/>
      <c r="CF41" s="302"/>
      <c r="CG41" s="307"/>
      <c r="CH41" s="308"/>
      <c r="CI41" s="288"/>
      <c r="CJ41" s="288"/>
      <c r="CK41" s="306"/>
      <c r="CL41" s="302"/>
      <c r="CM41" s="302"/>
      <c r="CN41" s="302"/>
      <c r="CO41" s="302"/>
      <c r="CP41" s="302"/>
      <c r="CQ41" s="302"/>
      <c r="CR41" s="307"/>
      <c r="CS41" s="308"/>
      <c r="CT41" s="288"/>
      <c r="CU41" s="288"/>
      <c r="CV41" s="306"/>
      <c r="CW41" s="302"/>
      <c r="CX41" s="302"/>
      <c r="CY41" s="302"/>
      <c r="CZ41" s="302"/>
      <c r="DA41" s="302"/>
      <c r="DB41" s="302"/>
      <c r="DC41" s="307"/>
      <c r="DD41" s="308"/>
      <c r="DE41" s="288"/>
      <c r="DF41" s="288"/>
      <c r="DG41" s="306"/>
      <c r="DH41" s="302"/>
      <c r="DI41" s="302"/>
      <c r="DJ41" s="302"/>
      <c r="DK41" s="302"/>
      <c r="DL41" s="302"/>
      <c r="DM41" s="302"/>
      <c r="DN41" s="307"/>
      <c r="DO41" s="308"/>
      <c r="DP41" s="288"/>
      <c r="DQ41" s="288"/>
      <c r="DR41" s="306"/>
      <c r="DS41" s="302"/>
      <c r="DT41" s="302"/>
      <c r="DU41" s="302"/>
      <c r="DV41" s="302"/>
      <c r="DW41" s="302"/>
      <c r="DX41" s="302"/>
      <c r="DY41" s="307"/>
      <c r="DZ41" s="308"/>
      <c r="EA41" s="288"/>
      <c r="EB41" s="288"/>
      <c r="EC41" s="306"/>
      <c r="ED41" s="302"/>
      <c r="EE41" s="302"/>
      <c r="EF41" s="302"/>
      <c r="EG41" s="302"/>
      <c r="EH41" s="302"/>
      <c r="EI41" s="302"/>
      <c r="EJ41" s="307"/>
      <c r="EK41" s="308"/>
      <c r="EL41" s="288"/>
      <c r="EM41" s="288"/>
      <c r="EN41" s="306"/>
      <c r="EO41" s="302"/>
      <c r="EP41" s="302"/>
      <c r="EQ41" s="302"/>
      <c r="ER41" s="302"/>
      <c r="ES41" s="302"/>
      <c r="ET41" s="302"/>
      <c r="EU41" s="307"/>
      <c r="EV41" s="308"/>
      <c r="EW41" s="288"/>
      <c r="EX41" s="288"/>
      <c r="EY41" s="306"/>
      <c r="EZ41" s="302"/>
      <c r="FA41" s="302"/>
      <c r="FB41" s="302"/>
      <c r="FC41" s="302"/>
      <c r="FD41" s="302"/>
      <c r="FE41" s="302"/>
      <c r="FF41" s="307"/>
      <c r="FG41" s="308"/>
      <c r="FH41" s="288"/>
      <c r="FI41" s="288"/>
      <c r="FJ41" s="306"/>
      <c r="FK41" s="302"/>
      <c r="FL41" s="302"/>
      <c r="FM41" s="302"/>
      <c r="FN41" s="302"/>
      <c r="FO41" s="302"/>
      <c r="FP41" s="302"/>
      <c r="FQ41" s="307"/>
      <c r="FR41" s="308"/>
      <c r="FS41" s="288"/>
      <c r="FT41" s="288"/>
      <c r="FU41" s="306"/>
      <c r="FV41" s="302"/>
      <c r="FW41" s="302"/>
      <c r="FX41" s="302"/>
      <c r="FY41" s="302"/>
      <c r="FZ41" s="302"/>
      <c r="GA41" s="302"/>
      <c r="GB41" s="307"/>
      <c r="GC41" s="308"/>
      <c r="GD41" s="288"/>
      <c r="GE41" s="288"/>
      <c r="GF41" s="306"/>
      <c r="GG41" s="302"/>
      <c r="GH41" s="302"/>
      <c r="GI41" s="302"/>
      <c r="GJ41" s="302"/>
      <c r="GK41" s="302"/>
      <c r="GL41" s="302"/>
      <c r="GM41" s="307"/>
      <c r="GN41" s="308"/>
      <c r="GO41" s="288"/>
      <c r="GP41" s="288"/>
      <c r="GQ41" s="306"/>
      <c r="GR41" s="302"/>
      <c r="GS41" s="302"/>
      <c r="GT41" s="302"/>
      <c r="GU41" s="302"/>
      <c r="GV41" s="302"/>
      <c r="GW41" s="302"/>
      <c r="GX41" s="307"/>
      <c r="GY41" s="308"/>
      <c r="GZ41" s="288"/>
      <c r="HA41" s="288"/>
      <c r="HB41" s="306"/>
      <c r="HC41" s="302"/>
      <c r="HD41" s="302"/>
      <c r="HE41" s="302"/>
      <c r="HF41" s="302"/>
      <c r="HG41" s="302"/>
      <c r="HH41" s="302"/>
      <c r="HI41" s="307"/>
      <c r="HJ41" s="308"/>
      <c r="HK41" s="288"/>
      <c r="HL41" s="288"/>
      <c r="HM41" s="306"/>
      <c r="HN41" s="302"/>
      <c r="HO41" s="302"/>
      <c r="HP41" s="302"/>
      <c r="HQ41" s="302"/>
      <c r="HR41" s="302"/>
      <c r="HS41" s="302"/>
      <c r="HT41" s="307"/>
      <c r="HU41" s="308"/>
      <c r="HV41" s="288"/>
      <c r="HW41" s="288"/>
      <c r="HX41" s="306"/>
      <c r="HY41" s="302"/>
      <c r="HZ41" s="302"/>
      <c r="IA41" s="302"/>
      <c r="IB41" s="302"/>
      <c r="IC41" s="302"/>
      <c r="ID41" s="302"/>
      <c r="IE41" s="307"/>
      <c r="IF41" s="308"/>
      <c r="IG41" s="288"/>
      <c r="IH41" s="288"/>
      <c r="II41" s="306"/>
      <c r="IJ41" s="302"/>
      <c r="IK41" s="302"/>
      <c r="IL41" s="302"/>
      <c r="IM41" s="302"/>
      <c r="IN41" s="302"/>
      <c r="IO41" s="302"/>
      <c r="IP41" s="307"/>
      <c r="IQ41" s="308"/>
      <c r="IR41" s="288"/>
      <c r="IS41" s="288"/>
    </row>
    <row r="42" spans="1:253" x14ac:dyDescent="0.3">
      <c r="A42" s="304"/>
      <c r="B42" s="220"/>
      <c r="C42" s="220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2"/>
      <c r="AB42" s="307"/>
      <c r="AC42" s="308"/>
      <c r="AD42" s="288"/>
      <c r="AE42" s="541"/>
      <c r="AF42" s="541"/>
      <c r="AG42" s="542"/>
      <c r="AH42" s="306"/>
      <c r="AI42" s="302"/>
      <c r="AJ42" s="302"/>
      <c r="AK42" s="302"/>
      <c r="AL42" s="302"/>
      <c r="AM42" s="302"/>
      <c r="AN42" s="302"/>
      <c r="AO42" s="307"/>
      <c r="AP42" s="308"/>
      <c r="AQ42" s="288"/>
      <c r="AR42" s="288"/>
      <c r="AS42" s="306"/>
      <c r="AT42" s="302"/>
      <c r="AU42" s="302"/>
      <c r="AV42" s="302"/>
      <c r="AW42" s="302"/>
      <c r="AX42" s="302"/>
      <c r="AY42" s="302"/>
      <c r="AZ42" s="307"/>
      <c r="BA42" s="308"/>
      <c r="BB42" s="288"/>
      <c r="BC42" s="288"/>
      <c r="BD42" s="306"/>
      <c r="BE42" s="302"/>
      <c r="BF42" s="302"/>
      <c r="BG42" s="302"/>
      <c r="BH42" s="302"/>
      <c r="BI42" s="302"/>
      <c r="BJ42" s="302"/>
      <c r="BK42" s="307"/>
      <c r="BL42" s="308"/>
      <c r="BM42" s="288"/>
      <c r="BN42" s="288"/>
      <c r="BO42" s="306"/>
      <c r="BP42" s="302"/>
      <c r="BQ42" s="302"/>
      <c r="BR42" s="302"/>
      <c r="BS42" s="302"/>
      <c r="BT42" s="302"/>
      <c r="BU42" s="302"/>
      <c r="BV42" s="307"/>
      <c r="BW42" s="308"/>
      <c r="BX42" s="288"/>
      <c r="BY42" s="288"/>
      <c r="BZ42" s="306"/>
      <c r="CA42" s="302"/>
      <c r="CB42" s="302"/>
      <c r="CC42" s="302"/>
      <c r="CD42" s="302"/>
      <c r="CE42" s="302"/>
      <c r="CF42" s="302"/>
      <c r="CG42" s="307"/>
      <c r="CH42" s="308"/>
      <c r="CI42" s="288"/>
      <c r="CJ42" s="288"/>
      <c r="CK42" s="306"/>
      <c r="CL42" s="302"/>
      <c r="CM42" s="302"/>
      <c r="CN42" s="302"/>
      <c r="CO42" s="302"/>
      <c r="CP42" s="302"/>
      <c r="CQ42" s="302"/>
      <c r="CR42" s="307"/>
      <c r="CS42" s="308"/>
      <c r="CT42" s="288"/>
      <c r="CU42" s="288"/>
      <c r="CV42" s="306"/>
      <c r="CW42" s="302"/>
      <c r="CX42" s="302"/>
      <c r="CY42" s="302"/>
      <c r="CZ42" s="302"/>
      <c r="DA42" s="302"/>
      <c r="DB42" s="302"/>
      <c r="DC42" s="307"/>
      <c r="DD42" s="308"/>
      <c r="DE42" s="288"/>
      <c r="DF42" s="288"/>
      <c r="DG42" s="306"/>
      <c r="DH42" s="302"/>
      <c r="DI42" s="302"/>
      <c r="DJ42" s="302"/>
      <c r="DK42" s="302"/>
      <c r="DL42" s="302"/>
      <c r="DM42" s="302"/>
      <c r="DN42" s="307"/>
      <c r="DO42" s="308"/>
      <c r="DP42" s="288"/>
      <c r="DQ42" s="288"/>
      <c r="DR42" s="306"/>
      <c r="DS42" s="302"/>
      <c r="DT42" s="302"/>
      <c r="DU42" s="302"/>
      <c r="DV42" s="302"/>
      <c r="DW42" s="302"/>
      <c r="DX42" s="302"/>
      <c r="DY42" s="307"/>
      <c r="DZ42" s="308"/>
      <c r="EA42" s="288"/>
      <c r="EB42" s="288"/>
      <c r="EC42" s="306"/>
      <c r="ED42" s="302"/>
      <c r="EE42" s="302"/>
      <c r="EF42" s="302"/>
      <c r="EG42" s="302"/>
      <c r="EH42" s="302"/>
      <c r="EI42" s="302"/>
      <c r="EJ42" s="307"/>
      <c r="EK42" s="308"/>
      <c r="EL42" s="288"/>
      <c r="EM42" s="288"/>
      <c r="EN42" s="306"/>
      <c r="EO42" s="302"/>
      <c r="EP42" s="302"/>
      <c r="EQ42" s="302"/>
      <c r="ER42" s="302"/>
      <c r="ES42" s="302"/>
      <c r="ET42" s="302"/>
      <c r="EU42" s="307"/>
      <c r="EV42" s="308"/>
      <c r="EW42" s="288"/>
      <c r="EX42" s="288"/>
      <c r="EY42" s="306"/>
      <c r="EZ42" s="302"/>
      <c r="FA42" s="302"/>
      <c r="FB42" s="302"/>
      <c r="FC42" s="302"/>
      <c r="FD42" s="302"/>
      <c r="FE42" s="302"/>
      <c r="FF42" s="307"/>
      <c r="FG42" s="308"/>
      <c r="FH42" s="288"/>
      <c r="FI42" s="288"/>
      <c r="FJ42" s="306"/>
      <c r="FK42" s="302"/>
      <c r="FL42" s="302"/>
      <c r="FM42" s="302"/>
      <c r="FN42" s="302"/>
      <c r="FO42" s="302"/>
      <c r="FP42" s="302"/>
      <c r="FQ42" s="307"/>
      <c r="FR42" s="308"/>
      <c r="FS42" s="288"/>
      <c r="FT42" s="288"/>
      <c r="FU42" s="306"/>
      <c r="FV42" s="302"/>
      <c r="FW42" s="302"/>
      <c r="FX42" s="302"/>
      <c r="FY42" s="302"/>
      <c r="FZ42" s="302"/>
      <c r="GA42" s="302"/>
      <c r="GB42" s="307"/>
      <c r="GC42" s="308"/>
      <c r="GD42" s="288"/>
      <c r="GE42" s="288"/>
      <c r="GF42" s="306"/>
      <c r="GG42" s="302"/>
      <c r="GH42" s="302"/>
      <c r="GI42" s="302"/>
      <c r="GJ42" s="302"/>
      <c r="GK42" s="302"/>
      <c r="GL42" s="302"/>
      <c r="GM42" s="307"/>
      <c r="GN42" s="308"/>
      <c r="GO42" s="288"/>
      <c r="GP42" s="288"/>
      <c r="GQ42" s="306"/>
      <c r="GR42" s="302"/>
      <c r="GS42" s="302"/>
      <c r="GT42" s="302"/>
      <c r="GU42" s="302"/>
      <c r="GV42" s="302"/>
      <c r="GW42" s="302"/>
      <c r="GX42" s="307"/>
      <c r="GY42" s="308"/>
      <c r="GZ42" s="288"/>
      <c r="HA42" s="288"/>
      <c r="HB42" s="306"/>
      <c r="HC42" s="302"/>
      <c r="HD42" s="302"/>
      <c r="HE42" s="302"/>
      <c r="HF42" s="302"/>
      <c r="HG42" s="302"/>
      <c r="HH42" s="302"/>
      <c r="HI42" s="307"/>
      <c r="HJ42" s="308"/>
      <c r="HK42" s="288"/>
      <c r="HL42" s="288"/>
      <c r="HM42" s="306"/>
      <c r="HN42" s="302"/>
      <c r="HO42" s="302"/>
      <c r="HP42" s="302"/>
      <c r="HQ42" s="302"/>
      <c r="HR42" s="302"/>
      <c r="HS42" s="302"/>
      <c r="HT42" s="307"/>
      <c r="HU42" s="308"/>
      <c r="HV42" s="288"/>
      <c r="HW42" s="288"/>
      <c r="HX42" s="306"/>
      <c r="HY42" s="302"/>
      <c r="HZ42" s="302"/>
      <c r="IA42" s="302"/>
      <c r="IB42" s="302"/>
      <c r="IC42" s="302"/>
      <c r="ID42" s="302"/>
      <c r="IE42" s="307"/>
      <c r="IF42" s="308"/>
      <c r="IG42" s="288"/>
      <c r="IH42" s="288"/>
      <c r="II42" s="306"/>
      <c r="IJ42" s="302"/>
      <c r="IK42" s="302"/>
      <c r="IL42" s="302"/>
      <c r="IM42" s="302"/>
      <c r="IN42" s="302"/>
      <c r="IO42" s="302"/>
      <c r="IP42" s="307"/>
      <c r="IQ42" s="308"/>
      <c r="IR42" s="288"/>
      <c r="IS42" s="288"/>
    </row>
    <row r="43" spans="1:253" x14ac:dyDescent="0.3">
      <c r="A43" s="304"/>
      <c r="B43" s="220"/>
      <c r="C43" s="220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2"/>
      <c r="AB43" s="307"/>
      <c r="AC43" s="308"/>
      <c r="AD43" s="288"/>
      <c r="AE43" s="541"/>
      <c r="AF43" s="541"/>
      <c r="AG43" s="542"/>
      <c r="AH43" s="306"/>
      <c r="AI43" s="302"/>
      <c r="AJ43" s="302"/>
      <c r="AK43" s="302"/>
      <c r="AL43" s="302"/>
      <c r="AM43" s="302"/>
      <c r="AN43" s="302"/>
      <c r="AO43" s="307"/>
      <c r="AP43" s="308"/>
      <c r="AQ43" s="288"/>
      <c r="AR43" s="288"/>
      <c r="AS43" s="306"/>
      <c r="AT43" s="302"/>
      <c r="AU43" s="302"/>
      <c r="AV43" s="302"/>
      <c r="AW43" s="302"/>
      <c r="AX43" s="302"/>
      <c r="AY43" s="302"/>
      <c r="AZ43" s="307"/>
      <c r="BA43" s="308"/>
      <c r="BB43" s="288"/>
      <c r="BC43" s="288"/>
      <c r="BD43" s="306"/>
      <c r="BE43" s="302"/>
      <c r="BF43" s="302"/>
      <c r="BG43" s="302"/>
      <c r="BH43" s="302"/>
      <c r="BI43" s="302"/>
      <c r="BJ43" s="302"/>
      <c r="BK43" s="307"/>
      <c r="BL43" s="308"/>
      <c r="BM43" s="288"/>
      <c r="BN43" s="288"/>
      <c r="BO43" s="306"/>
      <c r="BP43" s="302"/>
      <c r="BQ43" s="302"/>
      <c r="BR43" s="302"/>
      <c r="BS43" s="302"/>
      <c r="BT43" s="302"/>
      <c r="BU43" s="302"/>
      <c r="BV43" s="307"/>
      <c r="BW43" s="308"/>
      <c r="BX43" s="288"/>
      <c r="BY43" s="288"/>
      <c r="BZ43" s="306"/>
      <c r="CA43" s="302"/>
      <c r="CB43" s="302"/>
      <c r="CC43" s="302"/>
      <c r="CD43" s="302"/>
      <c r="CE43" s="302"/>
      <c r="CF43" s="302"/>
      <c r="CG43" s="307"/>
      <c r="CH43" s="308"/>
      <c r="CI43" s="288"/>
      <c r="CJ43" s="288"/>
      <c r="CK43" s="306"/>
      <c r="CL43" s="302"/>
      <c r="CM43" s="302"/>
      <c r="CN43" s="302"/>
      <c r="CO43" s="302"/>
      <c r="CP43" s="302"/>
      <c r="CQ43" s="302"/>
      <c r="CR43" s="307"/>
      <c r="CS43" s="308"/>
      <c r="CT43" s="288"/>
      <c r="CU43" s="288"/>
      <c r="CV43" s="306"/>
      <c r="CW43" s="302"/>
      <c r="CX43" s="302"/>
      <c r="CY43" s="302"/>
      <c r="CZ43" s="302"/>
      <c r="DA43" s="302"/>
      <c r="DB43" s="302"/>
      <c r="DC43" s="307"/>
      <c r="DD43" s="308"/>
      <c r="DE43" s="288"/>
      <c r="DF43" s="288"/>
      <c r="DG43" s="306"/>
      <c r="DH43" s="302"/>
      <c r="DI43" s="302"/>
      <c r="DJ43" s="302"/>
      <c r="DK43" s="302"/>
      <c r="DL43" s="302"/>
      <c r="DM43" s="302"/>
      <c r="DN43" s="307"/>
      <c r="DO43" s="308"/>
      <c r="DP43" s="288"/>
      <c r="DQ43" s="288"/>
      <c r="DR43" s="306"/>
      <c r="DS43" s="302"/>
      <c r="DT43" s="302"/>
      <c r="DU43" s="302"/>
      <c r="DV43" s="302"/>
      <c r="DW43" s="302"/>
      <c r="DX43" s="302"/>
      <c r="DY43" s="307"/>
      <c r="DZ43" s="308"/>
      <c r="EA43" s="288"/>
      <c r="EB43" s="288"/>
      <c r="EC43" s="306"/>
      <c r="ED43" s="302"/>
      <c r="EE43" s="302"/>
      <c r="EF43" s="302"/>
      <c r="EG43" s="302"/>
      <c r="EH43" s="302"/>
      <c r="EI43" s="302"/>
      <c r="EJ43" s="307"/>
      <c r="EK43" s="308"/>
      <c r="EL43" s="288"/>
      <c r="EM43" s="288"/>
      <c r="EN43" s="306"/>
      <c r="EO43" s="302"/>
      <c r="EP43" s="302"/>
      <c r="EQ43" s="302"/>
      <c r="ER43" s="302"/>
      <c r="ES43" s="302"/>
      <c r="ET43" s="302"/>
      <c r="EU43" s="307"/>
      <c r="EV43" s="308"/>
      <c r="EW43" s="288"/>
      <c r="EX43" s="288"/>
      <c r="EY43" s="306"/>
      <c r="EZ43" s="302"/>
      <c r="FA43" s="302"/>
      <c r="FB43" s="302"/>
      <c r="FC43" s="302"/>
      <c r="FD43" s="302"/>
      <c r="FE43" s="302"/>
      <c r="FF43" s="307"/>
      <c r="FG43" s="308"/>
      <c r="FH43" s="288"/>
      <c r="FI43" s="288"/>
      <c r="FJ43" s="306"/>
      <c r="FK43" s="302"/>
      <c r="FL43" s="302"/>
      <c r="FM43" s="302"/>
      <c r="FN43" s="302"/>
      <c r="FO43" s="302"/>
      <c r="FP43" s="302"/>
      <c r="FQ43" s="307"/>
      <c r="FR43" s="308"/>
      <c r="FS43" s="288"/>
      <c r="FT43" s="288"/>
      <c r="FU43" s="306"/>
      <c r="FV43" s="302"/>
      <c r="FW43" s="302"/>
      <c r="FX43" s="302"/>
      <c r="FY43" s="302"/>
      <c r="FZ43" s="302"/>
      <c r="GA43" s="302"/>
      <c r="GB43" s="307"/>
      <c r="GC43" s="308"/>
      <c r="GD43" s="288"/>
      <c r="GE43" s="288"/>
      <c r="GF43" s="306"/>
      <c r="GG43" s="302"/>
      <c r="GH43" s="302"/>
      <c r="GI43" s="302"/>
      <c r="GJ43" s="302"/>
      <c r="GK43" s="302"/>
      <c r="GL43" s="302"/>
      <c r="GM43" s="307"/>
      <c r="GN43" s="308"/>
      <c r="GO43" s="288"/>
      <c r="GP43" s="288"/>
      <c r="GQ43" s="306"/>
      <c r="GR43" s="302"/>
      <c r="GS43" s="302"/>
      <c r="GT43" s="302"/>
      <c r="GU43" s="302"/>
      <c r="GV43" s="302"/>
      <c r="GW43" s="302"/>
      <c r="GX43" s="307"/>
      <c r="GY43" s="308"/>
      <c r="GZ43" s="288"/>
      <c r="HA43" s="288"/>
      <c r="HB43" s="306"/>
      <c r="HC43" s="302"/>
      <c r="HD43" s="302"/>
      <c r="HE43" s="302"/>
      <c r="HF43" s="302"/>
      <c r="HG43" s="302"/>
      <c r="HH43" s="302"/>
      <c r="HI43" s="307"/>
      <c r="HJ43" s="308"/>
      <c r="HK43" s="288"/>
      <c r="HL43" s="288"/>
      <c r="HM43" s="306"/>
      <c r="HN43" s="302"/>
      <c r="HO43" s="302"/>
      <c r="HP43" s="302"/>
      <c r="HQ43" s="302"/>
      <c r="HR43" s="302"/>
      <c r="HS43" s="302"/>
      <c r="HT43" s="307"/>
      <c r="HU43" s="308"/>
      <c r="HV43" s="288"/>
      <c r="HW43" s="288"/>
      <c r="HX43" s="306"/>
      <c r="HY43" s="302"/>
      <c r="HZ43" s="302"/>
      <c r="IA43" s="302"/>
      <c r="IB43" s="302"/>
      <c r="IC43" s="302"/>
      <c r="ID43" s="302"/>
      <c r="IE43" s="307"/>
      <c r="IF43" s="308"/>
      <c r="IG43" s="288"/>
      <c r="IH43" s="288"/>
      <c r="II43" s="306"/>
      <c r="IJ43" s="302"/>
      <c r="IK43" s="302"/>
      <c r="IL43" s="302"/>
      <c r="IM43" s="302"/>
      <c r="IN43" s="302"/>
      <c r="IO43" s="302"/>
      <c r="IP43" s="307"/>
      <c r="IQ43" s="308"/>
      <c r="IR43" s="288"/>
      <c r="IS43" s="288"/>
    </row>
    <row r="44" spans="1:253" x14ac:dyDescent="0.3">
      <c r="A44" s="304"/>
      <c r="B44" s="222"/>
      <c r="C44" s="222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2"/>
      <c r="AB44" s="307"/>
      <c r="AC44" s="308"/>
      <c r="AD44" s="288"/>
      <c r="AE44" s="541"/>
      <c r="AF44" s="541"/>
      <c r="AG44" s="542"/>
      <c r="AH44" s="306"/>
      <c r="AI44" s="302"/>
      <c r="AJ44" s="302"/>
      <c r="AK44" s="302"/>
      <c r="AL44" s="302"/>
      <c r="AM44" s="302"/>
      <c r="AN44" s="302"/>
      <c r="AO44" s="307"/>
      <c r="AP44" s="308"/>
      <c r="AQ44" s="288"/>
      <c r="AR44" s="288"/>
      <c r="AS44" s="306"/>
      <c r="AT44" s="302"/>
      <c r="AU44" s="302"/>
      <c r="AV44" s="302"/>
      <c r="AW44" s="302"/>
      <c r="AX44" s="302"/>
      <c r="AY44" s="302"/>
      <c r="AZ44" s="307"/>
      <c r="BA44" s="308"/>
      <c r="BB44" s="288"/>
      <c r="BC44" s="288"/>
      <c r="BD44" s="306"/>
      <c r="BE44" s="302"/>
      <c r="BF44" s="302"/>
      <c r="BG44" s="302"/>
      <c r="BH44" s="302"/>
      <c r="BI44" s="302"/>
      <c r="BJ44" s="302"/>
      <c r="BK44" s="307"/>
      <c r="BL44" s="308"/>
      <c r="BM44" s="288"/>
      <c r="BN44" s="288"/>
      <c r="BO44" s="306"/>
      <c r="BP44" s="302"/>
      <c r="BQ44" s="302"/>
      <c r="BR44" s="302"/>
      <c r="BS44" s="302"/>
      <c r="BT44" s="302"/>
      <c r="BU44" s="302"/>
      <c r="BV44" s="307"/>
      <c r="BW44" s="308"/>
      <c r="BX44" s="288"/>
      <c r="BY44" s="288"/>
      <c r="BZ44" s="306"/>
      <c r="CA44" s="302"/>
      <c r="CB44" s="302"/>
      <c r="CC44" s="302"/>
      <c r="CD44" s="302"/>
      <c r="CE44" s="302"/>
      <c r="CF44" s="302"/>
      <c r="CG44" s="307"/>
      <c r="CH44" s="308"/>
      <c r="CI44" s="288"/>
      <c r="CJ44" s="288"/>
      <c r="CK44" s="306"/>
      <c r="CL44" s="302"/>
      <c r="CM44" s="302"/>
      <c r="CN44" s="302"/>
      <c r="CO44" s="302"/>
      <c r="CP44" s="302"/>
      <c r="CQ44" s="302"/>
      <c r="CR44" s="307"/>
      <c r="CS44" s="308"/>
      <c r="CT44" s="288"/>
      <c r="CU44" s="288"/>
      <c r="CV44" s="306"/>
      <c r="CW44" s="302"/>
      <c r="CX44" s="302"/>
      <c r="CY44" s="302"/>
      <c r="CZ44" s="302"/>
      <c r="DA44" s="302"/>
      <c r="DB44" s="302"/>
      <c r="DC44" s="307"/>
      <c r="DD44" s="308"/>
      <c r="DE44" s="288"/>
      <c r="DF44" s="288"/>
      <c r="DG44" s="306"/>
      <c r="DH44" s="302"/>
      <c r="DI44" s="302"/>
      <c r="DJ44" s="302"/>
      <c r="DK44" s="302"/>
      <c r="DL44" s="302"/>
      <c r="DM44" s="302"/>
      <c r="DN44" s="307"/>
      <c r="DO44" s="308"/>
      <c r="DP44" s="288"/>
      <c r="DQ44" s="288"/>
      <c r="DR44" s="306"/>
      <c r="DS44" s="302"/>
      <c r="DT44" s="302"/>
      <c r="DU44" s="302"/>
      <c r="DV44" s="302"/>
      <c r="DW44" s="302"/>
      <c r="DX44" s="302"/>
      <c r="DY44" s="307"/>
      <c r="DZ44" s="308"/>
      <c r="EA44" s="288"/>
      <c r="EB44" s="288"/>
      <c r="EC44" s="306"/>
      <c r="ED44" s="302"/>
      <c r="EE44" s="302"/>
      <c r="EF44" s="302"/>
      <c r="EG44" s="302"/>
      <c r="EH44" s="302"/>
      <c r="EI44" s="302"/>
      <c r="EJ44" s="307"/>
      <c r="EK44" s="308"/>
      <c r="EL44" s="288"/>
      <c r="EM44" s="288"/>
      <c r="EN44" s="306"/>
      <c r="EO44" s="302"/>
      <c r="EP44" s="302"/>
      <c r="EQ44" s="302"/>
      <c r="ER44" s="302"/>
      <c r="ES44" s="302"/>
      <c r="ET44" s="302"/>
      <c r="EU44" s="307"/>
      <c r="EV44" s="308"/>
      <c r="EW44" s="288"/>
      <c r="EX44" s="288"/>
      <c r="EY44" s="306"/>
      <c r="EZ44" s="302"/>
      <c r="FA44" s="302"/>
      <c r="FB44" s="302"/>
      <c r="FC44" s="302"/>
      <c r="FD44" s="302"/>
      <c r="FE44" s="302"/>
      <c r="FF44" s="307"/>
      <c r="FG44" s="308"/>
      <c r="FH44" s="288"/>
      <c r="FI44" s="288"/>
      <c r="FJ44" s="306"/>
      <c r="FK44" s="302"/>
      <c r="FL44" s="302"/>
      <c r="FM44" s="302"/>
      <c r="FN44" s="302"/>
      <c r="FO44" s="302"/>
      <c r="FP44" s="302"/>
      <c r="FQ44" s="307"/>
      <c r="FR44" s="308"/>
      <c r="FS44" s="288"/>
      <c r="FT44" s="288"/>
      <c r="FU44" s="306"/>
      <c r="FV44" s="302"/>
      <c r="FW44" s="302"/>
      <c r="FX44" s="302"/>
      <c r="FY44" s="302"/>
      <c r="FZ44" s="302"/>
      <c r="GA44" s="302"/>
      <c r="GB44" s="307"/>
      <c r="GC44" s="308"/>
      <c r="GD44" s="288"/>
      <c r="GE44" s="288"/>
      <c r="GF44" s="306"/>
      <c r="GG44" s="302"/>
      <c r="GH44" s="302"/>
      <c r="GI44" s="302"/>
      <c r="GJ44" s="302"/>
      <c r="GK44" s="302"/>
      <c r="GL44" s="302"/>
      <c r="GM44" s="307"/>
      <c r="GN44" s="308"/>
      <c r="GO44" s="288"/>
      <c r="GP44" s="288"/>
      <c r="GQ44" s="306"/>
      <c r="GR44" s="302"/>
      <c r="GS44" s="302"/>
      <c r="GT44" s="302"/>
      <c r="GU44" s="302"/>
      <c r="GV44" s="302"/>
      <c r="GW44" s="302"/>
      <c r="GX44" s="307"/>
      <c r="GY44" s="308"/>
      <c r="GZ44" s="288"/>
      <c r="HA44" s="288"/>
      <c r="HB44" s="306"/>
      <c r="HC44" s="302"/>
      <c r="HD44" s="302"/>
      <c r="HE44" s="302"/>
      <c r="HF44" s="302"/>
      <c r="HG44" s="302"/>
      <c r="HH44" s="302"/>
      <c r="HI44" s="307"/>
      <c r="HJ44" s="308"/>
      <c r="HK44" s="288"/>
      <c r="HL44" s="288"/>
      <c r="HM44" s="306"/>
      <c r="HN44" s="302"/>
      <c r="HO44" s="302"/>
      <c r="HP44" s="302"/>
      <c r="HQ44" s="302"/>
      <c r="HR44" s="302"/>
      <c r="HS44" s="302"/>
      <c r="HT44" s="307"/>
      <c r="HU44" s="308"/>
      <c r="HV44" s="288"/>
      <c r="HW44" s="288"/>
      <c r="HX44" s="306"/>
      <c r="HY44" s="302"/>
      <c r="HZ44" s="302"/>
      <c r="IA44" s="302"/>
      <c r="IB44" s="302"/>
      <c r="IC44" s="302"/>
      <c r="ID44" s="302"/>
      <c r="IE44" s="307"/>
      <c r="IF44" s="308"/>
      <c r="IG44" s="288"/>
      <c r="IH44" s="288"/>
      <c r="II44" s="306"/>
      <c r="IJ44" s="302"/>
      <c r="IK44" s="302"/>
      <c r="IL44" s="302"/>
      <c r="IM44" s="302"/>
      <c r="IN44" s="302"/>
      <c r="IO44" s="302"/>
      <c r="IP44" s="307"/>
      <c r="IQ44" s="308"/>
      <c r="IR44" s="288"/>
      <c r="IS44" s="288"/>
    </row>
    <row r="45" spans="1:253" x14ac:dyDescent="0.3">
      <c r="A45" s="304"/>
      <c r="B45" s="222"/>
      <c r="C45" s="222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2"/>
      <c r="AB45" s="307"/>
      <c r="AC45" s="308"/>
      <c r="AD45" s="288"/>
      <c r="AE45" s="539"/>
      <c r="AF45" s="539"/>
      <c r="AG45" s="540"/>
      <c r="AH45" s="306"/>
      <c r="AI45" s="302"/>
      <c r="AJ45" s="302"/>
      <c r="AK45" s="302"/>
      <c r="AL45" s="302"/>
      <c r="AM45" s="302"/>
      <c r="AN45" s="302"/>
      <c r="AO45" s="307"/>
      <c r="AP45" s="308"/>
      <c r="AQ45" s="288"/>
      <c r="AR45" s="288"/>
      <c r="AS45" s="306"/>
      <c r="AT45" s="302"/>
      <c r="AU45" s="302"/>
      <c r="AV45" s="302"/>
      <c r="AW45" s="302"/>
      <c r="AX45" s="302"/>
      <c r="AY45" s="302"/>
      <c r="AZ45" s="307"/>
      <c r="BA45" s="308"/>
      <c r="BB45" s="288"/>
      <c r="BC45" s="288"/>
      <c r="BD45" s="306"/>
      <c r="BE45" s="302"/>
      <c r="BF45" s="302"/>
      <c r="BG45" s="302"/>
      <c r="BH45" s="302"/>
      <c r="BI45" s="302"/>
      <c r="BJ45" s="302"/>
      <c r="BK45" s="307"/>
      <c r="BL45" s="308"/>
      <c r="BM45" s="288"/>
      <c r="BN45" s="288"/>
      <c r="BO45" s="306"/>
      <c r="BP45" s="302"/>
      <c r="BQ45" s="302"/>
      <c r="BR45" s="302"/>
      <c r="BS45" s="302"/>
      <c r="BT45" s="302"/>
      <c r="BU45" s="302"/>
      <c r="BV45" s="307"/>
      <c r="BW45" s="308"/>
      <c r="BX45" s="288"/>
      <c r="BY45" s="288"/>
      <c r="BZ45" s="306"/>
      <c r="CA45" s="302"/>
      <c r="CB45" s="302"/>
      <c r="CC45" s="302"/>
      <c r="CD45" s="302"/>
      <c r="CE45" s="302"/>
      <c r="CF45" s="302"/>
      <c r="CG45" s="307"/>
      <c r="CH45" s="308"/>
      <c r="CI45" s="288"/>
      <c r="CJ45" s="288"/>
      <c r="CK45" s="306"/>
      <c r="CL45" s="302"/>
      <c r="CM45" s="302"/>
      <c r="CN45" s="302"/>
      <c r="CO45" s="302"/>
      <c r="CP45" s="302"/>
      <c r="CQ45" s="302"/>
      <c r="CR45" s="307"/>
      <c r="CS45" s="308"/>
      <c r="CT45" s="288"/>
      <c r="CU45" s="288"/>
      <c r="CV45" s="306"/>
      <c r="CW45" s="302"/>
      <c r="CX45" s="302"/>
      <c r="CY45" s="302"/>
      <c r="CZ45" s="302"/>
      <c r="DA45" s="302"/>
      <c r="DB45" s="302"/>
      <c r="DC45" s="307"/>
      <c r="DD45" s="308"/>
      <c r="DE45" s="288"/>
      <c r="DF45" s="288"/>
      <c r="DG45" s="306"/>
      <c r="DH45" s="302"/>
      <c r="DI45" s="302"/>
      <c r="DJ45" s="302"/>
      <c r="DK45" s="302"/>
      <c r="DL45" s="302"/>
      <c r="DM45" s="302"/>
      <c r="DN45" s="307"/>
      <c r="DO45" s="308"/>
      <c r="DP45" s="288"/>
      <c r="DQ45" s="288"/>
      <c r="DR45" s="306"/>
      <c r="DS45" s="302"/>
      <c r="DT45" s="302"/>
      <c r="DU45" s="302"/>
      <c r="DV45" s="302"/>
      <c r="DW45" s="302"/>
      <c r="DX45" s="302"/>
      <c r="DY45" s="307"/>
      <c r="DZ45" s="308"/>
      <c r="EA45" s="288"/>
      <c r="EB45" s="288"/>
      <c r="EC45" s="306"/>
      <c r="ED45" s="302"/>
      <c r="EE45" s="302"/>
      <c r="EF45" s="302"/>
      <c r="EG45" s="302"/>
      <c r="EH45" s="302"/>
      <c r="EI45" s="302"/>
      <c r="EJ45" s="307"/>
      <c r="EK45" s="308"/>
      <c r="EL45" s="288"/>
      <c r="EM45" s="288"/>
      <c r="EN45" s="306"/>
      <c r="EO45" s="302"/>
      <c r="EP45" s="302"/>
      <c r="EQ45" s="302"/>
      <c r="ER45" s="302"/>
      <c r="ES45" s="302"/>
      <c r="ET45" s="302"/>
      <c r="EU45" s="307"/>
      <c r="EV45" s="308"/>
      <c r="EW45" s="288"/>
      <c r="EX45" s="288"/>
      <c r="EY45" s="306"/>
      <c r="EZ45" s="302"/>
      <c r="FA45" s="302"/>
      <c r="FB45" s="302"/>
      <c r="FC45" s="302"/>
      <c r="FD45" s="302"/>
      <c r="FE45" s="302"/>
      <c r="FF45" s="307"/>
      <c r="FG45" s="308"/>
      <c r="FH45" s="288"/>
      <c r="FI45" s="288"/>
      <c r="FJ45" s="306"/>
      <c r="FK45" s="302"/>
      <c r="FL45" s="302"/>
      <c r="FM45" s="302"/>
      <c r="FN45" s="302"/>
      <c r="FO45" s="302"/>
      <c r="FP45" s="302"/>
      <c r="FQ45" s="307"/>
      <c r="FR45" s="308"/>
      <c r="FS45" s="288"/>
      <c r="FT45" s="288"/>
      <c r="FU45" s="306"/>
      <c r="FV45" s="302"/>
      <c r="FW45" s="302"/>
      <c r="FX45" s="302"/>
      <c r="FY45" s="302"/>
      <c r="FZ45" s="302"/>
      <c r="GA45" s="302"/>
      <c r="GB45" s="307"/>
      <c r="GC45" s="308"/>
      <c r="GD45" s="288"/>
      <c r="GE45" s="288"/>
      <c r="GF45" s="306"/>
      <c r="GG45" s="302"/>
      <c r="GH45" s="302"/>
      <c r="GI45" s="302"/>
      <c r="GJ45" s="302"/>
      <c r="GK45" s="302"/>
      <c r="GL45" s="302"/>
      <c r="GM45" s="307"/>
      <c r="GN45" s="308"/>
      <c r="GO45" s="288"/>
      <c r="GP45" s="288"/>
      <c r="GQ45" s="306"/>
      <c r="GR45" s="302"/>
      <c r="GS45" s="302"/>
      <c r="GT45" s="302"/>
      <c r="GU45" s="302"/>
      <c r="GV45" s="302"/>
      <c r="GW45" s="302"/>
      <c r="GX45" s="307"/>
      <c r="GY45" s="308"/>
      <c r="GZ45" s="288"/>
      <c r="HA45" s="288"/>
      <c r="HB45" s="306"/>
      <c r="HC45" s="302"/>
      <c r="HD45" s="302"/>
      <c r="HE45" s="302"/>
      <c r="HF45" s="302"/>
      <c r="HG45" s="302"/>
      <c r="HH45" s="302"/>
      <c r="HI45" s="307"/>
      <c r="HJ45" s="308"/>
      <c r="HK45" s="288"/>
      <c r="HL45" s="288"/>
      <c r="HM45" s="306"/>
      <c r="HN45" s="302"/>
      <c r="HO45" s="302"/>
      <c r="HP45" s="302"/>
      <c r="HQ45" s="302"/>
      <c r="HR45" s="302"/>
      <c r="HS45" s="302"/>
      <c r="HT45" s="307"/>
      <c r="HU45" s="308"/>
      <c r="HV45" s="288"/>
      <c r="HW45" s="288"/>
      <c r="HX45" s="306"/>
      <c r="HY45" s="302"/>
      <c r="HZ45" s="302"/>
      <c r="IA45" s="302"/>
      <c r="IB45" s="302"/>
      <c r="IC45" s="302"/>
      <c r="ID45" s="302"/>
      <c r="IE45" s="307"/>
      <c r="IF45" s="308"/>
      <c r="IG45" s="288"/>
      <c r="IH45" s="288"/>
      <c r="II45" s="306"/>
      <c r="IJ45" s="302"/>
      <c r="IK45" s="302"/>
      <c r="IL45" s="302"/>
      <c r="IM45" s="302"/>
      <c r="IN45" s="302"/>
      <c r="IO45" s="302"/>
      <c r="IP45" s="307"/>
      <c r="IQ45" s="308"/>
      <c r="IR45" s="288"/>
      <c r="IS45" s="288"/>
    </row>
    <row r="46" spans="1:253" x14ac:dyDescent="0.3">
      <c r="A46" s="304"/>
      <c r="B46" s="220"/>
      <c r="C46" s="220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2"/>
      <c r="AB46" s="307"/>
      <c r="AC46" s="308"/>
      <c r="AD46" s="288"/>
      <c r="AE46" s="541"/>
      <c r="AF46" s="541"/>
      <c r="AG46" s="542"/>
      <c r="AH46" s="306"/>
      <c r="AI46" s="302"/>
      <c r="AJ46" s="302"/>
      <c r="AK46" s="302"/>
      <c r="AL46" s="302"/>
      <c r="AM46" s="302"/>
      <c r="AN46" s="302"/>
      <c r="AO46" s="307"/>
      <c r="AP46" s="308"/>
      <c r="AQ46" s="288"/>
      <c r="AR46" s="288"/>
      <c r="AS46" s="306"/>
      <c r="AT46" s="302"/>
      <c r="AU46" s="302"/>
      <c r="AV46" s="302"/>
      <c r="AW46" s="302"/>
      <c r="AX46" s="302"/>
      <c r="AY46" s="302"/>
      <c r="AZ46" s="307"/>
      <c r="BA46" s="308"/>
      <c r="BB46" s="288"/>
      <c r="BC46" s="288"/>
      <c r="BD46" s="306"/>
      <c r="BE46" s="302"/>
      <c r="BF46" s="302"/>
      <c r="BG46" s="302"/>
      <c r="BH46" s="302"/>
      <c r="BI46" s="302"/>
      <c r="BJ46" s="302"/>
      <c r="BK46" s="307"/>
      <c r="BL46" s="308"/>
      <c r="BM46" s="288"/>
      <c r="BN46" s="288"/>
      <c r="BO46" s="306"/>
      <c r="BP46" s="302"/>
      <c r="BQ46" s="302"/>
      <c r="BR46" s="302"/>
      <c r="BS46" s="302"/>
      <c r="BT46" s="302"/>
      <c r="BU46" s="302"/>
      <c r="BV46" s="307"/>
      <c r="BW46" s="308"/>
      <c r="BX46" s="288"/>
      <c r="BY46" s="288"/>
      <c r="BZ46" s="306"/>
      <c r="CA46" s="302"/>
      <c r="CB46" s="302"/>
      <c r="CC46" s="302"/>
      <c r="CD46" s="302"/>
      <c r="CE46" s="302"/>
      <c r="CF46" s="302"/>
      <c r="CG46" s="307"/>
      <c r="CH46" s="308"/>
      <c r="CI46" s="288"/>
      <c r="CJ46" s="288"/>
      <c r="CK46" s="306"/>
      <c r="CL46" s="302"/>
      <c r="CM46" s="302"/>
      <c r="CN46" s="302"/>
      <c r="CO46" s="302"/>
      <c r="CP46" s="302"/>
      <c r="CQ46" s="302"/>
      <c r="CR46" s="307"/>
      <c r="CS46" s="308"/>
      <c r="CT46" s="288"/>
      <c r="CU46" s="288"/>
      <c r="CV46" s="306"/>
      <c r="CW46" s="302"/>
      <c r="CX46" s="302"/>
      <c r="CY46" s="302"/>
      <c r="CZ46" s="302"/>
      <c r="DA46" s="302"/>
      <c r="DB46" s="302"/>
      <c r="DC46" s="307"/>
      <c r="DD46" s="308"/>
      <c r="DE46" s="288"/>
      <c r="DF46" s="288"/>
      <c r="DG46" s="306"/>
      <c r="DH46" s="302"/>
      <c r="DI46" s="302"/>
      <c r="DJ46" s="302"/>
      <c r="DK46" s="302"/>
      <c r="DL46" s="302"/>
      <c r="DM46" s="302"/>
      <c r="DN46" s="307"/>
      <c r="DO46" s="308"/>
      <c r="DP46" s="288"/>
      <c r="DQ46" s="288"/>
      <c r="DR46" s="306"/>
      <c r="DS46" s="302"/>
      <c r="DT46" s="302"/>
      <c r="DU46" s="302"/>
      <c r="DV46" s="302"/>
      <c r="DW46" s="302"/>
      <c r="DX46" s="302"/>
      <c r="DY46" s="307"/>
      <c r="DZ46" s="308"/>
      <c r="EA46" s="288"/>
      <c r="EB46" s="288"/>
      <c r="EC46" s="306"/>
      <c r="ED46" s="302"/>
      <c r="EE46" s="302"/>
      <c r="EF46" s="302"/>
      <c r="EG46" s="302"/>
      <c r="EH46" s="302"/>
      <c r="EI46" s="302"/>
      <c r="EJ46" s="307"/>
      <c r="EK46" s="308"/>
      <c r="EL46" s="288"/>
      <c r="EM46" s="288"/>
      <c r="EN46" s="306"/>
      <c r="EO46" s="302"/>
      <c r="EP46" s="302"/>
      <c r="EQ46" s="302"/>
      <c r="ER46" s="302"/>
      <c r="ES46" s="302"/>
      <c r="ET46" s="302"/>
      <c r="EU46" s="307"/>
      <c r="EV46" s="308"/>
      <c r="EW46" s="288"/>
      <c r="EX46" s="288"/>
      <c r="EY46" s="306"/>
      <c r="EZ46" s="302"/>
      <c r="FA46" s="302"/>
      <c r="FB46" s="302"/>
      <c r="FC46" s="302"/>
      <c r="FD46" s="302"/>
      <c r="FE46" s="302"/>
      <c r="FF46" s="307"/>
      <c r="FG46" s="308"/>
      <c r="FH46" s="288"/>
      <c r="FI46" s="288"/>
      <c r="FJ46" s="306"/>
      <c r="FK46" s="302"/>
      <c r="FL46" s="302"/>
      <c r="FM46" s="302"/>
      <c r="FN46" s="302"/>
      <c r="FO46" s="302"/>
      <c r="FP46" s="302"/>
      <c r="FQ46" s="307"/>
      <c r="FR46" s="308"/>
      <c r="FS46" s="288"/>
      <c r="FT46" s="288"/>
      <c r="FU46" s="306"/>
      <c r="FV46" s="302"/>
      <c r="FW46" s="302"/>
      <c r="FX46" s="302"/>
      <c r="FY46" s="302"/>
      <c r="FZ46" s="302"/>
      <c r="GA46" s="302"/>
      <c r="GB46" s="307"/>
      <c r="GC46" s="308"/>
      <c r="GD46" s="288"/>
      <c r="GE46" s="288"/>
      <c r="GF46" s="306"/>
      <c r="GG46" s="302"/>
      <c r="GH46" s="302"/>
      <c r="GI46" s="302"/>
      <c r="GJ46" s="302"/>
      <c r="GK46" s="302"/>
      <c r="GL46" s="302"/>
      <c r="GM46" s="307"/>
      <c r="GN46" s="308"/>
      <c r="GO46" s="288"/>
      <c r="GP46" s="288"/>
      <c r="GQ46" s="306"/>
      <c r="GR46" s="302"/>
      <c r="GS46" s="302"/>
      <c r="GT46" s="302"/>
      <c r="GU46" s="302"/>
      <c r="GV46" s="302"/>
      <c r="GW46" s="302"/>
      <c r="GX46" s="307"/>
      <c r="GY46" s="308"/>
      <c r="GZ46" s="288"/>
      <c r="HA46" s="288"/>
      <c r="HB46" s="306"/>
      <c r="HC46" s="302"/>
      <c r="HD46" s="302"/>
      <c r="HE46" s="302"/>
      <c r="HF46" s="302"/>
      <c r="HG46" s="302"/>
      <c r="HH46" s="302"/>
      <c r="HI46" s="307"/>
      <c r="HJ46" s="308"/>
      <c r="HK46" s="288"/>
      <c r="HL46" s="288"/>
      <c r="HM46" s="306"/>
      <c r="HN46" s="302"/>
      <c r="HO46" s="302"/>
      <c r="HP46" s="302"/>
      <c r="HQ46" s="302"/>
      <c r="HR46" s="302"/>
      <c r="HS46" s="302"/>
      <c r="HT46" s="307"/>
      <c r="HU46" s="308"/>
      <c r="HV46" s="288"/>
      <c r="HW46" s="288"/>
      <c r="HX46" s="306"/>
      <c r="HY46" s="302"/>
      <c r="HZ46" s="302"/>
      <c r="IA46" s="302"/>
      <c r="IB46" s="302"/>
      <c r="IC46" s="302"/>
      <c r="ID46" s="302"/>
      <c r="IE46" s="307"/>
      <c r="IF46" s="308"/>
      <c r="IG46" s="288"/>
      <c r="IH46" s="288"/>
      <c r="II46" s="306"/>
      <c r="IJ46" s="302"/>
      <c r="IK46" s="302"/>
      <c r="IL46" s="302"/>
      <c r="IM46" s="302"/>
      <c r="IN46" s="302"/>
      <c r="IO46" s="302"/>
      <c r="IP46" s="307"/>
      <c r="IQ46" s="308"/>
      <c r="IR46" s="288"/>
      <c r="IS46" s="288"/>
    </row>
    <row r="47" spans="1:253" x14ac:dyDescent="0.3">
      <c r="A47" s="304"/>
      <c r="B47" s="220"/>
      <c r="C47" s="220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2"/>
      <c r="AB47" s="307"/>
      <c r="AC47" s="308"/>
      <c r="AD47" s="288"/>
      <c r="AE47" s="541"/>
      <c r="AF47" s="541"/>
      <c r="AG47" s="542"/>
      <c r="AH47" s="306"/>
      <c r="AI47" s="302"/>
      <c r="AJ47" s="302"/>
      <c r="AK47" s="302"/>
      <c r="AL47" s="302"/>
      <c r="AM47" s="302"/>
      <c r="AN47" s="302"/>
      <c r="AO47" s="307"/>
      <c r="AP47" s="308"/>
      <c r="AQ47" s="288"/>
      <c r="AR47" s="288"/>
      <c r="AS47" s="306"/>
      <c r="AT47" s="302"/>
      <c r="AU47" s="302"/>
      <c r="AV47" s="302"/>
      <c r="AW47" s="302"/>
      <c r="AX47" s="302"/>
      <c r="AY47" s="302"/>
      <c r="AZ47" s="307"/>
      <c r="BA47" s="308"/>
      <c r="BB47" s="288"/>
      <c r="BC47" s="288"/>
      <c r="BD47" s="306"/>
      <c r="BE47" s="302"/>
      <c r="BF47" s="302"/>
      <c r="BG47" s="302"/>
      <c r="BH47" s="302"/>
      <c r="BI47" s="302"/>
      <c r="BJ47" s="302"/>
      <c r="BK47" s="307"/>
      <c r="BL47" s="308"/>
      <c r="BM47" s="288"/>
      <c r="BN47" s="288"/>
      <c r="BO47" s="306"/>
      <c r="BP47" s="302"/>
      <c r="BQ47" s="302"/>
      <c r="BR47" s="302"/>
      <c r="BS47" s="302"/>
      <c r="BT47" s="302"/>
      <c r="BU47" s="302"/>
      <c r="BV47" s="307"/>
      <c r="BW47" s="308"/>
      <c r="BX47" s="288"/>
      <c r="BY47" s="288"/>
      <c r="BZ47" s="306"/>
      <c r="CA47" s="302"/>
      <c r="CB47" s="302"/>
      <c r="CC47" s="302"/>
      <c r="CD47" s="302"/>
      <c r="CE47" s="302"/>
      <c r="CF47" s="302"/>
      <c r="CG47" s="307"/>
      <c r="CH47" s="308"/>
      <c r="CI47" s="288"/>
      <c r="CJ47" s="288"/>
      <c r="CK47" s="306"/>
      <c r="CL47" s="302"/>
      <c r="CM47" s="302"/>
      <c r="CN47" s="302"/>
      <c r="CO47" s="302"/>
      <c r="CP47" s="302"/>
      <c r="CQ47" s="302"/>
      <c r="CR47" s="307"/>
      <c r="CS47" s="308"/>
      <c r="CT47" s="288"/>
      <c r="CU47" s="288"/>
      <c r="CV47" s="306"/>
      <c r="CW47" s="302"/>
      <c r="CX47" s="302"/>
      <c r="CY47" s="302"/>
      <c r="CZ47" s="302"/>
      <c r="DA47" s="302"/>
      <c r="DB47" s="302"/>
      <c r="DC47" s="307"/>
      <c r="DD47" s="308"/>
      <c r="DE47" s="288"/>
      <c r="DF47" s="288"/>
      <c r="DG47" s="306"/>
      <c r="DH47" s="302"/>
      <c r="DI47" s="302"/>
      <c r="DJ47" s="302"/>
      <c r="DK47" s="302"/>
      <c r="DL47" s="302"/>
      <c r="DM47" s="302"/>
      <c r="DN47" s="307"/>
      <c r="DO47" s="308"/>
      <c r="DP47" s="288"/>
      <c r="DQ47" s="288"/>
      <c r="DR47" s="306"/>
      <c r="DS47" s="302"/>
      <c r="DT47" s="302"/>
      <c r="DU47" s="302"/>
      <c r="DV47" s="302"/>
      <c r="DW47" s="302"/>
      <c r="DX47" s="302"/>
      <c r="DY47" s="307"/>
      <c r="DZ47" s="308"/>
      <c r="EA47" s="288"/>
      <c r="EB47" s="288"/>
      <c r="EC47" s="306"/>
      <c r="ED47" s="302"/>
      <c r="EE47" s="302"/>
      <c r="EF47" s="302"/>
      <c r="EG47" s="302"/>
      <c r="EH47" s="302"/>
      <c r="EI47" s="302"/>
      <c r="EJ47" s="307"/>
      <c r="EK47" s="308"/>
      <c r="EL47" s="288"/>
      <c r="EM47" s="288"/>
      <c r="EN47" s="306"/>
      <c r="EO47" s="302"/>
      <c r="EP47" s="302"/>
      <c r="EQ47" s="302"/>
      <c r="ER47" s="302"/>
      <c r="ES47" s="302"/>
      <c r="ET47" s="302"/>
      <c r="EU47" s="307"/>
      <c r="EV47" s="308"/>
      <c r="EW47" s="288"/>
      <c r="EX47" s="288"/>
      <c r="EY47" s="306"/>
      <c r="EZ47" s="302"/>
      <c r="FA47" s="302"/>
      <c r="FB47" s="302"/>
      <c r="FC47" s="302"/>
      <c r="FD47" s="302"/>
      <c r="FE47" s="302"/>
      <c r="FF47" s="307"/>
      <c r="FG47" s="308"/>
      <c r="FH47" s="288"/>
      <c r="FI47" s="288"/>
      <c r="FJ47" s="306"/>
      <c r="FK47" s="302"/>
      <c r="FL47" s="302"/>
      <c r="FM47" s="302"/>
      <c r="FN47" s="302"/>
      <c r="FO47" s="302"/>
      <c r="FP47" s="302"/>
      <c r="FQ47" s="307"/>
      <c r="FR47" s="308"/>
      <c r="FS47" s="288"/>
      <c r="FT47" s="288"/>
      <c r="FU47" s="306"/>
      <c r="FV47" s="302"/>
      <c r="FW47" s="302"/>
      <c r="FX47" s="302"/>
      <c r="FY47" s="302"/>
      <c r="FZ47" s="302"/>
      <c r="GA47" s="302"/>
      <c r="GB47" s="307"/>
      <c r="GC47" s="308"/>
      <c r="GD47" s="288"/>
      <c r="GE47" s="288"/>
      <c r="GF47" s="306"/>
      <c r="GG47" s="302"/>
      <c r="GH47" s="302"/>
      <c r="GI47" s="302"/>
      <c r="GJ47" s="302"/>
      <c r="GK47" s="302"/>
      <c r="GL47" s="302"/>
      <c r="GM47" s="307"/>
      <c r="GN47" s="308"/>
      <c r="GO47" s="288"/>
      <c r="GP47" s="288"/>
      <c r="GQ47" s="306"/>
      <c r="GR47" s="302"/>
      <c r="GS47" s="302"/>
      <c r="GT47" s="302"/>
      <c r="GU47" s="302"/>
      <c r="GV47" s="302"/>
      <c r="GW47" s="302"/>
      <c r="GX47" s="307"/>
      <c r="GY47" s="308"/>
      <c r="GZ47" s="288"/>
      <c r="HA47" s="288"/>
      <c r="HB47" s="306"/>
      <c r="HC47" s="302"/>
      <c r="HD47" s="302"/>
      <c r="HE47" s="302"/>
      <c r="HF47" s="302"/>
      <c r="HG47" s="302"/>
      <c r="HH47" s="302"/>
      <c r="HI47" s="307"/>
      <c r="HJ47" s="308"/>
      <c r="HK47" s="288"/>
      <c r="HL47" s="288"/>
      <c r="HM47" s="306"/>
      <c r="HN47" s="302"/>
      <c r="HO47" s="302"/>
      <c r="HP47" s="302"/>
      <c r="HQ47" s="302"/>
      <c r="HR47" s="302"/>
      <c r="HS47" s="302"/>
      <c r="HT47" s="307"/>
      <c r="HU47" s="308"/>
      <c r="HV47" s="288"/>
      <c r="HW47" s="288"/>
      <c r="HX47" s="306"/>
      <c r="HY47" s="302"/>
      <c r="HZ47" s="302"/>
      <c r="IA47" s="302"/>
      <c r="IB47" s="302"/>
      <c r="IC47" s="302"/>
      <c r="ID47" s="302"/>
      <c r="IE47" s="307"/>
      <c r="IF47" s="308"/>
      <c r="IG47" s="288"/>
      <c r="IH47" s="288"/>
      <c r="II47" s="306"/>
      <c r="IJ47" s="302"/>
      <c r="IK47" s="302"/>
      <c r="IL47" s="302"/>
      <c r="IM47" s="302"/>
      <c r="IN47" s="302"/>
      <c r="IO47" s="302"/>
      <c r="IP47" s="307"/>
      <c r="IQ47" s="308"/>
      <c r="IR47" s="288"/>
      <c r="IS47" s="288"/>
    </row>
    <row r="48" spans="1:253" x14ac:dyDescent="0.3">
      <c r="A48" s="304"/>
      <c r="B48" s="220"/>
      <c r="C48" s="220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2"/>
      <c r="AB48" s="307"/>
      <c r="AC48" s="308"/>
      <c r="AD48" s="288"/>
      <c r="AE48" s="541"/>
      <c r="AF48" s="541"/>
      <c r="AG48" s="542"/>
      <c r="AH48" s="306"/>
      <c r="AI48" s="302"/>
      <c r="AJ48" s="302"/>
      <c r="AK48" s="302"/>
      <c r="AL48" s="302"/>
      <c r="AM48" s="302"/>
      <c r="AN48" s="302"/>
      <c r="AO48" s="307"/>
      <c r="AP48" s="308"/>
      <c r="AQ48" s="288"/>
      <c r="AR48" s="288"/>
      <c r="AS48" s="306"/>
      <c r="AT48" s="302"/>
      <c r="AU48" s="302"/>
      <c r="AV48" s="302"/>
      <c r="AW48" s="302"/>
      <c r="AX48" s="302"/>
      <c r="AY48" s="302"/>
      <c r="AZ48" s="307"/>
      <c r="BA48" s="308"/>
      <c r="BB48" s="288"/>
      <c r="BC48" s="288"/>
      <c r="BD48" s="306"/>
      <c r="BE48" s="302"/>
      <c r="BF48" s="302"/>
      <c r="BG48" s="302"/>
      <c r="BH48" s="302"/>
      <c r="BI48" s="302"/>
      <c r="BJ48" s="302"/>
      <c r="BK48" s="307"/>
      <c r="BL48" s="308"/>
      <c r="BM48" s="288"/>
      <c r="BN48" s="288"/>
      <c r="BO48" s="306"/>
      <c r="BP48" s="302"/>
      <c r="BQ48" s="302"/>
      <c r="BR48" s="302"/>
      <c r="BS48" s="302"/>
      <c r="BT48" s="302"/>
      <c r="BU48" s="302"/>
      <c r="BV48" s="307"/>
      <c r="BW48" s="308"/>
      <c r="BX48" s="288"/>
      <c r="BY48" s="288"/>
      <c r="BZ48" s="306"/>
      <c r="CA48" s="302"/>
      <c r="CB48" s="302"/>
      <c r="CC48" s="302"/>
      <c r="CD48" s="302"/>
      <c r="CE48" s="302"/>
      <c r="CF48" s="302"/>
      <c r="CG48" s="307"/>
      <c r="CH48" s="308"/>
      <c r="CI48" s="288"/>
      <c r="CJ48" s="288"/>
      <c r="CK48" s="306"/>
      <c r="CL48" s="302"/>
      <c r="CM48" s="302"/>
      <c r="CN48" s="302"/>
      <c r="CO48" s="302"/>
      <c r="CP48" s="302"/>
      <c r="CQ48" s="302"/>
      <c r="CR48" s="307"/>
      <c r="CS48" s="308"/>
      <c r="CT48" s="288"/>
      <c r="CU48" s="288"/>
      <c r="CV48" s="306"/>
      <c r="CW48" s="302"/>
      <c r="CX48" s="302"/>
      <c r="CY48" s="302"/>
      <c r="CZ48" s="302"/>
      <c r="DA48" s="302"/>
      <c r="DB48" s="302"/>
      <c r="DC48" s="307"/>
      <c r="DD48" s="308"/>
      <c r="DE48" s="288"/>
      <c r="DF48" s="288"/>
      <c r="DG48" s="306"/>
      <c r="DH48" s="302"/>
      <c r="DI48" s="302"/>
      <c r="DJ48" s="302"/>
      <c r="DK48" s="302"/>
      <c r="DL48" s="302"/>
      <c r="DM48" s="302"/>
      <c r="DN48" s="307"/>
      <c r="DO48" s="308"/>
      <c r="DP48" s="288"/>
      <c r="DQ48" s="288"/>
      <c r="DR48" s="306"/>
      <c r="DS48" s="302"/>
      <c r="DT48" s="302"/>
      <c r="DU48" s="302"/>
      <c r="DV48" s="302"/>
      <c r="DW48" s="302"/>
      <c r="DX48" s="302"/>
      <c r="DY48" s="307"/>
      <c r="DZ48" s="308"/>
      <c r="EA48" s="288"/>
      <c r="EB48" s="288"/>
      <c r="EC48" s="306"/>
      <c r="ED48" s="302"/>
      <c r="EE48" s="302"/>
      <c r="EF48" s="302"/>
      <c r="EG48" s="302"/>
      <c r="EH48" s="302"/>
      <c r="EI48" s="302"/>
      <c r="EJ48" s="307"/>
      <c r="EK48" s="308"/>
      <c r="EL48" s="288"/>
      <c r="EM48" s="288"/>
      <c r="EN48" s="306"/>
      <c r="EO48" s="302"/>
      <c r="EP48" s="302"/>
      <c r="EQ48" s="302"/>
      <c r="ER48" s="302"/>
      <c r="ES48" s="302"/>
      <c r="ET48" s="302"/>
      <c r="EU48" s="307"/>
      <c r="EV48" s="308"/>
      <c r="EW48" s="288"/>
      <c r="EX48" s="288"/>
      <c r="EY48" s="306"/>
      <c r="EZ48" s="302"/>
      <c r="FA48" s="302"/>
      <c r="FB48" s="302"/>
      <c r="FC48" s="302"/>
      <c r="FD48" s="302"/>
      <c r="FE48" s="302"/>
      <c r="FF48" s="307"/>
      <c r="FG48" s="308"/>
      <c r="FH48" s="288"/>
      <c r="FI48" s="288"/>
      <c r="FJ48" s="306"/>
      <c r="FK48" s="302"/>
      <c r="FL48" s="302"/>
      <c r="FM48" s="302"/>
      <c r="FN48" s="302"/>
      <c r="FO48" s="302"/>
      <c r="FP48" s="302"/>
      <c r="FQ48" s="307"/>
      <c r="FR48" s="308"/>
      <c r="FS48" s="288"/>
      <c r="FT48" s="288"/>
      <c r="FU48" s="306"/>
      <c r="FV48" s="302"/>
      <c r="FW48" s="302"/>
      <c r="FX48" s="302"/>
      <c r="FY48" s="302"/>
      <c r="FZ48" s="302"/>
      <c r="GA48" s="302"/>
      <c r="GB48" s="307"/>
      <c r="GC48" s="308"/>
      <c r="GD48" s="288"/>
      <c r="GE48" s="288"/>
      <c r="GF48" s="306"/>
      <c r="GG48" s="302"/>
      <c r="GH48" s="302"/>
      <c r="GI48" s="302"/>
      <c r="GJ48" s="302"/>
      <c r="GK48" s="302"/>
      <c r="GL48" s="302"/>
      <c r="GM48" s="307"/>
      <c r="GN48" s="308"/>
      <c r="GO48" s="288"/>
      <c r="GP48" s="288"/>
      <c r="GQ48" s="306"/>
      <c r="GR48" s="302"/>
      <c r="GS48" s="302"/>
      <c r="GT48" s="302"/>
      <c r="GU48" s="302"/>
      <c r="GV48" s="302"/>
      <c r="GW48" s="302"/>
      <c r="GX48" s="307"/>
      <c r="GY48" s="308"/>
      <c r="GZ48" s="288"/>
      <c r="HA48" s="288"/>
      <c r="HB48" s="306"/>
      <c r="HC48" s="302"/>
      <c r="HD48" s="302"/>
      <c r="HE48" s="302"/>
      <c r="HF48" s="302"/>
      <c r="HG48" s="302"/>
      <c r="HH48" s="302"/>
      <c r="HI48" s="307"/>
      <c r="HJ48" s="308"/>
      <c r="HK48" s="288"/>
      <c r="HL48" s="288"/>
      <c r="HM48" s="306"/>
      <c r="HN48" s="302"/>
      <c r="HO48" s="302"/>
      <c r="HP48" s="302"/>
      <c r="HQ48" s="302"/>
      <c r="HR48" s="302"/>
      <c r="HS48" s="302"/>
      <c r="HT48" s="307"/>
      <c r="HU48" s="308"/>
      <c r="HV48" s="288"/>
      <c r="HW48" s="288"/>
      <c r="HX48" s="306"/>
      <c r="HY48" s="302"/>
      <c r="HZ48" s="302"/>
      <c r="IA48" s="302"/>
      <c r="IB48" s="302"/>
      <c r="IC48" s="302"/>
      <c r="ID48" s="302"/>
      <c r="IE48" s="307"/>
      <c r="IF48" s="308"/>
      <c r="IG48" s="288"/>
      <c r="IH48" s="288"/>
      <c r="II48" s="306"/>
      <c r="IJ48" s="302"/>
      <c r="IK48" s="302"/>
      <c r="IL48" s="302"/>
      <c r="IM48" s="302"/>
      <c r="IN48" s="302"/>
      <c r="IO48" s="302"/>
      <c r="IP48" s="307"/>
      <c r="IQ48" s="308"/>
      <c r="IR48" s="288"/>
      <c r="IS48" s="288"/>
    </row>
    <row r="49" spans="1:253" x14ac:dyDescent="0.3">
      <c r="A49" s="304"/>
      <c r="B49" s="222"/>
      <c r="C49" s="222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2"/>
      <c r="AB49" s="307"/>
      <c r="AC49" s="308"/>
      <c r="AD49" s="288"/>
      <c r="AE49" s="541"/>
      <c r="AF49" s="541"/>
      <c r="AG49" s="542"/>
      <c r="AH49" s="306"/>
      <c r="AI49" s="302"/>
      <c r="AJ49" s="302"/>
      <c r="AK49" s="302"/>
      <c r="AL49" s="302"/>
      <c r="AM49" s="302"/>
      <c r="AN49" s="302"/>
      <c r="AO49" s="307"/>
      <c r="AP49" s="308"/>
      <c r="AQ49" s="288"/>
      <c r="AR49" s="288"/>
      <c r="AS49" s="306"/>
      <c r="AT49" s="302"/>
      <c r="AU49" s="302"/>
      <c r="AV49" s="302"/>
      <c r="AW49" s="302"/>
      <c r="AX49" s="302"/>
      <c r="AY49" s="302"/>
      <c r="AZ49" s="307"/>
      <c r="BA49" s="308"/>
      <c r="BB49" s="288"/>
      <c r="BC49" s="288"/>
      <c r="BD49" s="306"/>
      <c r="BE49" s="302"/>
      <c r="BF49" s="302"/>
      <c r="BG49" s="302"/>
      <c r="BH49" s="302"/>
      <c r="BI49" s="302"/>
      <c r="BJ49" s="302"/>
      <c r="BK49" s="307"/>
      <c r="BL49" s="308"/>
      <c r="BM49" s="288"/>
      <c r="BN49" s="288"/>
      <c r="BO49" s="306"/>
      <c r="BP49" s="302"/>
      <c r="BQ49" s="302"/>
      <c r="BR49" s="302"/>
      <c r="BS49" s="302"/>
      <c r="BT49" s="302"/>
      <c r="BU49" s="302"/>
      <c r="BV49" s="307"/>
      <c r="BW49" s="308"/>
      <c r="BX49" s="288"/>
      <c r="BY49" s="288"/>
      <c r="BZ49" s="306"/>
      <c r="CA49" s="302"/>
      <c r="CB49" s="302"/>
      <c r="CC49" s="302"/>
      <c r="CD49" s="302"/>
      <c r="CE49" s="302"/>
      <c r="CF49" s="302"/>
      <c r="CG49" s="307"/>
      <c r="CH49" s="308"/>
      <c r="CI49" s="288"/>
      <c r="CJ49" s="288"/>
      <c r="CK49" s="306"/>
      <c r="CL49" s="302"/>
      <c r="CM49" s="302"/>
      <c r="CN49" s="302"/>
      <c r="CO49" s="302"/>
      <c r="CP49" s="302"/>
      <c r="CQ49" s="302"/>
      <c r="CR49" s="307"/>
      <c r="CS49" s="308"/>
      <c r="CT49" s="288"/>
      <c r="CU49" s="288"/>
      <c r="CV49" s="306"/>
      <c r="CW49" s="302"/>
      <c r="CX49" s="302"/>
      <c r="CY49" s="302"/>
      <c r="CZ49" s="302"/>
      <c r="DA49" s="302"/>
      <c r="DB49" s="302"/>
      <c r="DC49" s="307"/>
      <c r="DD49" s="308"/>
      <c r="DE49" s="288"/>
      <c r="DF49" s="288"/>
      <c r="DG49" s="306"/>
      <c r="DH49" s="302"/>
      <c r="DI49" s="302"/>
      <c r="DJ49" s="302"/>
      <c r="DK49" s="302"/>
      <c r="DL49" s="302"/>
      <c r="DM49" s="302"/>
      <c r="DN49" s="307"/>
      <c r="DO49" s="308"/>
      <c r="DP49" s="288"/>
      <c r="DQ49" s="288"/>
      <c r="DR49" s="306"/>
      <c r="DS49" s="302"/>
      <c r="DT49" s="302"/>
      <c r="DU49" s="302"/>
      <c r="DV49" s="302"/>
      <c r="DW49" s="302"/>
      <c r="DX49" s="302"/>
      <c r="DY49" s="307"/>
      <c r="DZ49" s="308"/>
      <c r="EA49" s="288"/>
      <c r="EB49" s="288"/>
      <c r="EC49" s="306"/>
      <c r="ED49" s="302"/>
      <c r="EE49" s="302"/>
      <c r="EF49" s="302"/>
      <c r="EG49" s="302"/>
      <c r="EH49" s="302"/>
      <c r="EI49" s="302"/>
      <c r="EJ49" s="307"/>
      <c r="EK49" s="308"/>
      <c r="EL49" s="288"/>
      <c r="EM49" s="288"/>
      <c r="EN49" s="306"/>
      <c r="EO49" s="302"/>
      <c r="EP49" s="302"/>
      <c r="EQ49" s="302"/>
      <c r="ER49" s="302"/>
      <c r="ES49" s="302"/>
      <c r="ET49" s="302"/>
      <c r="EU49" s="307"/>
      <c r="EV49" s="308"/>
      <c r="EW49" s="288"/>
      <c r="EX49" s="288"/>
      <c r="EY49" s="306"/>
      <c r="EZ49" s="302"/>
      <c r="FA49" s="302"/>
      <c r="FB49" s="302"/>
      <c r="FC49" s="302"/>
      <c r="FD49" s="302"/>
      <c r="FE49" s="302"/>
      <c r="FF49" s="307"/>
      <c r="FG49" s="308"/>
      <c r="FH49" s="288"/>
      <c r="FI49" s="288"/>
      <c r="FJ49" s="306"/>
      <c r="FK49" s="302"/>
      <c r="FL49" s="302"/>
      <c r="FM49" s="302"/>
      <c r="FN49" s="302"/>
      <c r="FO49" s="302"/>
      <c r="FP49" s="302"/>
      <c r="FQ49" s="307"/>
      <c r="FR49" s="308"/>
      <c r="FS49" s="288"/>
      <c r="FT49" s="288"/>
      <c r="FU49" s="306"/>
      <c r="FV49" s="302"/>
      <c r="FW49" s="302"/>
      <c r="FX49" s="302"/>
      <c r="FY49" s="302"/>
      <c r="FZ49" s="302"/>
      <c r="GA49" s="302"/>
      <c r="GB49" s="307"/>
      <c r="GC49" s="308"/>
      <c r="GD49" s="288"/>
      <c r="GE49" s="288"/>
      <c r="GF49" s="306"/>
      <c r="GG49" s="302"/>
      <c r="GH49" s="302"/>
      <c r="GI49" s="302"/>
      <c r="GJ49" s="302"/>
      <c r="GK49" s="302"/>
      <c r="GL49" s="302"/>
      <c r="GM49" s="307"/>
      <c r="GN49" s="308"/>
      <c r="GO49" s="288"/>
      <c r="GP49" s="288"/>
      <c r="GQ49" s="306"/>
      <c r="GR49" s="302"/>
      <c r="GS49" s="302"/>
      <c r="GT49" s="302"/>
      <c r="GU49" s="302"/>
      <c r="GV49" s="302"/>
      <c r="GW49" s="302"/>
      <c r="GX49" s="307"/>
      <c r="GY49" s="308"/>
      <c r="GZ49" s="288"/>
      <c r="HA49" s="288"/>
      <c r="HB49" s="306"/>
      <c r="HC49" s="302"/>
      <c r="HD49" s="302"/>
      <c r="HE49" s="302"/>
      <c r="HF49" s="302"/>
      <c r="HG49" s="302"/>
      <c r="HH49" s="302"/>
      <c r="HI49" s="307"/>
      <c r="HJ49" s="308"/>
      <c r="HK49" s="288"/>
      <c r="HL49" s="288"/>
      <c r="HM49" s="306"/>
      <c r="HN49" s="302"/>
      <c r="HO49" s="302"/>
      <c r="HP49" s="302"/>
      <c r="HQ49" s="302"/>
      <c r="HR49" s="302"/>
      <c r="HS49" s="302"/>
      <c r="HT49" s="307"/>
      <c r="HU49" s="308"/>
      <c r="HV49" s="288"/>
      <c r="HW49" s="288"/>
      <c r="HX49" s="306"/>
      <c r="HY49" s="302"/>
      <c r="HZ49" s="302"/>
      <c r="IA49" s="302"/>
      <c r="IB49" s="302"/>
      <c r="IC49" s="302"/>
      <c r="ID49" s="302"/>
      <c r="IE49" s="307"/>
      <c r="IF49" s="308"/>
      <c r="IG49" s="288"/>
      <c r="IH49" s="288"/>
      <c r="II49" s="306"/>
      <c r="IJ49" s="302"/>
      <c r="IK49" s="302"/>
      <c r="IL49" s="302"/>
      <c r="IM49" s="302"/>
      <c r="IN49" s="302"/>
      <c r="IO49" s="302"/>
      <c r="IP49" s="307"/>
      <c r="IQ49" s="308"/>
      <c r="IR49" s="288"/>
      <c r="IS49" s="288"/>
    </row>
    <row r="50" spans="1:253" x14ac:dyDescent="0.3">
      <c r="A50" s="304"/>
      <c r="B50" s="222"/>
      <c r="C50" s="222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2"/>
      <c r="AB50" s="307"/>
      <c r="AC50" s="308"/>
      <c r="AD50" s="288"/>
      <c r="AE50" s="541"/>
      <c r="AF50" s="541"/>
      <c r="AG50" s="542"/>
      <c r="AH50" s="306"/>
      <c r="AI50" s="302"/>
      <c r="AJ50" s="302"/>
      <c r="AK50" s="302"/>
      <c r="AL50" s="302"/>
      <c r="AM50" s="302"/>
      <c r="AN50" s="302"/>
      <c r="AO50" s="307"/>
      <c r="AP50" s="308"/>
      <c r="AQ50" s="288"/>
      <c r="AR50" s="288"/>
      <c r="AS50" s="306"/>
      <c r="AT50" s="302"/>
      <c r="AU50" s="302"/>
      <c r="AV50" s="302"/>
      <c r="AW50" s="302"/>
      <c r="AX50" s="302"/>
      <c r="AY50" s="302"/>
      <c r="AZ50" s="307"/>
      <c r="BA50" s="308"/>
      <c r="BB50" s="288"/>
      <c r="BC50" s="288"/>
      <c r="BD50" s="306"/>
      <c r="BE50" s="302"/>
      <c r="BF50" s="302"/>
      <c r="BG50" s="302"/>
      <c r="BH50" s="302"/>
      <c r="BI50" s="302"/>
      <c r="BJ50" s="302"/>
      <c r="BK50" s="307"/>
      <c r="BL50" s="308"/>
      <c r="BM50" s="288"/>
      <c r="BN50" s="288"/>
      <c r="BO50" s="306"/>
      <c r="BP50" s="302"/>
      <c r="BQ50" s="302"/>
      <c r="BR50" s="302"/>
      <c r="BS50" s="302"/>
      <c r="BT50" s="302"/>
      <c r="BU50" s="302"/>
      <c r="BV50" s="307"/>
      <c r="BW50" s="308"/>
      <c r="BX50" s="288"/>
      <c r="BY50" s="288"/>
      <c r="BZ50" s="306"/>
      <c r="CA50" s="302"/>
      <c r="CB50" s="302"/>
      <c r="CC50" s="302"/>
      <c r="CD50" s="302"/>
      <c r="CE50" s="302"/>
      <c r="CF50" s="302"/>
      <c r="CG50" s="307"/>
      <c r="CH50" s="308"/>
      <c r="CI50" s="288"/>
      <c r="CJ50" s="288"/>
      <c r="CK50" s="306"/>
      <c r="CL50" s="302"/>
      <c r="CM50" s="302"/>
      <c r="CN50" s="302"/>
      <c r="CO50" s="302"/>
      <c r="CP50" s="302"/>
      <c r="CQ50" s="302"/>
      <c r="CR50" s="307"/>
      <c r="CS50" s="308"/>
      <c r="CT50" s="288"/>
      <c r="CU50" s="288"/>
      <c r="CV50" s="306"/>
      <c r="CW50" s="302"/>
      <c r="CX50" s="302"/>
      <c r="CY50" s="302"/>
      <c r="CZ50" s="302"/>
      <c r="DA50" s="302"/>
      <c r="DB50" s="302"/>
      <c r="DC50" s="307"/>
      <c r="DD50" s="308"/>
      <c r="DE50" s="288"/>
      <c r="DF50" s="288"/>
      <c r="DG50" s="306"/>
      <c r="DH50" s="302"/>
      <c r="DI50" s="302"/>
      <c r="DJ50" s="302"/>
      <c r="DK50" s="302"/>
      <c r="DL50" s="302"/>
      <c r="DM50" s="302"/>
      <c r="DN50" s="307"/>
      <c r="DO50" s="308"/>
      <c r="DP50" s="288"/>
      <c r="DQ50" s="288"/>
      <c r="DR50" s="306"/>
      <c r="DS50" s="302"/>
      <c r="DT50" s="302"/>
      <c r="DU50" s="302"/>
      <c r="DV50" s="302"/>
      <c r="DW50" s="302"/>
      <c r="DX50" s="302"/>
      <c r="DY50" s="307"/>
      <c r="DZ50" s="308"/>
      <c r="EA50" s="288"/>
      <c r="EB50" s="288"/>
      <c r="EC50" s="306"/>
      <c r="ED50" s="302"/>
      <c r="EE50" s="302"/>
      <c r="EF50" s="302"/>
      <c r="EG50" s="302"/>
      <c r="EH50" s="302"/>
      <c r="EI50" s="302"/>
      <c r="EJ50" s="307"/>
      <c r="EK50" s="308"/>
      <c r="EL50" s="288"/>
      <c r="EM50" s="288"/>
      <c r="EN50" s="306"/>
      <c r="EO50" s="302"/>
      <c r="EP50" s="302"/>
      <c r="EQ50" s="302"/>
      <c r="ER50" s="302"/>
      <c r="ES50" s="302"/>
      <c r="ET50" s="302"/>
      <c r="EU50" s="307"/>
      <c r="EV50" s="308"/>
      <c r="EW50" s="288"/>
      <c r="EX50" s="288"/>
      <c r="EY50" s="306"/>
      <c r="EZ50" s="302"/>
      <c r="FA50" s="302"/>
      <c r="FB50" s="302"/>
      <c r="FC50" s="302"/>
      <c r="FD50" s="302"/>
      <c r="FE50" s="302"/>
      <c r="FF50" s="307"/>
      <c r="FG50" s="308"/>
      <c r="FH50" s="288"/>
      <c r="FI50" s="288"/>
      <c r="FJ50" s="306"/>
      <c r="FK50" s="302"/>
      <c r="FL50" s="302"/>
      <c r="FM50" s="302"/>
      <c r="FN50" s="302"/>
      <c r="FO50" s="302"/>
      <c r="FP50" s="302"/>
      <c r="FQ50" s="307"/>
      <c r="FR50" s="308"/>
      <c r="FS50" s="288"/>
      <c r="FT50" s="288"/>
      <c r="FU50" s="306"/>
      <c r="FV50" s="302"/>
      <c r="FW50" s="302"/>
      <c r="FX50" s="302"/>
      <c r="FY50" s="302"/>
      <c r="FZ50" s="302"/>
      <c r="GA50" s="302"/>
      <c r="GB50" s="307"/>
      <c r="GC50" s="308"/>
      <c r="GD50" s="288"/>
      <c r="GE50" s="288"/>
      <c r="GF50" s="306"/>
      <c r="GG50" s="302"/>
      <c r="GH50" s="302"/>
      <c r="GI50" s="302"/>
      <c r="GJ50" s="302"/>
      <c r="GK50" s="302"/>
      <c r="GL50" s="302"/>
      <c r="GM50" s="307"/>
      <c r="GN50" s="308"/>
      <c r="GO50" s="288"/>
      <c r="GP50" s="288"/>
      <c r="GQ50" s="306"/>
      <c r="GR50" s="302"/>
      <c r="GS50" s="302"/>
      <c r="GT50" s="302"/>
      <c r="GU50" s="302"/>
      <c r="GV50" s="302"/>
      <c r="GW50" s="302"/>
      <c r="GX50" s="307"/>
      <c r="GY50" s="308"/>
      <c r="GZ50" s="288"/>
      <c r="HA50" s="288"/>
      <c r="HB50" s="306"/>
      <c r="HC50" s="302"/>
      <c r="HD50" s="302"/>
      <c r="HE50" s="302"/>
      <c r="HF50" s="302"/>
      <c r="HG50" s="302"/>
      <c r="HH50" s="302"/>
      <c r="HI50" s="307"/>
      <c r="HJ50" s="308"/>
      <c r="HK50" s="288"/>
      <c r="HL50" s="288"/>
      <c r="HM50" s="306"/>
      <c r="HN50" s="302"/>
      <c r="HO50" s="302"/>
      <c r="HP50" s="302"/>
      <c r="HQ50" s="302"/>
      <c r="HR50" s="302"/>
      <c r="HS50" s="302"/>
      <c r="HT50" s="307"/>
      <c r="HU50" s="308"/>
      <c r="HV50" s="288"/>
      <c r="HW50" s="288"/>
      <c r="HX50" s="306"/>
      <c r="HY50" s="302"/>
      <c r="HZ50" s="302"/>
      <c r="IA50" s="302"/>
      <c r="IB50" s="302"/>
      <c r="IC50" s="302"/>
      <c r="ID50" s="302"/>
      <c r="IE50" s="307"/>
      <c r="IF50" s="308"/>
      <c r="IG50" s="288"/>
      <c r="IH50" s="288"/>
      <c r="II50" s="306"/>
      <c r="IJ50" s="302"/>
      <c r="IK50" s="302"/>
      <c r="IL50" s="302"/>
      <c r="IM50" s="302"/>
      <c r="IN50" s="302"/>
      <c r="IO50" s="302"/>
      <c r="IP50" s="307"/>
      <c r="IQ50" s="308"/>
      <c r="IR50" s="288"/>
      <c r="IS50" s="288"/>
    </row>
    <row r="51" spans="1:253" x14ac:dyDescent="0.3">
      <c r="A51" s="304"/>
      <c r="B51" s="220"/>
      <c r="C51" s="220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2"/>
      <c r="AB51" s="307"/>
      <c r="AC51" s="308"/>
      <c r="AD51" s="288"/>
      <c r="AE51" s="539"/>
      <c r="AF51" s="539"/>
      <c r="AG51" s="540"/>
      <c r="AH51" s="306"/>
      <c r="AI51" s="302"/>
      <c r="AJ51" s="302"/>
      <c r="AK51" s="302"/>
      <c r="AL51" s="302"/>
      <c r="AM51" s="302"/>
      <c r="AN51" s="302"/>
      <c r="AO51" s="307"/>
      <c r="AP51" s="308"/>
      <c r="AQ51" s="288"/>
      <c r="AR51" s="288"/>
      <c r="AS51" s="306"/>
      <c r="AT51" s="302"/>
      <c r="AU51" s="302"/>
      <c r="AV51" s="302"/>
      <c r="AW51" s="302"/>
      <c r="AX51" s="302"/>
      <c r="AY51" s="302"/>
      <c r="AZ51" s="307"/>
      <c r="BA51" s="308"/>
      <c r="BB51" s="288"/>
      <c r="BC51" s="288"/>
      <c r="BD51" s="306"/>
      <c r="BE51" s="302"/>
      <c r="BF51" s="302"/>
      <c r="BG51" s="302"/>
      <c r="BH51" s="302"/>
      <c r="BI51" s="302"/>
      <c r="BJ51" s="302"/>
      <c r="BK51" s="307"/>
      <c r="BL51" s="308"/>
      <c r="BM51" s="288"/>
      <c r="BN51" s="288"/>
      <c r="BO51" s="306"/>
      <c r="BP51" s="302"/>
      <c r="BQ51" s="302"/>
      <c r="BR51" s="302"/>
      <c r="BS51" s="302"/>
      <c r="BT51" s="302"/>
      <c r="BU51" s="302"/>
      <c r="BV51" s="307"/>
      <c r="BW51" s="308"/>
      <c r="BX51" s="288"/>
      <c r="BY51" s="288"/>
      <c r="BZ51" s="306"/>
      <c r="CA51" s="302"/>
      <c r="CB51" s="302"/>
      <c r="CC51" s="302"/>
      <c r="CD51" s="302"/>
      <c r="CE51" s="302"/>
      <c r="CF51" s="302"/>
      <c r="CG51" s="307"/>
      <c r="CH51" s="308"/>
      <c r="CI51" s="288"/>
      <c r="CJ51" s="288"/>
      <c r="CK51" s="306"/>
      <c r="CL51" s="302"/>
      <c r="CM51" s="302"/>
      <c r="CN51" s="302"/>
      <c r="CO51" s="302"/>
      <c r="CP51" s="302"/>
      <c r="CQ51" s="302"/>
      <c r="CR51" s="307"/>
      <c r="CS51" s="308"/>
      <c r="CT51" s="288"/>
      <c r="CU51" s="288"/>
      <c r="CV51" s="306"/>
      <c r="CW51" s="302"/>
      <c r="CX51" s="302"/>
      <c r="CY51" s="302"/>
      <c r="CZ51" s="302"/>
      <c r="DA51" s="302"/>
      <c r="DB51" s="302"/>
      <c r="DC51" s="307"/>
      <c r="DD51" s="308"/>
      <c r="DE51" s="288"/>
      <c r="DF51" s="288"/>
      <c r="DG51" s="306"/>
      <c r="DH51" s="302"/>
      <c r="DI51" s="302"/>
      <c r="DJ51" s="302"/>
      <c r="DK51" s="302"/>
      <c r="DL51" s="302"/>
      <c r="DM51" s="302"/>
      <c r="DN51" s="307"/>
      <c r="DO51" s="308"/>
      <c r="DP51" s="288"/>
      <c r="DQ51" s="288"/>
      <c r="DR51" s="306"/>
      <c r="DS51" s="302"/>
      <c r="DT51" s="302"/>
      <c r="DU51" s="302"/>
      <c r="DV51" s="302"/>
      <c r="DW51" s="302"/>
      <c r="DX51" s="302"/>
      <c r="DY51" s="307"/>
      <c r="DZ51" s="308"/>
      <c r="EA51" s="288"/>
      <c r="EB51" s="288"/>
      <c r="EC51" s="306"/>
      <c r="ED51" s="302"/>
      <c r="EE51" s="302"/>
      <c r="EF51" s="302"/>
      <c r="EG51" s="302"/>
      <c r="EH51" s="302"/>
      <c r="EI51" s="302"/>
      <c r="EJ51" s="307"/>
      <c r="EK51" s="308"/>
      <c r="EL51" s="288"/>
      <c r="EM51" s="288"/>
      <c r="EN51" s="306"/>
      <c r="EO51" s="302"/>
      <c r="EP51" s="302"/>
      <c r="EQ51" s="302"/>
      <c r="ER51" s="302"/>
      <c r="ES51" s="302"/>
      <c r="ET51" s="302"/>
      <c r="EU51" s="307"/>
      <c r="EV51" s="308"/>
      <c r="EW51" s="288"/>
      <c r="EX51" s="288"/>
      <c r="EY51" s="306"/>
      <c r="EZ51" s="302"/>
      <c r="FA51" s="302"/>
      <c r="FB51" s="302"/>
      <c r="FC51" s="302"/>
      <c r="FD51" s="302"/>
      <c r="FE51" s="302"/>
      <c r="FF51" s="307"/>
      <c r="FG51" s="308"/>
      <c r="FH51" s="288"/>
      <c r="FI51" s="288"/>
      <c r="FJ51" s="306"/>
      <c r="FK51" s="302"/>
      <c r="FL51" s="302"/>
      <c r="FM51" s="302"/>
      <c r="FN51" s="302"/>
      <c r="FO51" s="302"/>
      <c r="FP51" s="302"/>
      <c r="FQ51" s="307"/>
      <c r="FR51" s="308"/>
      <c r="FS51" s="288"/>
      <c r="FT51" s="288"/>
      <c r="FU51" s="306"/>
      <c r="FV51" s="302"/>
      <c r="FW51" s="302"/>
      <c r="FX51" s="302"/>
      <c r="FY51" s="302"/>
      <c r="FZ51" s="302"/>
      <c r="GA51" s="302"/>
      <c r="GB51" s="307"/>
      <c r="GC51" s="308"/>
      <c r="GD51" s="288"/>
      <c r="GE51" s="288"/>
      <c r="GF51" s="306"/>
      <c r="GG51" s="302"/>
      <c r="GH51" s="302"/>
      <c r="GI51" s="302"/>
      <c r="GJ51" s="302"/>
      <c r="GK51" s="302"/>
      <c r="GL51" s="302"/>
      <c r="GM51" s="307"/>
      <c r="GN51" s="308"/>
      <c r="GO51" s="288"/>
      <c r="GP51" s="288"/>
      <c r="GQ51" s="306"/>
      <c r="GR51" s="302"/>
      <c r="GS51" s="302"/>
      <c r="GT51" s="302"/>
      <c r="GU51" s="302"/>
      <c r="GV51" s="302"/>
      <c r="GW51" s="302"/>
      <c r="GX51" s="307"/>
      <c r="GY51" s="308"/>
      <c r="GZ51" s="288"/>
      <c r="HA51" s="288"/>
      <c r="HB51" s="306"/>
      <c r="HC51" s="302"/>
      <c r="HD51" s="302"/>
      <c r="HE51" s="302"/>
      <c r="HF51" s="302"/>
      <c r="HG51" s="302"/>
      <c r="HH51" s="302"/>
      <c r="HI51" s="307"/>
      <c r="HJ51" s="308"/>
      <c r="HK51" s="288"/>
      <c r="HL51" s="288"/>
      <c r="HM51" s="306"/>
      <c r="HN51" s="302"/>
      <c r="HO51" s="302"/>
      <c r="HP51" s="302"/>
      <c r="HQ51" s="302"/>
      <c r="HR51" s="302"/>
      <c r="HS51" s="302"/>
      <c r="HT51" s="307"/>
      <c r="HU51" s="308"/>
      <c r="HV51" s="288"/>
      <c r="HW51" s="288"/>
      <c r="HX51" s="306"/>
      <c r="HY51" s="302"/>
      <c r="HZ51" s="302"/>
      <c r="IA51" s="302"/>
      <c r="IB51" s="302"/>
      <c r="IC51" s="302"/>
      <c r="ID51" s="302"/>
      <c r="IE51" s="307"/>
      <c r="IF51" s="308"/>
      <c r="IG51" s="288"/>
      <c r="IH51" s="288"/>
      <c r="II51" s="306"/>
      <c r="IJ51" s="302"/>
      <c r="IK51" s="302"/>
      <c r="IL51" s="302"/>
      <c r="IM51" s="302"/>
      <c r="IN51" s="302"/>
      <c r="IO51" s="302"/>
      <c r="IP51" s="307"/>
      <c r="IQ51" s="308"/>
      <c r="IR51" s="288"/>
      <c r="IS51" s="288"/>
    </row>
    <row r="52" spans="1:253" x14ac:dyDescent="0.3">
      <c r="A52" s="309"/>
      <c r="B52" s="224"/>
      <c r="C52" s="224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02"/>
      <c r="AB52" s="307"/>
      <c r="AC52" s="308"/>
      <c r="AD52" s="288"/>
      <c r="AE52" s="541"/>
      <c r="AF52" s="541"/>
      <c r="AG52" s="542"/>
      <c r="AH52" s="306"/>
      <c r="AI52" s="302"/>
      <c r="AJ52" s="302"/>
      <c r="AK52" s="302"/>
      <c r="AL52" s="302"/>
      <c r="AM52" s="302"/>
      <c r="AN52" s="302"/>
      <c r="AO52" s="307"/>
      <c r="AP52" s="308"/>
      <c r="AQ52" s="288"/>
      <c r="AR52" s="288"/>
      <c r="AS52" s="306"/>
      <c r="AT52" s="302"/>
      <c r="AU52" s="302"/>
      <c r="AV52" s="302"/>
      <c r="AW52" s="302"/>
      <c r="AX52" s="302"/>
      <c r="AY52" s="302"/>
      <c r="AZ52" s="307"/>
      <c r="BA52" s="308"/>
      <c r="BB52" s="288"/>
      <c r="BC52" s="288"/>
      <c r="BD52" s="306"/>
      <c r="BE52" s="302"/>
      <c r="BF52" s="302"/>
      <c r="BG52" s="302"/>
      <c r="BH52" s="302"/>
      <c r="BI52" s="302"/>
      <c r="BJ52" s="302"/>
      <c r="BK52" s="307"/>
      <c r="BL52" s="308"/>
      <c r="BM52" s="288"/>
      <c r="BN52" s="288"/>
      <c r="BO52" s="306"/>
      <c r="BP52" s="302"/>
      <c r="BQ52" s="302"/>
      <c r="BR52" s="302"/>
      <c r="BS52" s="302"/>
      <c r="BT52" s="302"/>
      <c r="BU52" s="302"/>
      <c r="BV52" s="307"/>
      <c r="BW52" s="308"/>
      <c r="BX52" s="288"/>
      <c r="BY52" s="288"/>
      <c r="BZ52" s="306"/>
      <c r="CA52" s="302"/>
      <c r="CB52" s="302"/>
      <c r="CC52" s="302"/>
      <c r="CD52" s="302"/>
      <c r="CE52" s="302"/>
      <c r="CF52" s="302"/>
      <c r="CG52" s="307"/>
      <c r="CH52" s="308"/>
      <c r="CI52" s="288"/>
      <c r="CJ52" s="288"/>
      <c r="CK52" s="306"/>
      <c r="CL52" s="302"/>
      <c r="CM52" s="302"/>
      <c r="CN52" s="302"/>
      <c r="CO52" s="302"/>
      <c r="CP52" s="302"/>
      <c r="CQ52" s="302"/>
      <c r="CR52" s="307"/>
      <c r="CS52" s="308"/>
      <c r="CT52" s="288"/>
      <c r="CU52" s="288"/>
      <c r="CV52" s="306"/>
      <c r="CW52" s="302"/>
      <c r="CX52" s="302"/>
      <c r="CY52" s="302"/>
      <c r="CZ52" s="302"/>
      <c r="DA52" s="302"/>
      <c r="DB52" s="302"/>
      <c r="DC52" s="307"/>
      <c r="DD52" s="308"/>
      <c r="DE52" s="288"/>
      <c r="DF52" s="288"/>
      <c r="DG52" s="306"/>
      <c r="DH52" s="302"/>
      <c r="DI52" s="302"/>
      <c r="DJ52" s="302"/>
      <c r="DK52" s="302"/>
      <c r="DL52" s="302"/>
      <c r="DM52" s="302"/>
      <c r="DN52" s="307"/>
      <c r="DO52" s="308"/>
      <c r="DP52" s="288"/>
      <c r="DQ52" s="288"/>
      <c r="DR52" s="306"/>
      <c r="DS52" s="302"/>
      <c r="DT52" s="302"/>
      <c r="DU52" s="302"/>
      <c r="DV52" s="302"/>
      <c r="DW52" s="302"/>
      <c r="DX52" s="302"/>
      <c r="DY52" s="307"/>
      <c r="DZ52" s="308"/>
      <c r="EA52" s="288"/>
      <c r="EB52" s="288"/>
      <c r="EC52" s="306"/>
      <c r="ED52" s="302"/>
      <c r="EE52" s="302"/>
      <c r="EF52" s="302"/>
      <c r="EG52" s="302"/>
      <c r="EH52" s="302"/>
      <c r="EI52" s="302"/>
      <c r="EJ52" s="307"/>
      <c r="EK52" s="308"/>
      <c r="EL52" s="288"/>
      <c r="EM52" s="288"/>
      <c r="EN52" s="306"/>
      <c r="EO52" s="302"/>
      <c r="EP52" s="302"/>
      <c r="EQ52" s="302"/>
      <c r="ER52" s="302"/>
      <c r="ES52" s="302"/>
      <c r="ET52" s="302"/>
      <c r="EU52" s="307"/>
      <c r="EV52" s="308"/>
      <c r="EW52" s="288"/>
      <c r="EX52" s="288"/>
      <c r="EY52" s="306"/>
      <c r="EZ52" s="302"/>
      <c r="FA52" s="302"/>
      <c r="FB52" s="302"/>
      <c r="FC52" s="302"/>
      <c r="FD52" s="302"/>
      <c r="FE52" s="302"/>
      <c r="FF52" s="307"/>
      <c r="FG52" s="308"/>
      <c r="FH52" s="288"/>
      <c r="FI52" s="288"/>
      <c r="FJ52" s="306"/>
      <c r="FK52" s="302"/>
      <c r="FL52" s="302"/>
      <c r="FM52" s="302"/>
      <c r="FN52" s="302"/>
      <c r="FO52" s="302"/>
      <c r="FP52" s="302"/>
      <c r="FQ52" s="307"/>
      <c r="FR52" s="308"/>
      <c r="FS52" s="288"/>
      <c r="FT52" s="288"/>
      <c r="FU52" s="306"/>
      <c r="FV52" s="302"/>
      <c r="FW52" s="302"/>
      <c r="FX52" s="302"/>
      <c r="FY52" s="302"/>
      <c r="FZ52" s="302"/>
      <c r="GA52" s="302"/>
      <c r="GB52" s="307"/>
      <c r="GC52" s="308"/>
      <c r="GD52" s="288"/>
      <c r="GE52" s="288"/>
      <c r="GF52" s="306"/>
      <c r="GG52" s="302"/>
      <c r="GH52" s="302"/>
      <c r="GI52" s="302"/>
      <c r="GJ52" s="302"/>
      <c r="GK52" s="302"/>
      <c r="GL52" s="302"/>
      <c r="GM52" s="307"/>
      <c r="GN52" s="308"/>
      <c r="GO52" s="288"/>
      <c r="GP52" s="288"/>
      <c r="GQ52" s="306"/>
      <c r="GR52" s="302"/>
      <c r="GS52" s="302"/>
      <c r="GT52" s="302"/>
      <c r="GU52" s="302"/>
      <c r="GV52" s="302"/>
      <c r="GW52" s="302"/>
      <c r="GX52" s="307"/>
      <c r="GY52" s="308"/>
      <c r="GZ52" s="288"/>
      <c r="HA52" s="288"/>
      <c r="HB52" s="306"/>
      <c r="HC52" s="302"/>
      <c r="HD52" s="302"/>
      <c r="HE52" s="302"/>
      <c r="HF52" s="302"/>
      <c r="HG52" s="302"/>
      <c r="HH52" s="302"/>
      <c r="HI52" s="307"/>
      <c r="HJ52" s="308"/>
      <c r="HK52" s="288"/>
      <c r="HL52" s="288"/>
      <c r="HM52" s="306"/>
      <c r="HN52" s="302"/>
      <c r="HO52" s="302"/>
      <c r="HP52" s="302"/>
      <c r="HQ52" s="302"/>
      <c r="HR52" s="302"/>
      <c r="HS52" s="302"/>
      <c r="HT52" s="307"/>
      <c r="HU52" s="308"/>
      <c r="HV52" s="288"/>
      <c r="HW52" s="288"/>
      <c r="HX52" s="306"/>
      <c r="HY52" s="302"/>
      <c r="HZ52" s="302"/>
      <c r="IA52" s="302"/>
      <c r="IB52" s="302"/>
      <c r="IC52" s="302"/>
      <c r="ID52" s="302"/>
      <c r="IE52" s="307"/>
      <c r="IF52" s="308"/>
      <c r="IG52" s="288"/>
      <c r="IH52" s="288"/>
      <c r="II52" s="306"/>
      <c r="IJ52" s="302"/>
      <c r="IK52" s="302"/>
      <c r="IL52" s="302"/>
      <c r="IM52" s="302"/>
      <c r="IN52" s="302"/>
      <c r="IO52" s="302"/>
      <c r="IP52" s="307"/>
      <c r="IQ52" s="308"/>
      <c r="IR52" s="288"/>
      <c r="IS52" s="288"/>
    </row>
    <row r="53" spans="1:253" x14ac:dyDescent="0.3">
      <c r="A53" s="309"/>
      <c r="B53" s="224"/>
      <c r="C53" s="224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02"/>
      <c r="AB53" s="307"/>
      <c r="AC53" s="308"/>
      <c r="AD53" s="288"/>
      <c r="AE53" s="541"/>
      <c r="AF53" s="541"/>
      <c r="AG53" s="542"/>
      <c r="AH53" s="306"/>
      <c r="AI53" s="302"/>
      <c r="AJ53" s="302"/>
      <c r="AK53" s="302"/>
      <c r="AL53" s="302"/>
      <c r="AM53" s="302"/>
      <c r="AN53" s="302"/>
      <c r="AO53" s="307"/>
      <c r="AP53" s="308"/>
      <c r="AQ53" s="288"/>
      <c r="AR53" s="288"/>
      <c r="AS53" s="306"/>
      <c r="AT53" s="302"/>
      <c r="AU53" s="302"/>
      <c r="AV53" s="302"/>
      <c r="AW53" s="302"/>
      <c r="AX53" s="302"/>
      <c r="AY53" s="302"/>
      <c r="AZ53" s="307"/>
      <c r="BA53" s="308"/>
      <c r="BB53" s="288"/>
      <c r="BC53" s="288"/>
      <c r="BD53" s="306"/>
      <c r="BE53" s="302"/>
      <c r="BF53" s="302"/>
      <c r="BG53" s="302"/>
      <c r="BH53" s="302"/>
      <c r="BI53" s="302"/>
      <c r="BJ53" s="302"/>
      <c r="BK53" s="307"/>
      <c r="BL53" s="308"/>
      <c r="BM53" s="288"/>
      <c r="BN53" s="288"/>
      <c r="BO53" s="306"/>
      <c r="BP53" s="302"/>
      <c r="BQ53" s="302"/>
      <c r="BR53" s="302"/>
      <c r="BS53" s="302"/>
      <c r="BT53" s="302"/>
      <c r="BU53" s="302"/>
      <c r="BV53" s="307"/>
      <c r="BW53" s="308"/>
      <c r="BX53" s="288"/>
      <c r="BY53" s="288"/>
      <c r="BZ53" s="306"/>
      <c r="CA53" s="302"/>
      <c r="CB53" s="302"/>
      <c r="CC53" s="302"/>
      <c r="CD53" s="302"/>
      <c r="CE53" s="302"/>
      <c r="CF53" s="302"/>
      <c r="CG53" s="307"/>
      <c r="CH53" s="308"/>
      <c r="CI53" s="288"/>
      <c r="CJ53" s="288"/>
      <c r="CK53" s="306"/>
      <c r="CL53" s="302"/>
      <c r="CM53" s="302"/>
      <c r="CN53" s="302"/>
      <c r="CO53" s="302"/>
      <c r="CP53" s="302"/>
      <c r="CQ53" s="302"/>
      <c r="CR53" s="307"/>
      <c r="CS53" s="308"/>
      <c r="CT53" s="288"/>
      <c r="CU53" s="288"/>
      <c r="CV53" s="306"/>
      <c r="CW53" s="302"/>
      <c r="CX53" s="302"/>
      <c r="CY53" s="302"/>
      <c r="CZ53" s="302"/>
      <c r="DA53" s="302"/>
      <c r="DB53" s="302"/>
      <c r="DC53" s="307"/>
      <c r="DD53" s="308"/>
      <c r="DE53" s="288"/>
      <c r="DF53" s="288"/>
      <c r="DG53" s="306"/>
      <c r="DH53" s="302"/>
      <c r="DI53" s="302"/>
      <c r="DJ53" s="302"/>
      <c r="DK53" s="302"/>
      <c r="DL53" s="302"/>
      <c r="DM53" s="302"/>
      <c r="DN53" s="307"/>
      <c r="DO53" s="308"/>
      <c r="DP53" s="288"/>
      <c r="DQ53" s="288"/>
      <c r="DR53" s="306"/>
      <c r="DS53" s="302"/>
      <c r="DT53" s="302"/>
      <c r="DU53" s="302"/>
      <c r="DV53" s="302"/>
      <c r="DW53" s="302"/>
      <c r="DX53" s="302"/>
      <c r="DY53" s="307"/>
      <c r="DZ53" s="308"/>
      <c r="EA53" s="288"/>
      <c r="EB53" s="288"/>
      <c r="EC53" s="306"/>
      <c r="ED53" s="302"/>
      <c r="EE53" s="302"/>
      <c r="EF53" s="302"/>
      <c r="EG53" s="302"/>
      <c r="EH53" s="302"/>
      <c r="EI53" s="302"/>
      <c r="EJ53" s="307"/>
      <c r="EK53" s="308"/>
      <c r="EL53" s="288"/>
      <c r="EM53" s="288"/>
      <c r="EN53" s="306"/>
      <c r="EO53" s="302"/>
      <c r="EP53" s="302"/>
      <c r="EQ53" s="302"/>
      <c r="ER53" s="302"/>
      <c r="ES53" s="302"/>
      <c r="ET53" s="302"/>
      <c r="EU53" s="307"/>
      <c r="EV53" s="308"/>
      <c r="EW53" s="288"/>
      <c r="EX53" s="288"/>
      <c r="EY53" s="306"/>
      <c r="EZ53" s="302"/>
      <c r="FA53" s="302"/>
      <c r="FB53" s="302"/>
      <c r="FC53" s="302"/>
      <c r="FD53" s="302"/>
      <c r="FE53" s="302"/>
      <c r="FF53" s="307"/>
      <c r="FG53" s="308"/>
      <c r="FH53" s="288"/>
      <c r="FI53" s="288"/>
      <c r="FJ53" s="306"/>
      <c r="FK53" s="302"/>
      <c r="FL53" s="302"/>
      <c r="FM53" s="302"/>
      <c r="FN53" s="302"/>
      <c r="FO53" s="302"/>
      <c r="FP53" s="302"/>
      <c r="FQ53" s="307"/>
      <c r="FR53" s="308"/>
      <c r="FS53" s="288"/>
      <c r="FT53" s="288"/>
      <c r="FU53" s="306"/>
      <c r="FV53" s="302"/>
      <c r="FW53" s="302"/>
      <c r="FX53" s="302"/>
      <c r="FY53" s="302"/>
      <c r="FZ53" s="302"/>
      <c r="GA53" s="302"/>
      <c r="GB53" s="307"/>
      <c r="GC53" s="308"/>
      <c r="GD53" s="288"/>
      <c r="GE53" s="288"/>
      <c r="GF53" s="306"/>
      <c r="GG53" s="302"/>
      <c r="GH53" s="302"/>
      <c r="GI53" s="302"/>
      <c r="GJ53" s="302"/>
      <c r="GK53" s="302"/>
      <c r="GL53" s="302"/>
      <c r="GM53" s="307"/>
      <c r="GN53" s="308"/>
      <c r="GO53" s="288"/>
      <c r="GP53" s="288"/>
      <c r="GQ53" s="306"/>
      <c r="GR53" s="302"/>
      <c r="GS53" s="302"/>
      <c r="GT53" s="302"/>
      <c r="GU53" s="302"/>
      <c r="GV53" s="302"/>
      <c r="GW53" s="302"/>
      <c r="GX53" s="307"/>
      <c r="GY53" s="308"/>
      <c r="GZ53" s="288"/>
      <c r="HA53" s="288"/>
      <c r="HB53" s="306"/>
      <c r="HC53" s="302"/>
      <c r="HD53" s="302"/>
      <c r="HE53" s="302"/>
      <c r="HF53" s="302"/>
      <c r="HG53" s="302"/>
      <c r="HH53" s="302"/>
      <c r="HI53" s="307"/>
      <c r="HJ53" s="308"/>
      <c r="HK53" s="288"/>
      <c r="HL53" s="288"/>
      <c r="HM53" s="306"/>
      <c r="HN53" s="302"/>
      <c r="HO53" s="302"/>
      <c r="HP53" s="302"/>
      <c r="HQ53" s="302"/>
      <c r="HR53" s="302"/>
      <c r="HS53" s="302"/>
      <c r="HT53" s="307"/>
      <c r="HU53" s="308"/>
      <c r="HV53" s="288"/>
      <c r="HW53" s="288"/>
      <c r="HX53" s="306"/>
      <c r="HY53" s="302"/>
      <c r="HZ53" s="302"/>
      <c r="IA53" s="302"/>
      <c r="IB53" s="302"/>
      <c r="IC53" s="302"/>
      <c r="ID53" s="302"/>
      <c r="IE53" s="307"/>
      <c r="IF53" s="308"/>
      <c r="IG53" s="288"/>
      <c r="IH53" s="288"/>
      <c r="II53" s="306"/>
      <c r="IJ53" s="302"/>
      <c r="IK53" s="302"/>
      <c r="IL53" s="302"/>
      <c r="IM53" s="302"/>
      <c r="IN53" s="302"/>
      <c r="IO53" s="302"/>
      <c r="IP53" s="307"/>
      <c r="IQ53" s="308"/>
      <c r="IR53" s="288"/>
      <c r="IS53" s="288"/>
    </row>
    <row r="54" spans="1:253" x14ac:dyDescent="0.3">
      <c r="A54" s="309"/>
      <c r="B54" s="224"/>
      <c r="C54" s="224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02"/>
      <c r="AB54" s="307"/>
      <c r="AC54" s="308"/>
      <c r="AD54" s="288"/>
      <c r="AE54" s="541"/>
      <c r="AF54" s="541"/>
      <c r="AG54" s="542"/>
      <c r="AH54" s="306"/>
      <c r="AI54" s="302"/>
      <c r="AJ54" s="302"/>
      <c r="AK54" s="302"/>
      <c r="AL54" s="302"/>
      <c r="AM54" s="302"/>
      <c r="AN54" s="302"/>
      <c r="AO54" s="307"/>
      <c r="AP54" s="308"/>
      <c r="AQ54" s="288"/>
      <c r="AR54" s="288"/>
      <c r="AS54" s="306"/>
      <c r="AT54" s="302"/>
      <c r="AU54" s="302"/>
      <c r="AV54" s="302"/>
      <c r="AW54" s="302"/>
      <c r="AX54" s="302"/>
      <c r="AY54" s="302"/>
      <c r="AZ54" s="307"/>
      <c r="BA54" s="308"/>
      <c r="BB54" s="288"/>
      <c r="BC54" s="288"/>
      <c r="BD54" s="306"/>
      <c r="BE54" s="302"/>
      <c r="BF54" s="302"/>
      <c r="BG54" s="302"/>
      <c r="BH54" s="302"/>
      <c r="BI54" s="302"/>
      <c r="BJ54" s="302"/>
      <c r="BK54" s="307"/>
      <c r="BL54" s="308"/>
      <c r="BM54" s="288"/>
      <c r="BN54" s="288"/>
      <c r="BO54" s="306"/>
      <c r="BP54" s="302"/>
      <c r="BQ54" s="302"/>
      <c r="BR54" s="302"/>
      <c r="BS54" s="302"/>
      <c r="BT54" s="302"/>
      <c r="BU54" s="302"/>
      <c r="BV54" s="307"/>
      <c r="BW54" s="308"/>
      <c r="BX54" s="288"/>
      <c r="BY54" s="288"/>
      <c r="BZ54" s="306"/>
      <c r="CA54" s="302"/>
      <c r="CB54" s="302"/>
      <c r="CC54" s="302"/>
      <c r="CD54" s="302"/>
      <c r="CE54" s="302"/>
      <c r="CF54" s="302"/>
      <c r="CG54" s="307"/>
      <c r="CH54" s="308"/>
      <c r="CI54" s="288"/>
      <c r="CJ54" s="288"/>
      <c r="CK54" s="306"/>
      <c r="CL54" s="302"/>
      <c r="CM54" s="302"/>
      <c r="CN54" s="302"/>
      <c r="CO54" s="302"/>
      <c r="CP54" s="302"/>
      <c r="CQ54" s="302"/>
      <c r="CR54" s="307"/>
      <c r="CS54" s="308"/>
      <c r="CT54" s="288"/>
      <c r="CU54" s="288"/>
      <c r="CV54" s="306"/>
      <c r="CW54" s="302"/>
      <c r="CX54" s="302"/>
      <c r="CY54" s="302"/>
      <c r="CZ54" s="302"/>
      <c r="DA54" s="302"/>
      <c r="DB54" s="302"/>
      <c r="DC54" s="307"/>
      <c r="DD54" s="308"/>
      <c r="DE54" s="288"/>
      <c r="DF54" s="288"/>
      <c r="DG54" s="306"/>
      <c r="DH54" s="302"/>
      <c r="DI54" s="302"/>
      <c r="DJ54" s="302"/>
      <c r="DK54" s="302"/>
      <c r="DL54" s="302"/>
      <c r="DM54" s="302"/>
      <c r="DN54" s="307"/>
      <c r="DO54" s="308"/>
      <c r="DP54" s="288"/>
      <c r="DQ54" s="288"/>
      <c r="DR54" s="306"/>
      <c r="DS54" s="302"/>
      <c r="DT54" s="302"/>
      <c r="DU54" s="302"/>
      <c r="DV54" s="302"/>
      <c r="DW54" s="302"/>
      <c r="DX54" s="302"/>
      <c r="DY54" s="307"/>
      <c r="DZ54" s="308"/>
      <c r="EA54" s="288"/>
      <c r="EB54" s="288"/>
      <c r="EC54" s="306"/>
      <c r="ED54" s="302"/>
      <c r="EE54" s="302"/>
      <c r="EF54" s="302"/>
      <c r="EG54" s="302"/>
      <c r="EH54" s="302"/>
      <c r="EI54" s="302"/>
      <c r="EJ54" s="307"/>
      <c r="EK54" s="308"/>
      <c r="EL54" s="288"/>
      <c r="EM54" s="288"/>
      <c r="EN54" s="306"/>
      <c r="EO54" s="302"/>
      <c r="EP54" s="302"/>
      <c r="EQ54" s="302"/>
      <c r="ER54" s="302"/>
      <c r="ES54" s="302"/>
      <c r="ET54" s="302"/>
      <c r="EU54" s="307"/>
      <c r="EV54" s="308"/>
      <c r="EW54" s="288"/>
      <c r="EX54" s="288"/>
      <c r="EY54" s="306"/>
      <c r="EZ54" s="302"/>
      <c r="FA54" s="302"/>
      <c r="FB54" s="302"/>
      <c r="FC54" s="302"/>
      <c r="FD54" s="302"/>
      <c r="FE54" s="302"/>
      <c r="FF54" s="307"/>
      <c r="FG54" s="308"/>
      <c r="FH54" s="288"/>
      <c r="FI54" s="288"/>
      <c r="FJ54" s="306"/>
      <c r="FK54" s="302"/>
      <c r="FL54" s="302"/>
      <c r="FM54" s="302"/>
      <c r="FN54" s="302"/>
      <c r="FO54" s="302"/>
      <c r="FP54" s="302"/>
      <c r="FQ54" s="307"/>
      <c r="FR54" s="308"/>
      <c r="FS54" s="288"/>
      <c r="FT54" s="288"/>
      <c r="FU54" s="306"/>
      <c r="FV54" s="302"/>
      <c r="FW54" s="302"/>
      <c r="FX54" s="302"/>
      <c r="FY54" s="302"/>
      <c r="FZ54" s="302"/>
      <c r="GA54" s="302"/>
      <c r="GB54" s="307"/>
      <c r="GC54" s="308"/>
      <c r="GD54" s="288"/>
      <c r="GE54" s="288"/>
      <c r="GF54" s="306"/>
      <c r="GG54" s="302"/>
      <c r="GH54" s="302"/>
      <c r="GI54" s="302"/>
      <c r="GJ54" s="302"/>
      <c r="GK54" s="302"/>
      <c r="GL54" s="302"/>
      <c r="GM54" s="307"/>
      <c r="GN54" s="308"/>
      <c r="GO54" s="288"/>
      <c r="GP54" s="288"/>
      <c r="GQ54" s="306"/>
      <c r="GR54" s="302"/>
      <c r="GS54" s="302"/>
      <c r="GT54" s="302"/>
      <c r="GU54" s="302"/>
      <c r="GV54" s="302"/>
      <c r="GW54" s="302"/>
      <c r="GX54" s="307"/>
      <c r="GY54" s="308"/>
      <c r="GZ54" s="288"/>
      <c r="HA54" s="288"/>
      <c r="HB54" s="306"/>
      <c r="HC54" s="302"/>
      <c r="HD54" s="302"/>
      <c r="HE54" s="302"/>
      <c r="HF54" s="302"/>
      <c r="HG54" s="302"/>
      <c r="HH54" s="302"/>
      <c r="HI54" s="307"/>
      <c r="HJ54" s="308"/>
      <c r="HK54" s="288"/>
      <c r="HL54" s="288"/>
      <c r="HM54" s="306"/>
      <c r="HN54" s="302"/>
      <c r="HO54" s="302"/>
      <c r="HP54" s="302"/>
      <c r="HQ54" s="302"/>
      <c r="HR54" s="302"/>
      <c r="HS54" s="302"/>
      <c r="HT54" s="307"/>
      <c r="HU54" s="308"/>
      <c r="HV54" s="288"/>
      <c r="HW54" s="288"/>
      <c r="HX54" s="306"/>
      <c r="HY54" s="302"/>
      <c r="HZ54" s="302"/>
      <c r="IA54" s="302"/>
      <c r="IB54" s="302"/>
      <c r="IC54" s="302"/>
      <c r="ID54" s="302"/>
      <c r="IE54" s="307"/>
      <c r="IF54" s="308"/>
      <c r="IG54" s="288"/>
      <c r="IH54" s="288"/>
      <c r="II54" s="306"/>
      <c r="IJ54" s="302"/>
      <c r="IK54" s="302"/>
      <c r="IL54" s="302"/>
      <c r="IM54" s="302"/>
      <c r="IN54" s="302"/>
      <c r="IO54" s="302"/>
      <c r="IP54" s="307"/>
      <c r="IQ54" s="308"/>
      <c r="IR54" s="288"/>
      <c r="IS54" s="288"/>
    </row>
    <row r="55" spans="1:253" x14ac:dyDescent="0.3">
      <c r="A55" s="309"/>
      <c r="B55" s="225"/>
      <c r="C55" s="225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02"/>
      <c r="AB55" s="307"/>
      <c r="AC55" s="308"/>
      <c r="AD55" s="288"/>
      <c r="AE55" s="541"/>
      <c r="AF55" s="541"/>
      <c r="AG55" s="542"/>
      <c r="AH55" s="306"/>
      <c r="AI55" s="302"/>
      <c r="AJ55" s="302"/>
      <c r="AK55" s="302"/>
      <c r="AL55" s="302"/>
      <c r="AM55" s="302"/>
      <c r="AN55" s="302"/>
      <c r="AO55" s="307"/>
      <c r="AP55" s="308"/>
      <c r="AQ55" s="288"/>
      <c r="AR55" s="288"/>
      <c r="AS55" s="306"/>
      <c r="AT55" s="302"/>
      <c r="AU55" s="302"/>
      <c r="AV55" s="302"/>
      <c r="AW55" s="302"/>
      <c r="AX55" s="302"/>
      <c r="AY55" s="302"/>
      <c r="AZ55" s="307"/>
      <c r="BA55" s="308"/>
      <c r="BB55" s="288"/>
      <c r="BC55" s="288"/>
      <c r="BD55" s="306"/>
      <c r="BE55" s="302"/>
      <c r="BF55" s="302"/>
      <c r="BG55" s="302"/>
      <c r="BH55" s="302"/>
      <c r="BI55" s="302"/>
      <c r="BJ55" s="302"/>
      <c r="BK55" s="307"/>
      <c r="BL55" s="308"/>
      <c r="BM55" s="288"/>
      <c r="BN55" s="288"/>
      <c r="BO55" s="306"/>
      <c r="BP55" s="302"/>
      <c r="BQ55" s="302"/>
      <c r="BR55" s="302"/>
      <c r="BS55" s="302"/>
      <c r="BT55" s="302"/>
      <c r="BU55" s="302"/>
      <c r="BV55" s="307"/>
      <c r="BW55" s="308"/>
      <c r="BX55" s="288"/>
      <c r="BY55" s="288"/>
      <c r="BZ55" s="306"/>
      <c r="CA55" s="302"/>
      <c r="CB55" s="302"/>
      <c r="CC55" s="302"/>
      <c r="CD55" s="302"/>
      <c r="CE55" s="302"/>
      <c r="CF55" s="302"/>
      <c r="CG55" s="307"/>
      <c r="CH55" s="308"/>
      <c r="CI55" s="288"/>
      <c r="CJ55" s="288"/>
      <c r="CK55" s="306"/>
      <c r="CL55" s="302"/>
      <c r="CM55" s="302"/>
      <c r="CN55" s="302"/>
      <c r="CO55" s="302"/>
      <c r="CP55" s="302"/>
      <c r="CQ55" s="302"/>
      <c r="CR55" s="307"/>
      <c r="CS55" s="308"/>
      <c r="CT55" s="288"/>
      <c r="CU55" s="288"/>
      <c r="CV55" s="306"/>
      <c r="CW55" s="302"/>
      <c r="CX55" s="302"/>
      <c r="CY55" s="302"/>
      <c r="CZ55" s="302"/>
      <c r="DA55" s="302"/>
      <c r="DB55" s="302"/>
      <c r="DC55" s="307"/>
      <c r="DD55" s="308"/>
      <c r="DE55" s="288"/>
      <c r="DF55" s="288"/>
      <c r="DG55" s="306"/>
      <c r="DH55" s="302"/>
      <c r="DI55" s="302"/>
      <c r="DJ55" s="302"/>
      <c r="DK55" s="302"/>
      <c r="DL55" s="302"/>
      <c r="DM55" s="302"/>
      <c r="DN55" s="307"/>
      <c r="DO55" s="308"/>
      <c r="DP55" s="288"/>
      <c r="DQ55" s="288"/>
      <c r="DR55" s="306"/>
      <c r="DS55" s="302"/>
      <c r="DT55" s="302"/>
      <c r="DU55" s="302"/>
      <c r="DV55" s="302"/>
      <c r="DW55" s="302"/>
      <c r="DX55" s="302"/>
      <c r="DY55" s="307"/>
      <c r="DZ55" s="308"/>
      <c r="EA55" s="288"/>
      <c r="EB55" s="288"/>
      <c r="EC55" s="306"/>
      <c r="ED55" s="302"/>
      <c r="EE55" s="302"/>
      <c r="EF55" s="302"/>
      <c r="EG55" s="302"/>
      <c r="EH55" s="302"/>
      <c r="EI55" s="302"/>
      <c r="EJ55" s="307"/>
      <c r="EK55" s="308"/>
      <c r="EL55" s="288"/>
      <c r="EM55" s="288"/>
      <c r="EN55" s="306"/>
      <c r="EO55" s="302"/>
      <c r="EP55" s="302"/>
      <c r="EQ55" s="302"/>
      <c r="ER55" s="302"/>
      <c r="ES55" s="302"/>
      <c r="ET55" s="302"/>
      <c r="EU55" s="307"/>
      <c r="EV55" s="308"/>
      <c r="EW55" s="288"/>
      <c r="EX55" s="288"/>
      <c r="EY55" s="306"/>
      <c r="EZ55" s="302"/>
      <c r="FA55" s="302"/>
      <c r="FB55" s="302"/>
      <c r="FC55" s="302"/>
      <c r="FD55" s="302"/>
      <c r="FE55" s="302"/>
      <c r="FF55" s="307"/>
      <c r="FG55" s="308"/>
      <c r="FH55" s="288"/>
      <c r="FI55" s="288"/>
      <c r="FJ55" s="306"/>
      <c r="FK55" s="302"/>
      <c r="FL55" s="302"/>
      <c r="FM55" s="302"/>
      <c r="FN55" s="302"/>
      <c r="FO55" s="302"/>
      <c r="FP55" s="302"/>
      <c r="FQ55" s="307"/>
      <c r="FR55" s="308"/>
      <c r="FS55" s="288"/>
      <c r="FT55" s="288"/>
      <c r="FU55" s="306"/>
      <c r="FV55" s="302"/>
      <c r="FW55" s="302"/>
      <c r="FX55" s="302"/>
      <c r="FY55" s="302"/>
      <c r="FZ55" s="302"/>
      <c r="GA55" s="302"/>
      <c r="GB55" s="307"/>
      <c r="GC55" s="308"/>
      <c r="GD55" s="288"/>
      <c r="GE55" s="288"/>
      <c r="GF55" s="306"/>
      <c r="GG55" s="302"/>
      <c r="GH55" s="302"/>
      <c r="GI55" s="302"/>
      <c r="GJ55" s="302"/>
      <c r="GK55" s="302"/>
      <c r="GL55" s="302"/>
      <c r="GM55" s="307"/>
      <c r="GN55" s="308"/>
      <c r="GO55" s="288"/>
      <c r="GP55" s="288"/>
      <c r="GQ55" s="306"/>
      <c r="GR55" s="302"/>
      <c r="GS55" s="302"/>
      <c r="GT55" s="302"/>
      <c r="GU55" s="302"/>
      <c r="GV55" s="302"/>
      <c r="GW55" s="302"/>
      <c r="GX55" s="307"/>
      <c r="GY55" s="308"/>
      <c r="GZ55" s="288"/>
      <c r="HA55" s="288"/>
      <c r="HB55" s="306"/>
      <c r="HC55" s="302"/>
      <c r="HD55" s="302"/>
      <c r="HE55" s="302"/>
      <c r="HF55" s="302"/>
      <c r="HG55" s="302"/>
      <c r="HH55" s="302"/>
      <c r="HI55" s="307"/>
      <c r="HJ55" s="308"/>
      <c r="HK55" s="288"/>
      <c r="HL55" s="288"/>
      <c r="HM55" s="306"/>
      <c r="HN55" s="302"/>
      <c r="HO55" s="302"/>
      <c r="HP55" s="302"/>
      <c r="HQ55" s="302"/>
      <c r="HR55" s="302"/>
      <c r="HS55" s="302"/>
      <c r="HT55" s="307"/>
      <c r="HU55" s="308"/>
      <c r="HV55" s="288"/>
      <c r="HW55" s="288"/>
      <c r="HX55" s="306"/>
      <c r="HY55" s="302"/>
      <c r="HZ55" s="302"/>
      <c r="IA55" s="302"/>
      <c r="IB55" s="302"/>
      <c r="IC55" s="302"/>
      <c r="ID55" s="302"/>
      <c r="IE55" s="307"/>
      <c r="IF55" s="308"/>
      <c r="IG55" s="288"/>
      <c r="IH55" s="288"/>
      <c r="II55" s="306"/>
      <c r="IJ55" s="302"/>
      <c r="IK55" s="302"/>
      <c r="IL55" s="302"/>
      <c r="IM55" s="302"/>
      <c r="IN55" s="302"/>
      <c r="IO55" s="302"/>
      <c r="IP55" s="307"/>
      <c r="IQ55" s="308"/>
      <c r="IR55" s="288"/>
      <c r="IS55" s="288"/>
    </row>
    <row r="56" spans="1:253" x14ac:dyDescent="0.3">
      <c r="A56" s="309"/>
      <c r="B56" s="225"/>
      <c r="C56" s="225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02"/>
      <c r="AB56" s="307"/>
      <c r="AC56" s="308"/>
      <c r="AD56" s="288"/>
      <c r="AE56" s="541"/>
      <c r="AF56" s="541"/>
      <c r="AG56" s="542"/>
      <c r="AH56" s="306"/>
      <c r="AI56" s="302"/>
      <c r="AJ56" s="302"/>
      <c r="AK56" s="302"/>
      <c r="AL56" s="302"/>
      <c r="AM56" s="302"/>
      <c r="AN56" s="302"/>
      <c r="AO56" s="307"/>
      <c r="AP56" s="308"/>
      <c r="AQ56" s="288"/>
      <c r="AR56" s="288"/>
      <c r="AS56" s="306"/>
      <c r="AT56" s="302"/>
      <c r="AU56" s="302"/>
      <c r="AV56" s="302"/>
      <c r="AW56" s="302"/>
      <c r="AX56" s="302"/>
      <c r="AY56" s="302"/>
      <c r="AZ56" s="307"/>
      <c r="BA56" s="308"/>
      <c r="BB56" s="288"/>
      <c r="BC56" s="288"/>
      <c r="BD56" s="306"/>
      <c r="BE56" s="302"/>
      <c r="BF56" s="302"/>
      <c r="BG56" s="302"/>
      <c r="BH56" s="302"/>
      <c r="BI56" s="302"/>
      <c r="BJ56" s="302"/>
      <c r="BK56" s="307"/>
      <c r="BL56" s="308"/>
      <c r="BM56" s="288"/>
      <c r="BN56" s="288"/>
      <c r="BO56" s="306"/>
      <c r="BP56" s="302"/>
      <c r="BQ56" s="302"/>
      <c r="BR56" s="302"/>
      <c r="BS56" s="302"/>
      <c r="BT56" s="302"/>
      <c r="BU56" s="302"/>
      <c r="BV56" s="307"/>
      <c r="BW56" s="308"/>
      <c r="BX56" s="288"/>
      <c r="BY56" s="288"/>
      <c r="BZ56" s="306"/>
      <c r="CA56" s="302"/>
      <c r="CB56" s="302"/>
      <c r="CC56" s="302"/>
      <c r="CD56" s="302"/>
      <c r="CE56" s="302"/>
      <c r="CF56" s="302"/>
      <c r="CG56" s="307"/>
      <c r="CH56" s="308"/>
      <c r="CI56" s="288"/>
      <c r="CJ56" s="288"/>
      <c r="CK56" s="306"/>
      <c r="CL56" s="302"/>
      <c r="CM56" s="302"/>
      <c r="CN56" s="302"/>
      <c r="CO56" s="302"/>
      <c r="CP56" s="302"/>
      <c r="CQ56" s="302"/>
      <c r="CR56" s="307"/>
      <c r="CS56" s="308"/>
      <c r="CT56" s="288"/>
      <c r="CU56" s="288"/>
      <c r="CV56" s="306"/>
      <c r="CW56" s="302"/>
      <c r="CX56" s="302"/>
      <c r="CY56" s="302"/>
      <c r="CZ56" s="302"/>
      <c r="DA56" s="302"/>
      <c r="DB56" s="302"/>
      <c r="DC56" s="307"/>
      <c r="DD56" s="308"/>
      <c r="DE56" s="288"/>
      <c r="DF56" s="288"/>
      <c r="DG56" s="306"/>
      <c r="DH56" s="302"/>
      <c r="DI56" s="302"/>
      <c r="DJ56" s="302"/>
      <c r="DK56" s="302"/>
      <c r="DL56" s="302"/>
      <c r="DM56" s="302"/>
      <c r="DN56" s="307"/>
      <c r="DO56" s="308"/>
      <c r="DP56" s="288"/>
      <c r="DQ56" s="288"/>
      <c r="DR56" s="306"/>
      <c r="DS56" s="302"/>
      <c r="DT56" s="302"/>
      <c r="DU56" s="302"/>
      <c r="DV56" s="302"/>
      <c r="DW56" s="302"/>
      <c r="DX56" s="302"/>
      <c r="DY56" s="307"/>
      <c r="DZ56" s="308"/>
      <c r="EA56" s="288"/>
      <c r="EB56" s="288"/>
      <c r="EC56" s="306"/>
      <c r="ED56" s="302"/>
      <c r="EE56" s="302"/>
      <c r="EF56" s="302"/>
      <c r="EG56" s="302"/>
      <c r="EH56" s="302"/>
      <c r="EI56" s="302"/>
      <c r="EJ56" s="307"/>
      <c r="EK56" s="308"/>
      <c r="EL56" s="288"/>
      <c r="EM56" s="288"/>
      <c r="EN56" s="306"/>
      <c r="EO56" s="302"/>
      <c r="EP56" s="302"/>
      <c r="EQ56" s="302"/>
      <c r="ER56" s="302"/>
      <c r="ES56" s="302"/>
      <c r="ET56" s="302"/>
      <c r="EU56" s="307"/>
      <c r="EV56" s="308"/>
      <c r="EW56" s="288"/>
      <c r="EX56" s="288"/>
      <c r="EY56" s="306"/>
      <c r="EZ56" s="302"/>
      <c r="FA56" s="302"/>
      <c r="FB56" s="302"/>
      <c r="FC56" s="302"/>
      <c r="FD56" s="302"/>
      <c r="FE56" s="302"/>
      <c r="FF56" s="307"/>
      <c r="FG56" s="308"/>
      <c r="FH56" s="288"/>
      <c r="FI56" s="288"/>
      <c r="FJ56" s="306"/>
      <c r="FK56" s="302"/>
      <c r="FL56" s="302"/>
      <c r="FM56" s="302"/>
      <c r="FN56" s="302"/>
      <c r="FO56" s="302"/>
      <c r="FP56" s="302"/>
      <c r="FQ56" s="307"/>
      <c r="FR56" s="308"/>
      <c r="FS56" s="288"/>
      <c r="FT56" s="288"/>
      <c r="FU56" s="306"/>
      <c r="FV56" s="302"/>
      <c r="FW56" s="302"/>
      <c r="FX56" s="302"/>
      <c r="FY56" s="302"/>
      <c r="FZ56" s="302"/>
      <c r="GA56" s="302"/>
      <c r="GB56" s="307"/>
      <c r="GC56" s="308"/>
      <c r="GD56" s="288"/>
      <c r="GE56" s="288"/>
      <c r="GF56" s="306"/>
      <c r="GG56" s="302"/>
      <c r="GH56" s="302"/>
      <c r="GI56" s="302"/>
      <c r="GJ56" s="302"/>
      <c r="GK56" s="302"/>
      <c r="GL56" s="302"/>
      <c r="GM56" s="307"/>
      <c r="GN56" s="308"/>
      <c r="GO56" s="288"/>
      <c r="GP56" s="288"/>
      <c r="GQ56" s="306"/>
      <c r="GR56" s="302"/>
      <c r="GS56" s="302"/>
      <c r="GT56" s="302"/>
      <c r="GU56" s="302"/>
      <c r="GV56" s="302"/>
      <c r="GW56" s="302"/>
      <c r="GX56" s="307"/>
      <c r="GY56" s="308"/>
      <c r="GZ56" s="288"/>
      <c r="HA56" s="288"/>
      <c r="HB56" s="306"/>
      <c r="HC56" s="302"/>
      <c r="HD56" s="302"/>
      <c r="HE56" s="302"/>
      <c r="HF56" s="302"/>
      <c r="HG56" s="302"/>
      <c r="HH56" s="302"/>
      <c r="HI56" s="307"/>
      <c r="HJ56" s="308"/>
      <c r="HK56" s="288"/>
      <c r="HL56" s="288"/>
      <c r="HM56" s="306"/>
      <c r="HN56" s="302"/>
      <c r="HO56" s="302"/>
      <c r="HP56" s="302"/>
      <c r="HQ56" s="302"/>
      <c r="HR56" s="302"/>
      <c r="HS56" s="302"/>
      <c r="HT56" s="307"/>
      <c r="HU56" s="308"/>
      <c r="HV56" s="288"/>
      <c r="HW56" s="288"/>
      <c r="HX56" s="306"/>
      <c r="HY56" s="302"/>
      <c r="HZ56" s="302"/>
      <c r="IA56" s="302"/>
      <c r="IB56" s="302"/>
      <c r="IC56" s="302"/>
      <c r="ID56" s="302"/>
      <c r="IE56" s="307"/>
      <c r="IF56" s="308"/>
      <c r="IG56" s="288"/>
      <c r="IH56" s="288"/>
      <c r="II56" s="306"/>
      <c r="IJ56" s="302"/>
      <c r="IK56" s="302"/>
      <c r="IL56" s="302"/>
      <c r="IM56" s="302"/>
      <c r="IN56" s="302"/>
      <c r="IO56" s="302"/>
      <c r="IP56" s="307"/>
      <c r="IQ56" s="308"/>
      <c r="IR56" s="288"/>
      <c r="IS56" s="288"/>
    </row>
    <row r="57" spans="1:253" x14ac:dyDescent="0.3">
      <c r="A57" s="309"/>
      <c r="B57" s="224"/>
      <c r="C57" s="224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02"/>
      <c r="AB57" s="307"/>
      <c r="AC57" s="308"/>
      <c r="AD57" s="288"/>
      <c r="AE57" s="539"/>
      <c r="AF57" s="539"/>
      <c r="AG57" s="540"/>
      <c r="AH57" s="306"/>
      <c r="AI57" s="302"/>
      <c r="AJ57" s="302"/>
      <c r="AK57" s="302"/>
      <c r="AL57" s="302"/>
      <c r="AM57" s="302"/>
      <c r="AN57" s="302"/>
      <c r="AO57" s="307"/>
      <c r="AP57" s="308"/>
      <c r="AQ57" s="288"/>
      <c r="AR57" s="288"/>
      <c r="AS57" s="306"/>
      <c r="AT57" s="302"/>
      <c r="AU57" s="302"/>
      <c r="AV57" s="302"/>
      <c r="AW57" s="302"/>
      <c r="AX57" s="302"/>
      <c r="AY57" s="302"/>
      <c r="AZ57" s="307"/>
      <c r="BA57" s="308"/>
      <c r="BB57" s="288"/>
      <c r="BC57" s="288"/>
      <c r="BD57" s="306"/>
      <c r="BE57" s="302"/>
      <c r="BF57" s="302"/>
      <c r="BG57" s="302"/>
      <c r="BH57" s="302"/>
      <c r="BI57" s="302"/>
      <c r="BJ57" s="302"/>
      <c r="BK57" s="307"/>
      <c r="BL57" s="308"/>
      <c r="BM57" s="288"/>
      <c r="BN57" s="288"/>
      <c r="BO57" s="306"/>
      <c r="BP57" s="302"/>
      <c r="BQ57" s="302"/>
      <c r="BR57" s="302"/>
      <c r="BS57" s="302"/>
      <c r="BT57" s="302"/>
      <c r="BU57" s="302"/>
      <c r="BV57" s="307"/>
      <c r="BW57" s="308"/>
      <c r="BX57" s="288"/>
      <c r="BY57" s="288"/>
      <c r="BZ57" s="306"/>
      <c r="CA57" s="302"/>
      <c r="CB57" s="302"/>
      <c r="CC57" s="302"/>
      <c r="CD57" s="302"/>
      <c r="CE57" s="302"/>
      <c r="CF57" s="302"/>
      <c r="CG57" s="307"/>
      <c r="CH57" s="308"/>
      <c r="CI57" s="288"/>
      <c r="CJ57" s="288"/>
      <c r="CK57" s="306"/>
      <c r="CL57" s="302"/>
      <c r="CM57" s="302"/>
      <c r="CN57" s="302"/>
      <c r="CO57" s="302"/>
      <c r="CP57" s="302"/>
      <c r="CQ57" s="302"/>
      <c r="CR57" s="307"/>
      <c r="CS57" s="308"/>
      <c r="CT57" s="288"/>
      <c r="CU57" s="288"/>
      <c r="CV57" s="306"/>
      <c r="CW57" s="302"/>
      <c r="CX57" s="302"/>
      <c r="CY57" s="302"/>
      <c r="CZ57" s="302"/>
      <c r="DA57" s="302"/>
      <c r="DB57" s="302"/>
      <c r="DC57" s="307"/>
      <c r="DD57" s="308"/>
      <c r="DE57" s="288"/>
      <c r="DF57" s="288"/>
      <c r="DG57" s="306"/>
      <c r="DH57" s="302"/>
      <c r="DI57" s="302"/>
      <c r="DJ57" s="302"/>
      <c r="DK57" s="302"/>
      <c r="DL57" s="302"/>
      <c r="DM57" s="302"/>
      <c r="DN57" s="307"/>
      <c r="DO57" s="308"/>
      <c r="DP57" s="288"/>
      <c r="DQ57" s="288"/>
      <c r="DR57" s="306"/>
      <c r="DS57" s="302"/>
      <c r="DT57" s="302"/>
      <c r="DU57" s="302"/>
      <c r="DV57" s="302"/>
      <c r="DW57" s="302"/>
      <c r="DX57" s="302"/>
      <c r="DY57" s="307"/>
      <c r="DZ57" s="308"/>
      <c r="EA57" s="288"/>
      <c r="EB57" s="288"/>
      <c r="EC57" s="306"/>
      <c r="ED57" s="302"/>
      <c r="EE57" s="302"/>
      <c r="EF57" s="302"/>
      <c r="EG57" s="302"/>
      <c r="EH57" s="302"/>
      <c r="EI57" s="302"/>
      <c r="EJ57" s="307"/>
      <c r="EK57" s="308"/>
      <c r="EL57" s="288"/>
      <c r="EM57" s="288"/>
      <c r="EN57" s="306"/>
      <c r="EO57" s="302"/>
      <c r="EP57" s="302"/>
      <c r="EQ57" s="302"/>
      <c r="ER57" s="302"/>
      <c r="ES57" s="302"/>
      <c r="ET57" s="302"/>
      <c r="EU57" s="307"/>
      <c r="EV57" s="308"/>
      <c r="EW57" s="288"/>
      <c r="EX57" s="288"/>
      <c r="EY57" s="306"/>
      <c r="EZ57" s="302"/>
      <c r="FA57" s="302"/>
      <c r="FB57" s="302"/>
      <c r="FC57" s="302"/>
      <c r="FD57" s="302"/>
      <c r="FE57" s="302"/>
      <c r="FF57" s="307"/>
      <c r="FG57" s="308"/>
      <c r="FH57" s="288"/>
      <c r="FI57" s="288"/>
      <c r="FJ57" s="306"/>
      <c r="FK57" s="302"/>
      <c r="FL57" s="302"/>
      <c r="FM57" s="302"/>
      <c r="FN57" s="302"/>
      <c r="FO57" s="302"/>
      <c r="FP57" s="302"/>
      <c r="FQ57" s="307"/>
      <c r="FR57" s="308"/>
      <c r="FS57" s="288"/>
      <c r="FT57" s="288"/>
      <c r="FU57" s="306"/>
      <c r="FV57" s="302"/>
      <c r="FW57" s="302"/>
      <c r="FX57" s="302"/>
      <c r="FY57" s="302"/>
      <c r="FZ57" s="302"/>
      <c r="GA57" s="302"/>
      <c r="GB57" s="307"/>
      <c r="GC57" s="308"/>
      <c r="GD57" s="288"/>
      <c r="GE57" s="288"/>
      <c r="GF57" s="306"/>
      <c r="GG57" s="302"/>
      <c r="GH57" s="302"/>
      <c r="GI57" s="302"/>
      <c r="GJ57" s="302"/>
      <c r="GK57" s="302"/>
      <c r="GL57" s="302"/>
      <c r="GM57" s="307"/>
      <c r="GN57" s="308"/>
      <c r="GO57" s="288"/>
      <c r="GP57" s="288"/>
      <c r="GQ57" s="306"/>
      <c r="GR57" s="302"/>
      <c r="GS57" s="302"/>
      <c r="GT57" s="302"/>
      <c r="GU57" s="302"/>
      <c r="GV57" s="302"/>
      <c r="GW57" s="302"/>
      <c r="GX57" s="307"/>
      <c r="GY57" s="308"/>
      <c r="GZ57" s="288"/>
      <c r="HA57" s="288"/>
      <c r="HB57" s="306"/>
      <c r="HC57" s="302"/>
      <c r="HD57" s="302"/>
      <c r="HE57" s="302"/>
      <c r="HF57" s="302"/>
      <c r="HG57" s="302"/>
      <c r="HH57" s="302"/>
      <c r="HI57" s="307"/>
      <c r="HJ57" s="308"/>
      <c r="HK57" s="288"/>
      <c r="HL57" s="288"/>
      <c r="HM57" s="306"/>
      <c r="HN57" s="302"/>
      <c r="HO57" s="302"/>
      <c r="HP57" s="302"/>
      <c r="HQ57" s="302"/>
      <c r="HR57" s="302"/>
      <c r="HS57" s="302"/>
      <c r="HT57" s="307"/>
      <c r="HU57" s="308"/>
      <c r="HV57" s="288"/>
      <c r="HW57" s="288"/>
      <c r="HX57" s="306"/>
      <c r="HY57" s="302"/>
      <c r="HZ57" s="302"/>
      <c r="IA57" s="302"/>
      <c r="IB57" s="302"/>
      <c r="IC57" s="302"/>
      <c r="ID57" s="302"/>
      <c r="IE57" s="307"/>
      <c r="IF57" s="308"/>
      <c r="IG57" s="288"/>
      <c r="IH57" s="288"/>
      <c r="II57" s="306"/>
      <c r="IJ57" s="302"/>
      <c r="IK57" s="302"/>
      <c r="IL57" s="302"/>
      <c r="IM57" s="302"/>
      <c r="IN57" s="302"/>
      <c r="IO57" s="302"/>
      <c r="IP57" s="307"/>
      <c r="IQ57" s="308"/>
      <c r="IR57" s="288"/>
      <c r="IS57" s="288"/>
    </row>
    <row r="58" spans="1:253" x14ac:dyDescent="0.3">
      <c r="A58" s="309"/>
      <c r="B58" s="224"/>
      <c r="C58" s="224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02"/>
      <c r="AB58" s="307"/>
      <c r="AC58" s="308"/>
      <c r="AD58" s="288"/>
      <c r="AE58" s="541"/>
      <c r="AF58" s="541"/>
      <c r="AG58" s="542"/>
      <c r="AH58" s="306"/>
      <c r="AI58" s="302"/>
      <c r="AJ58" s="302"/>
      <c r="AK58" s="302"/>
      <c r="AL58" s="302"/>
      <c r="AM58" s="302"/>
      <c r="AN58" s="302"/>
      <c r="AO58" s="307"/>
      <c r="AP58" s="308"/>
      <c r="AQ58" s="288"/>
      <c r="AR58" s="288"/>
      <c r="AS58" s="306"/>
      <c r="AT58" s="302"/>
      <c r="AU58" s="302"/>
      <c r="AV58" s="302"/>
      <c r="AW58" s="302"/>
      <c r="AX58" s="302"/>
      <c r="AY58" s="302"/>
      <c r="AZ58" s="307"/>
      <c r="BA58" s="308"/>
      <c r="BB58" s="288"/>
      <c r="BC58" s="288"/>
      <c r="BD58" s="306"/>
      <c r="BE58" s="302"/>
      <c r="BF58" s="302"/>
      <c r="BG58" s="302"/>
      <c r="BH58" s="302"/>
      <c r="BI58" s="302"/>
      <c r="BJ58" s="302"/>
      <c r="BK58" s="307"/>
      <c r="BL58" s="308"/>
      <c r="BM58" s="288"/>
      <c r="BN58" s="288"/>
      <c r="BO58" s="306"/>
      <c r="BP58" s="302"/>
      <c r="BQ58" s="302"/>
      <c r="BR58" s="302"/>
      <c r="BS58" s="302"/>
      <c r="BT58" s="302"/>
      <c r="BU58" s="302"/>
      <c r="BV58" s="307"/>
      <c r="BW58" s="308"/>
      <c r="BX58" s="288"/>
      <c r="BY58" s="288"/>
      <c r="BZ58" s="306"/>
      <c r="CA58" s="302"/>
      <c r="CB58" s="302"/>
      <c r="CC58" s="302"/>
      <c r="CD58" s="302"/>
      <c r="CE58" s="302"/>
      <c r="CF58" s="302"/>
      <c r="CG58" s="307"/>
      <c r="CH58" s="308"/>
      <c r="CI58" s="288"/>
      <c r="CJ58" s="288"/>
      <c r="CK58" s="306"/>
      <c r="CL58" s="302"/>
      <c r="CM58" s="302"/>
      <c r="CN58" s="302"/>
      <c r="CO58" s="302"/>
      <c r="CP58" s="302"/>
      <c r="CQ58" s="302"/>
      <c r="CR58" s="307"/>
      <c r="CS58" s="308"/>
      <c r="CT58" s="288"/>
      <c r="CU58" s="288"/>
      <c r="CV58" s="306"/>
      <c r="CW58" s="302"/>
      <c r="CX58" s="302"/>
      <c r="CY58" s="302"/>
      <c r="CZ58" s="302"/>
      <c r="DA58" s="302"/>
      <c r="DB58" s="302"/>
      <c r="DC58" s="307"/>
      <c r="DD58" s="308"/>
      <c r="DE58" s="288"/>
      <c r="DF58" s="288"/>
      <c r="DG58" s="306"/>
      <c r="DH58" s="302"/>
      <c r="DI58" s="302"/>
      <c r="DJ58" s="302"/>
      <c r="DK58" s="302"/>
      <c r="DL58" s="302"/>
      <c r="DM58" s="302"/>
      <c r="DN58" s="307"/>
      <c r="DO58" s="308"/>
      <c r="DP58" s="288"/>
      <c r="DQ58" s="288"/>
      <c r="DR58" s="306"/>
      <c r="DS58" s="302"/>
      <c r="DT58" s="302"/>
      <c r="DU58" s="302"/>
      <c r="DV58" s="302"/>
      <c r="DW58" s="302"/>
      <c r="DX58" s="302"/>
      <c r="DY58" s="307"/>
      <c r="DZ58" s="308"/>
      <c r="EA58" s="288"/>
      <c r="EB58" s="288"/>
      <c r="EC58" s="306"/>
      <c r="ED58" s="302"/>
      <c r="EE58" s="302"/>
      <c r="EF58" s="302"/>
      <c r="EG58" s="302"/>
      <c r="EH58" s="302"/>
      <c r="EI58" s="302"/>
      <c r="EJ58" s="307"/>
      <c r="EK58" s="308"/>
      <c r="EL58" s="288"/>
      <c r="EM58" s="288"/>
      <c r="EN58" s="306"/>
      <c r="EO58" s="302"/>
      <c r="EP58" s="302"/>
      <c r="EQ58" s="302"/>
      <c r="ER58" s="302"/>
      <c r="ES58" s="302"/>
      <c r="ET58" s="302"/>
      <c r="EU58" s="307"/>
      <c r="EV58" s="308"/>
      <c r="EW58" s="288"/>
      <c r="EX58" s="288"/>
      <c r="EY58" s="306"/>
      <c r="EZ58" s="302"/>
      <c r="FA58" s="302"/>
      <c r="FB58" s="302"/>
      <c r="FC58" s="302"/>
      <c r="FD58" s="302"/>
      <c r="FE58" s="302"/>
      <c r="FF58" s="307"/>
      <c r="FG58" s="308"/>
      <c r="FH58" s="288"/>
      <c r="FI58" s="288"/>
      <c r="FJ58" s="306"/>
      <c r="FK58" s="302"/>
      <c r="FL58" s="302"/>
      <c r="FM58" s="302"/>
      <c r="FN58" s="302"/>
      <c r="FO58" s="302"/>
      <c r="FP58" s="302"/>
      <c r="FQ58" s="307"/>
      <c r="FR58" s="308"/>
      <c r="FS58" s="288"/>
      <c r="FT58" s="288"/>
      <c r="FU58" s="306"/>
      <c r="FV58" s="302"/>
      <c r="FW58" s="302"/>
      <c r="FX58" s="302"/>
      <c r="FY58" s="302"/>
      <c r="FZ58" s="302"/>
      <c r="GA58" s="302"/>
      <c r="GB58" s="307"/>
      <c r="GC58" s="308"/>
      <c r="GD58" s="288"/>
      <c r="GE58" s="288"/>
      <c r="GF58" s="306"/>
      <c r="GG58" s="302"/>
      <c r="GH58" s="302"/>
      <c r="GI58" s="302"/>
      <c r="GJ58" s="302"/>
      <c r="GK58" s="302"/>
      <c r="GL58" s="302"/>
      <c r="GM58" s="307"/>
      <c r="GN58" s="308"/>
      <c r="GO58" s="288"/>
      <c r="GP58" s="288"/>
      <c r="GQ58" s="306"/>
      <c r="GR58" s="302"/>
      <c r="GS58" s="302"/>
      <c r="GT58" s="302"/>
      <c r="GU58" s="302"/>
      <c r="GV58" s="302"/>
      <c r="GW58" s="302"/>
      <c r="GX58" s="307"/>
      <c r="GY58" s="308"/>
      <c r="GZ58" s="288"/>
      <c r="HA58" s="288"/>
      <c r="HB58" s="306"/>
      <c r="HC58" s="302"/>
      <c r="HD58" s="302"/>
      <c r="HE58" s="302"/>
      <c r="HF58" s="302"/>
      <c r="HG58" s="302"/>
      <c r="HH58" s="302"/>
      <c r="HI58" s="307"/>
      <c r="HJ58" s="308"/>
      <c r="HK58" s="288"/>
      <c r="HL58" s="288"/>
      <c r="HM58" s="306"/>
      <c r="HN58" s="302"/>
      <c r="HO58" s="302"/>
      <c r="HP58" s="302"/>
      <c r="HQ58" s="302"/>
      <c r="HR58" s="302"/>
      <c r="HS58" s="302"/>
      <c r="HT58" s="307"/>
      <c r="HU58" s="308"/>
      <c r="HV58" s="288"/>
      <c r="HW58" s="288"/>
      <c r="HX58" s="306"/>
      <c r="HY58" s="302"/>
      <c r="HZ58" s="302"/>
      <c r="IA58" s="302"/>
      <c r="IB58" s="302"/>
      <c r="IC58" s="302"/>
      <c r="ID58" s="302"/>
      <c r="IE58" s="307"/>
      <c r="IF58" s="308"/>
      <c r="IG58" s="288"/>
      <c r="IH58" s="288"/>
      <c r="II58" s="306"/>
      <c r="IJ58" s="302"/>
      <c r="IK58" s="302"/>
      <c r="IL58" s="302"/>
      <c r="IM58" s="302"/>
      <c r="IN58" s="302"/>
      <c r="IO58" s="302"/>
      <c r="IP58" s="307"/>
      <c r="IQ58" s="308"/>
      <c r="IR58" s="288"/>
      <c r="IS58" s="288"/>
    </row>
    <row r="59" spans="1:253" x14ac:dyDescent="0.3">
      <c r="A59" s="309"/>
      <c r="B59" s="224"/>
      <c r="C59" s="224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02"/>
      <c r="AB59" s="307"/>
      <c r="AC59" s="308"/>
      <c r="AD59" s="288"/>
      <c r="AE59" s="543"/>
      <c r="AF59" s="543"/>
      <c r="AG59" s="544"/>
      <c r="AH59" s="306"/>
      <c r="AI59" s="302"/>
      <c r="AJ59" s="302"/>
      <c r="AK59" s="302"/>
      <c r="AL59" s="302"/>
      <c r="AM59" s="302"/>
      <c r="AN59" s="302"/>
      <c r="AO59" s="307"/>
      <c r="AP59" s="308"/>
      <c r="AQ59" s="288"/>
      <c r="AR59" s="288"/>
      <c r="AS59" s="306"/>
      <c r="AT59" s="302"/>
      <c r="AU59" s="302"/>
      <c r="AV59" s="302"/>
      <c r="AW59" s="302"/>
      <c r="AX59" s="302"/>
      <c r="AY59" s="302"/>
      <c r="AZ59" s="307"/>
      <c r="BA59" s="308"/>
      <c r="BB59" s="288"/>
      <c r="BC59" s="288"/>
      <c r="BD59" s="306"/>
      <c r="BE59" s="302"/>
      <c r="BF59" s="302"/>
      <c r="BG59" s="302"/>
      <c r="BH59" s="302"/>
      <c r="BI59" s="302"/>
      <c r="BJ59" s="302"/>
      <c r="BK59" s="307"/>
      <c r="BL59" s="308"/>
      <c r="BM59" s="288"/>
      <c r="BN59" s="288"/>
      <c r="BO59" s="306"/>
      <c r="BP59" s="302"/>
      <c r="BQ59" s="302"/>
      <c r="BR59" s="302"/>
      <c r="BS59" s="302"/>
      <c r="BT59" s="302"/>
      <c r="BU59" s="302"/>
      <c r="BV59" s="307"/>
      <c r="BW59" s="308"/>
      <c r="BX59" s="288"/>
      <c r="BY59" s="288"/>
      <c r="BZ59" s="306"/>
      <c r="CA59" s="302"/>
      <c r="CB59" s="302"/>
      <c r="CC59" s="302"/>
      <c r="CD59" s="302"/>
      <c r="CE59" s="302"/>
      <c r="CF59" s="302"/>
      <c r="CG59" s="307"/>
      <c r="CH59" s="308"/>
      <c r="CI59" s="288"/>
      <c r="CJ59" s="288"/>
      <c r="CK59" s="306"/>
      <c r="CL59" s="302"/>
      <c r="CM59" s="302"/>
      <c r="CN59" s="302"/>
      <c r="CO59" s="302"/>
      <c r="CP59" s="302"/>
      <c r="CQ59" s="302"/>
      <c r="CR59" s="307"/>
      <c r="CS59" s="308"/>
      <c r="CT59" s="288"/>
      <c r="CU59" s="288"/>
      <c r="CV59" s="306"/>
      <c r="CW59" s="302"/>
      <c r="CX59" s="302"/>
      <c r="CY59" s="302"/>
      <c r="CZ59" s="302"/>
      <c r="DA59" s="302"/>
      <c r="DB59" s="302"/>
      <c r="DC59" s="307"/>
      <c r="DD59" s="308"/>
      <c r="DE59" s="288"/>
      <c r="DF59" s="288"/>
      <c r="DG59" s="306"/>
      <c r="DH59" s="302"/>
      <c r="DI59" s="302"/>
      <c r="DJ59" s="302"/>
      <c r="DK59" s="302"/>
      <c r="DL59" s="302"/>
      <c r="DM59" s="302"/>
      <c r="DN59" s="307"/>
      <c r="DO59" s="308"/>
      <c r="DP59" s="288"/>
      <c r="DQ59" s="288"/>
      <c r="DR59" s="306"/>
      <c r="DS59" s="302"/>
      <c r="DT59" s="302"/>
      <c r="DU59" s="302"/>
      <c r="DV59" s="302"/>
      <c r="DW59" s="302"/>
      <c r="DX59" s="302"/>
      <c r="DY59" s="307"/>
      <c r="DZ59" s="308"/>
      <c r="EA59" s="288"/>
      <c r="EB59" s="288"/>
      <c r="EC59" s="306"/>
      <c r="ED59" s="302"/>
      <c r="EE59" s="302"/>
      <c r="EF59" s="302"/>
      <c r="EG59" s="302"/>
      <c r="EH59" s="302"/>
      <c r="EI59" s="302"/>
      <c r="EJ59" s="307"/>
      <c r="EK59" s="308"/>
      <c r="EL59" s="288"/>
      <c r="EM59" s="288"/>
      <c r="EN59" s="306"/>
      <c r="EO59" s="302"/>
      <c r="EP59" s="302"/>
      <c r="EQ59" s="302"/>
      <c r="ER59" s="302"/>
      <c r="ES59" s="302"/>
      <c r="ET59" s="302"/>
      <c r="EU59" s="307"/>
      <c r="EV59" s="308"/>
      <c r="EW59" s="288"/>
      <c r="EX59" s="288"/>
      <c r="EY59" s="306"/>
      <c r="EZ59" s="302"/>
      <c r="FA59" s="302"/>
      <c r="FB59" s="302"/>
      <c r="FC59" s="302"/>
      <c r="FD59" s="302"/>
      <c r="FE59" s="302"/>
      <c r="FF59" s="307"/>
      <c r="FG59" s="308"/>
      <c r="FH59" s="288"/>
      <c r="FI59" s="288"/>
      <c r="FJ59" s="306"/>
      <c r="FK59" s="302"/>
      <c r="FL59" s="302"/>
      <c r="FM59" s="302"/>
      <c r="FN59" s="302"/>
      <c r="FO59" s="302"/>
      <c r="FP59" s="302"/>
      <c r="FQ59" s="307"/>
      <c r="FR59" s="308"/>
      <c r="FS59" s="288"/>
      <c r="FT59" s="288"/>
      <c r="FU59" s="306"/>
      <c r="FV59" s="302"/>
      <c r="FW59" s="302"/>
      <c r="FX59" s="302"/>
      <c r="FY59" s="302"/>
      <c r="FZ59" s="302"/>
      <c r="GA59" s="302"/>
      <c r="GB59" s="307"/>
      <c r="GC59" s="308"/>
      <c r="GD59" s="288"/>
      <c r="GE59" s="288"/>
      <c r="GF59" s="306"/>
      <c r="GG59" s="302"/>
      <c r="GH59" s="302"/>
      <c r="GI59" s="302"/>
      <c r="GJ59" s="302"/>
      <c r="GK59" s="302"/>
      <c r="GL59" s="302"/>
      <c r="GM59" s="307"/>
      <c r="GN59" s="308"/>
      <c r="GO59" s="288"/>
      <c r="GP59" s="288"/>
      <c r="GQ59" s="306"/>
      <c r="GR59" s="302"/>
      <c r="GS59" s="302"/>
      <c r="GT59" s="302"/>
      <c r="GU59" s="302"/>
      <c r="GV59" s="302"/>
      <c r="GW59" s="302"/>
      <c r="GX59" s="307"/>
      <c r="GY59" s="308"/>
      <c r="GZ59" s="288"/>
      <c r="HA59" s="288"/>
      <c r="HB59" s="306"/>
      <c r="HC59" s="302"/>
      <c r="HD59" s="302"/>
      <c r="HE59" s="302"/>
      <c r="HF59" s="302"/>
      <c r="HG59" s="302"/>
      <c r="HH59" s="302"/>
      <c r="HI59" s="307"/>
      <c r="HJ59" s="308"/>
      <c r="HK59" s="288"/>
      <c r="HL59" s="288"/>
      <c r="HM59" s="306"/>
      <c r="HN59" s="302"/>
      <c r="HO59" s="302"/>
      <c r="HP59" s="302"/>
      <c r="HQ59" s="302"/>
      <c r="HR59" s="302"/>
      <c r="HS59" s="302"/>
      <c r="HT59" s="307"/>
      <c r="HU59" s="308"/>
      <c r="HV59" s="288"/>
      <c r="HW59" s="288"/>
      <c r="HX59" s="306"/>
      <c r="HY59" s="302"/>
      <c r="HZ59" s="302"/>
      <c r="IA59" s="302"/>
      <c r="IB59" s="302"/>
      <c r="IC59" s="302"/>
      <c r="ID59" s="302"/>
      <c r="IE59" s="307"/>
      <c r="IF59" s="308"/>
      <c r="IG59" s="288"/>
      <c r="IH59" s="288"/>
      <c r="II59" s="306"/>
      <c r="IJ59" s="302"/>
      <c r="IK59" s="302"/>
      <c r="IL59" s="302"/>
      <c r="IM59" s="302"/>
      <c r="IN59" s="302"/>
      <c r="IO59" s="302"/>
      <c r="IP59" s="307"/>
      <c r="IQ59" s="308"/>
      <c r="IR59" s="288"/>
      <c r="IS59" s="288"/>
    </row>
    <row r="60" spans="1:253" x14ac:dyDescent="0.3">
      <c r="A60" s="309"/>
      <c r="B60" s="225"/>
      <c r="C60" s="225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02"/>
      <c r="AB60" s="307"/>
      <c r="AC60" s="308"/>
      <c r="AD60" s="288"/>
      <c r="AE60" s="539"/>
      <c r="AF60" s="539"/>
      <c r="AG60" s="540"/>
      <c r="AH60" s="306"/>
      <c r="AI60" s="302"/>
      <c r="AJ60" s="302"/>
      <c r="AK60" s="302"/>
      <c r="AL60" s="302"/>
      <c r="AM60" s="302"/>
      <c r="AN60" s="302"/>
      <c r="AO60" s="307"/>
      <c r="AP60" s="308"/>
      <c r="AQ60" s="288"/>
      <c r="AR60" s="288"/>
      <c r="AS60" s="306"/>
      <c r="AT60" s="302"/>
      <c r="AU60" s="302"/>
      <c r="AV60" s="302"/>
      <c r="AW60" s="302"/>
      <c r="AX60" s="302"/>
      <c r="AY60" s="302"/>
      <c r="AZ60" s="307"/>
      <c r="BA60" s="308"/>
      <c r="BB60" s="288"/>
      <c r="BC60" s="288"/>
      <c r="BD60" s="306"/>
      <c r="BE60" s="302"/>
      <c r="BF60" s="302"/>
      <c r="BG60" s="302"/>
      <c r="BH60" s="302"/>
      <c r="BI60" s="302"/>
      <c r="BJ60" s="302"/>
      <c r="BK60" s="307"/>
      <c r="BL60" s="308"/>
      <c r="BM60" s="288"/>
      <c r="BN60" s="288"/>
      <c r="BO60" s="306"/>
      <c r="BP60" s="302"/>
      <c r="BQ60" s="302"/>
      <c r="BR60" s="302"/>
      <c r="BS60" s="302"/>
      <c r="BT60" s="302"/>
      <c r="BU60" s="302"/>
      <c r="BV60" s="307"/>
      <c r="BW60" s="308"/>
      <c r="BX60" s="288"/>
      <c r="BY60" s="288"/>
      <c r="BZ60" s="306"/>
      <c r="CA60" s="302"/>
      <c r="CB60" s="302"/>
      <c r="CC60" s="302"/>
      <c r="CD60" s="302"/>
      <c r="CE60" s="302"/>
      <c r="CF60" s="302"/>
      <c r="CG60" s="307"/>
      <c r="CH60" s="308"/>
      <c r="CI60" s="288"/>
      <c r="CJ60" s="288"/>
      <c r="CK60" s="306"/>
      <c r="CL60" s="302"/>
      <c r="CM60" s="302"/>
      <c r="CN60" s="302"/>
      <c r="CO60" s="302"/>
      <c r="CP60" s="302"/>
      <c r="CQ60" s="302"/>
      <c r="CR60" s="307"/>
      <c r="CS60" s="308"/>
      <c r="CT60" s="288"/>
      <c r="CU60" s="288"/>
      <c r="CV60" s="306"/>
      <c r="CW60" s="302"/>
      <c r="CX60" s="302"/>
      <c r="CY60" s="302"/>
      <c r="CZ60" s="302"/>
      <c r="DA60" s="302"/>
      <c r="DB60" s="302"/>
      <c r="DC60" s="307"/>
      <c r="DD60" s="308"/>
      <c r="DE60" s="288"/>
      <c r="DF60" s="288"/>
      <c r="DG60" s="306"/>
      <c r="DH60" s="302"/>
      <c r="DI60" s="302"/>
      <c r="DJ60" s="302"/>
      <c r="DK60" s="302"/>
      <c r="DL60" s="302"/>
      <c r="DM60" s="302"/>
      <c r="DN60" s="307"/>
      <c r="DO60" s="308"/>
      <c r="DP60" s="288"/>
      <c r="DQ60" s="288"/>
      <c r="DR60" s="306"/>
      <c r="DS60" s="302"/>
      <c r="DT60" s="302"/>
      <c r="DU60" s="302"/>
      <c r="DV60" s="302"/>
      <c r="DW60" s="302"/>
      <c r="DX60" s="302"/>
      <c r="DY60" s="307"/>
      <c r="DZ60" s="308"/>
      <c r="EA60" s="288"/>
      <c r="EB60" s="288"/>
      <c r="EC60" s="306"/>
      <c r="ED60" s="302"/>
      <c r="EE60" s="302"/>
      <c r="EF60" s="302"/>
      <c r="EG60" s="302"/>
      <c r="EH60" s="302"/>
      <c r="EI60" s="302"/>
      <c r="EJ60" s="307"/>
      <c r="EK60" s="308"/>
      <c r="EL60" s="288"/>
      <c r="EM60" s="288"/>
      <c r="EN60" s="306"/>
      <c r="EO60" s="302"/>
      <c r="EP60" s="302"/>
      <c r="EQ60" s="302"/>
      <c r="ER60" s="302"/>
      <c r="ES60" s="302"/>
      <c r="ET60" s="302"/>
      <c r="EU60" s="307"/>
      <c r="EV60" s="308"/>
      <c r="EW60" s="288"/>
      <c r="EX60" s="288"/>
      <c r="EY60" s="306"/>
      <c r="EZ60" s="302"/>
      <c r="FA60" s="302"/>
      <c r="FB60" s="302"/>
      <c r="FC60" s="302"/>
      <c r="FD60" s="302"/>
      <c r="FE60" s="302"/>
      <c r="FF60" s="307"/>
      <c r="FG60" s="308"/>
      <c r="FH60" s="288"/>
      <c r="FI60" s="288"/>
      <c r="FJ60" s="306"/>
      <c r="FK60" s="302"/>
      <c r="FL60" s="302"/>
      <c r="FM60" s="302"/>
      <c r="FN60" s="302"/>
      <c r="FO60" s="302"/>
      <c r="FP60" s="302"/>
      <c r="FQ60" s="307"/>
      <c r="FR60" s="308"/>
      <c r="FS60" s="288"/>
      <c r="FT60" s="288"/>
      <c r="FU60" s="306"/>
      <c r="FV60" s="302"/>
      <c r="FW60" s="302"/>
      <c r="FX60" s="302"/>
      <c r="FY60" s="302"/>
      <c r="FZ60" s="302"/>
      <c r="GA60" s="302"/>
      <c r="GB60" s="307"/>
      <c r="GC60" s="308"/>
      <c r="GD60" s="288"/>
      <c r="GE60" s="288"/>
      <c r="GF60" s="306"/>
      <c r="GG60" s="302"/>
      <c r="GH60" s="302"/>
      <c r="GI60" s="302"/>
      <c r="GJ60" s="302"/>
      <c r="GK60" s="302"/>
      <c r="GL60" s="302"/>
      <c r="GM60" s="307"/>
      <c r="GN60" s="308"/>
      <c r="GO60" s="288"/>
      <c r="GP60" s="288"/>
      <c r="GQ60" s="306"/>
      <c r="GR60" s="302"/>
      <c r="GS60" s="302"/>
      <c r="GT60" s="302"/>
      <c r="GU60" s="302"/>
      <c r="GV60" s="302"/>
      <c r="GW60" s="302"/>
      <c r="GX60" s="307"/>
      <c r="GY60" s="308"/>
      <c r="GZ60" s="288"/>
      <c r="HA60" s="288"/>
      <c r="HB60" s="306"/>
      <c r="HC60" s="302"/>
      <c r="HD60" s="302"/>
      <c r="HE60" s="302"/>
      <c r="HF60" s="302"/>
      <c r="HG60" s="302"/>
      <c r="HH60" s="302"/>
      <c r="HI60" s="307"/>
      <c r="HJ60" s="308"/>
      <c r="HK60" s="288"/>
      <c r="HL60" s="288"/>
      <c r="HM60" s="306"/>
      <c r="HN60" s="302"/>
      <c r="HO60" s="302"/>
      <c r="HP60" s="302"/>
      <c r="HQ60" s="302"/>
      <c r="HR60" s="302"/>
      <c r="HS60" s="302"/>
      <c r="HT60" s="307"/>
      <c r="HU60" s="308"/>
      <c r="HV60" s="288"/>
      <c r="HW60" s="288"/>
      <c r="HX60" s="306"/>
      <c r="HY60" s="302"/>
      <c r="HZ60" s="302"/>
      <c r="IA60" s="302"/>
      <c r="IB60" s="302"/>
      <c r="IC60" s="302"/>
      <c r="ID60" s="302"/>
      <c r="IE60" s="307"/>
      <c r="IF60" s="308"/>
      <c r="IG60" s="288"/>
      <c r="IH60" s="288"/>
      <c r="II60" s="306"/>
      <c r="IJ60" s="302"/>
      <c r="IK60" s="302"/>
      <c r="IL60" s="302"/>
      <c r="IM60" s="302"/>
      <c r="IN60" s="302"/>
      <c r="IO60" s="302"/>
      <c r="IP60" s="307"/>
      <c r="IQ60" s="308"/>
      <c r="IR60" s="288"/>
      <c r="IS60" s="288"/>
    </row>
    <row r="61" spans="1:253" x14ac:dyDescent="0.3">
      <c r="A61" s="309"/>
      <c r="B61" s="225"/>
      <c r="C61" s="225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02"/>
      <c r="AB61" s="307"/>
      <c r="AC61" s="308"/>
      <c r="AD61" s="288"/>
      <c r="AE61" s="547"/>
      <c r="AF61" s="547"/>
      <c r="AG61" s="544"/>
      <c r="AH61" s="306"/>
      <c r="AI61" s="302"/>
      <c r="AJ61" s="302"/>
      <c r="AK61" s="302"/>
      <c r="AL61" s="302"/>
      <c r="AM61" s="302"/>
      <c r="AN61" s="302"/>
      <c r="AO61" s="307"/>
      <c r="AP61" s="308"/>
      <c r="AQ61" s="288"/>
      <c r="AR61" s="288"/>
      <c r="AS61" s="306"/>
      <c r="AT61" s="302"/>
      <c r="AU61" s="302"/>
      <c r="AV61" s="302"/>
      <c r="AW61" s="302"/>
      <c r="AX61" s="302"/>
      <c r="AY61" s="302"/>
      <c r="AZ61" s="307"/>
      <c r="BA61" s="308"/>
      <c r="BB61" s="288"/>
      <c r="BC61" s="288"/>
      <c r="BD61" s="306"/>
      <c r="BE61" s="302"/>
      <c r="BF61" s="302"/>
      <c r="BG61" s="302"/>
      <c r="BH61" s="302"/>
      <c r="BI61" s="302"/>
      <c r="BJ61" s="302"/>
      <c r="BK61" s="307"/>
      <c r="BL61" s="308"/>
      <c r="BM61" s="288"/>
      <c r="BN61" s="288"/>
      <c r="BO61" s="306"/>
      <c r="BP61" s="302"/>
      <c r="BQ61" s="302"/>
      <c r="BR61" s="302"/>
      <c r="BS61" s="302"/>
      <c r="BT61" s="302"/>
      <c r="BU61" s="302"/>
      <c r="BV61" s="307"/>
      <c r="BW61" s="308"/>
      <c r="BX61" s="288"/>
      <c r="BY61" s="288"/>
      <c r="BZ61" s="306"/>
      <c r="CA61" s="302"/>
      <c r="CB61" s="302"/>
      <c r="CC61" s="302"/>
      <c r="CD61" s="302"/>
      <c r="CE61" s="302"/>
      <c r="CF61" s="302"/>
      <c r="CG61" s="307"/>
      <c r="CH61" s="308"/>
      <c r="CI61" s="288"/>
      <c r="CJ61" s="288"/>
      <c r="CK61" s="306"/>
      <c r="CL61" s="302"/>
      <c r="CM61" s="302"/>
      <c r="CN61" s="302"/>
      <c r="CO61" s="302"/>
      <c r="CP61" s="302"/>
      <c r="CQ61" s="302"/>
      <c r="CR61" s="307"/>
      <c r="CS61" s="308"/>
      <c r="CT61" s="288"/>
      <c r="CU61" s="288"/>
      <c r="CV61" s="306"/>
      <c r="CW61" s="302"/>
      <c r="CX61" s="302"/>
      <c r="CY61" s="302"/>
      <c r="CZ61" s="302"/>
      <c r="DA61" s="302"/>
      <c r="DB61" s="302"/>
      <c r="DC61" s="307"/>
      <c r="DD61" s="308"/>
      <c r="DE61" s="288"/>
      <c r="DF61" s="288"/>
      <c r="DG61" s="306"/>
      <c r="DH61" s="302"/>
      <c r="DI61" s="302"/>
      <c r="DJ61" s="302"/>
      <c r="DK61" s="302"/>
      <c r="DL61" s="302"/>
      <c r="DM61" s="302"/>
      <c r="DN61" s="307"/>
      <c r="DO61" s="308"/>
      <c r="DP61" s="288"/>
      <c r="DQ61" s="288"/>
      <c r="DR61" s="306"/>
      <c r="DS61" s="302"/>
      <c r="DT61" s="302"/>
      <c r="DU61" s="302"/>
      <c r="DV61" s="302"/>
      <c r="DW61" s="302"/>
      <c r="DX61" s="302"/>
      <c r="DY61" s="307"/>
      <c r="DZ61" s="308"/>
      <c r="EA61" s="288"/>
      <c r="EB61" s="288"/>
      <c r="EC61" s="306"/>
      <c r="ED61" s="302"/>
      <c r="EE61" s="302"/>
      <c r="EF61" s="302"/>
      <c r="EG61" s="302"/>
      <c r="EH61" s="302"/>
      <c r="EI61" s="302"/>
      <c r="EJ61" s="307"/>
      <c r="EK61" s="308"/>
      <c r="EL61" s="288"/>
      <c r="EM61" s="288"/>
      <c r="EN61" s="306"/>
      <c r="EO61" s="302"/>
      <c r="EP61" s="302"/>
      <c r="EQ61" s="302"/>
      <c r="ER61" s="302"/>
      <c r="ES61" s="302"/>
      <c r="ET61" s="302"/>
      <c r="EU61" s="307"/>
      <c r="EV61" s="308"/>
      <c r="EW61" s="288"/>
      <c r="EX61" s="288"/>
      <c r="EY61" s="306"/>
      <c r="EZ61" s="302"/>
      <c r="FA61" s="302"/>
      <c r="FB61" s="302"/>
      <c r="FC61" s="302"/>
      <c r="FD61" s="302"/>
      <c r="FE61" s="302"/>
      <c r="FF61" s="307"/>
      <c r="FG61" s="308"/>
      <c r="FH61" s="288"/>
      <c r="FI61" s="288"/>
      <c r="FJ61" s="306"/>
      <c r="FK61" s="302"/>
      <c r="FL61" s="302"/>
      <c r="FM61" s="302"/>
      <c r="FN61" s="302"/>
      <c r="FO61" s="302"/>
      <c r="FP61" s="302"/>
      <c r="FQ61" s="307"/>
      <c r="FR61" s="308"/>
      <c r="FS61" s="288"/>
      <c r="FT61" s="288"/>
      <c r="FU61" s="306"/>
      <c r="FV61" s="302"/>
      <c r="FW61" s="302"/>
      <c r="FX61" s="302"/>
      <c r="FY61" s="302"/>
      <c r="FZ61" s="302"/>
      <c r="GA61" s="302"/>
      <c r="GB61" s="307"/>
      <c r="GC61" s="308"/>
      <c r="GD61" s="288"/>
      <c r="GE61" s="288"/>
      <c r="GF61" s="306"/>
      <c r="GG61" s="302"/>
      <c r="GH61" s="302"/>
      <c r="GI61" s="302"/>
      <c r="GJ61" s="302"/>
      <c r="GK61" s="302"/>
      <c r="GL61" s="302"/>
      <c r="GM61" s="307"/>
      <c r="GN61" s="308"/>
      <c r="GO61" s="288"/>
      <c r="GP61" s="288"/>
      <c r="GQ61" s="306"/>
      <c r="GR61" s="302"/>
      <c r="GS61" s="302"/>
      <c r="GT61" s="302"/>
      <c r="GU61" s="302"/>
      <c r="GV61" s="302"/>
      <c r="GW61" s="302"/>
      <c r="GX61" s="307"/>
      <c r="GY61" s="308"/>
      <c r="GZ61" s="288"/>
      <c r="HA61" s="288"/>
      <c r="HB61" s="306"/>
      <c r="HC61" s="302"/>
      <c r="HD61" s="302"/>
      <c r="HE61" s="302"/>
      <c r="HF61" s="302"/>
      <c r="HG61" s="302"/>
      <c r="HH61" s="302"/>
      <c r="HI61" s="307"/>
      <c r="HJ61" s="308"/>
      <c r="HK61" s="288"/>
      <c r="HL61" s="288"/>
      <c r="HM61" s="306"/>
      <c r="HN61" s="302"/>
      <c r="HO61" s="302"/>
      <c r="HP61" s="302"/>
      <c r="HQ61" s="302"/>
      <c r="HR61" s="302"/>
      <c r="HS61" s="302"/>
      <c r="HT61" s="307"/>
      <c r="HU61" s="308"/>
      <c r="HV61" s="288"/>
      <c r="HW61" s="288"/>
      <c r="HX61" s="306"/>
      <c r="HY61" s="302"/>
      <c r="HZ61" s="302"/>
      <c r="IA61" s="302"/>
      <c r="IB61" s="302"/>
      <c r="IC61" s="302"/>
      <c r="ID61" s="302"/>
      <c r="IE61" s="307"/>
      <c r="IF61" s="308"/>
      <c r="IG61" s="288"/>
      <c r="IH61" s="288"/>
      <c r="II61" s="306"/>
      <c r="IJ61" s="302"/>
      <c r="IK61" s="302"/>
      <c r="IL61" s="302"/>
      <c r="IM61" s="302"/>
      <c r="IN61" s="302"/>
      <c r="IO61" s="302"/>
      <c r="IP61" s="307"/>
      <c r="IQ61" s="308"/>
      <c r="IR61" s="288"/>
      <c r="IS61" s="288"/>
    </row>
    <row r="62" spans="1:253" x14ac:dyDescent="0.3">
      <c r="A62" s="309"/>
      <c r="B62" s="224"/>
      <c r="C62" s="224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  <c r="AA62" s="302"/>
      <c r="AB62" s="307"/>
      <c r="AC62" s="308"/>
      <c r="AD62" s="288"/>
      <c r="AE62" s="541"/>
      <c r="AF62" s="541"/>
      <c r="AG62" s="542"/>
      <c r="AH62" s="306"/>
      <c r="AI62" s="302"/>
      <c r="AJ62" s="302"/>
      <c r="AK62" s="302"/>
      <c r="AL62" s="302"/>
      <c r="AM62" s="302"/>
      <c r="AN62" s="302"/>
      <c r="AO62" s="307"/>
      <c r="AP62" s="308"/>
      <c r="AQ62" s="288"/>
      <c r="AR62" s="288"/>
      <c r="AS62" s="306"/>
      <c r="AT62" s="302"/>
      <c r="AU62" s="302"/>
      <c r="AV62" s="302"/>
      <c r="AW62" s="302"/>
      <c r="AX62" s="302"/>
      <c r="AY62" s="302"/>
      <c r="AZ62" s="307"/>
      <c r="BA62" s="308"/>
      <c r="BB62" s="288"/>
      <c r="BC62" s="288"/>
      <c r="BD62" s="306"/>
      <c r="BE62" s="302"/>
      <c r="BF62" s="302"/>
      <c r="BG62" s="302"/>
      <c r="BH62" s="302"/>
      <c r="BI62" s="302"/>
      <c r="BJ62" s="302"/>
      <c r="BK62" s="307"/>
      <c r="BL62" s="308"/>
      <c r="BM62" s="288"/>
      <c r="BN62" s="288"/>
      <c r="BO62" s="306"/>
      <c r="BP62" s="302"/>
      <c r="BQ62" s="302"/>
      <c r="BR62" s="302"/>
      <c r="BS62" s="302"/>
      <c r="BT62" s="302"/>
      <c r="BU62" s="302"/>
      <c r="BV62" s="307"/>
      <c r="BW62" s="308"/>
      <c r="BX62" s="288"/>
      <c r="BY62" s="288"/>
      <c r="BZ62" s="306"/>
      <c r="CA62" s="302"/>
      <c r="CB62" s="302"/>
      <c r="CC62" s="302"/>
      <c r="CD62" s="302"/>
      <c r="CE62" s="302"/>
      <c r="CF62" s="302"/>
      <c r="CG62" s="307"/>
      <c r="CH62" s="308"/>
      <c r="CI62" s="288"/>
      <c r="CJ62" s="288"/>
      <c r="CK62" s="306"/>
      <c r="CL62" s="302"/>
      <c r="CM62" s="302"/>
      <c r="CN62" s="302"/>
      <c r="CO62" s="302"/>
      <c r="CP62" s="302"/>
      <c r="CQ62" s="302"/>
      <c r="CR62" s="307"/>
      <c r="CS62" s="308"/>
      <c r="CT62" s="288"/>
      <c r="CU62" s="288"/>
      <c r="CV62" s="306"/>
      <c r="CW62" s="302"/>
      <c r="CX62" s="302"/>
      <c r="CY62" s="302"/>
      <c r="CZ62" s="302"/>
      <c r="DA62" s="302"/>
      <c r="DB62" s="302"/>
      <c r="DC62" s="307"/>
      <c r="DD62" s="308"/>
      <c r="DE62" s="288"/>
      <c r="DF62" s="288"/>
      <c r="DG62" s="306"/>
      <c r="DH62" s="302"/>
      <c r="DI62" s="302"/>
      <c r="DJ62" s="302"/>
      <c r="DK62" s="302"/>
      <c r="DL62" s="302"/>
      <c r="DM62" s="302"/>
      <c r="DN62" s="307"/>
      <c r="DO62" s="308"/>
      <c r="DP62" s="288"/>
      <c r="DQ62" s="288"/>
      <c r="DR62" s="306"/>
      <c r="DS62" s="302"/>
      <c r="DT62" s="302"/>
      <c r="DU62" s="302"/>
      <c r="DV62" s="302"/>
      <c r="DW62" s="302"/>
      <c r="DX62" s="302"/>
      <c r="DY62" s="307"/>
      <c r="DZ62" s="308"/>
      <c r="EA62" s="288"/>
      <c r="EB62" s="288"/>
      <c r="EC62" s="306"/>
      <c r="ED62" s="302"/>
      <c r="EE62" s="302"/>
      <c r="EF62" s="302"/>
      <c r="EG62" s="302"/>
      <c r="EH62" s="302"/>
      <c r="EI62" s="302"/>
      <c r="EJ62" s="307"/>
      <c r="EK62" s="308"/>
      <c r="EL62" s="288"/>
      <c r="EM62" s="288"/>
      <c r="EN62" s="306"/>
      <c r="EO62" s="302"/>
      <c r="EP62" s="302"/>
      <c r="EQ62" s="302"/>
      <c r="ER62" s="302"/>
      <c r="ES62" s="302"/>
      <c r="ET62" s="302"/>
      <c r="EU62" s="307"/>
      <c r="EV62" s="308"/>
      <c r="EW62" s="288"/>
      <c r="EX62" s="288"/>
      <c r="EY62" s="306"/>
      <c r="EZ62" s="302"/>
      <c r="FA62" s="302"/>
      <c r="FB62" s="302"/>
      <c r="FC62" s="302"/>
      <c r="FD62" s="302"/>
      <c r="FE62" s="302"/>
      <c r="FF62" s="307"/>
      <c r="FG62" s="308"/>
      <c r="FH62" s="288"/>
      <c r="FI62" s="288"/>
      <c r="FJ62" s="306"/>
      <c r="FK62" s="302"/>
      <c r="FL62" s="302"/>
      <c r="FM62" s="302"/>
      <c r="FN62" s="302"/>
      <c r="FO62" s="302"/>
      <c r="FP62" s="302"/>
      <c r="FQ62" s="307"/>
      <c r="FR62" s="308"/>
      <c r="FS62" s="288"/>
      <c r="FT62" s="288"/>
      <c r="FU62" s="306"/>
      <c r="FV62" s="302"/>
      <c r="FW62" s="302"/>
      <c r="FX62" s="302"/>
      <c r="FY62" s="302"/>
      <c r="FZ62" s="302"/>
      <c r="GA62" s="302"/>
      <c r="GB62" s="307"/>
      <c r="GC62" s="308"/>
      <c r="GD62" s="288"/>
      <c r="GE62" s="288"/>
      <c r="GF62" s="306"/>
      <c r="GG62" s="302"/>
      <c r="GH62" s="302"/>
      <c r="GI62" s="302"/>
      <c r="GJ62" s="302"/>
      <c r="GK62" s="302"/>
      <c r="GL62" s="302"/>
      <c r="GM62" s="307"/>
      <c r="GN62" s="308"/>
      <c r="GO62" s="288"/>
      <c r="GP62" s="288"/>
      <c r="GQ62" s="306"/>
      <c r="GR62" s="302"/>
      <c r="GS62" s="302"/>
      <c r="GT62" s="302"/>
      <c r="GU62" s="302"/>
      <c r="GV62" s="302"/>
      <c r="GW62" s="302"/>
      <c r="GX62" s="307"/>
      <c r="GY62" s="308"/>
      <c r="GZ62" s="288"/>
      <c r="HA62" s="288"/>
      <c r="HB62" s="306"/>
      <c r="HC62" s="302"/>
      <c r="HD62" s="302"/>
      <c r="HE62" s="302"/>
      <c r="HF62" s="302"/>
      <c r="HG62" s="302"/>
      <c r="HH62" s="302"/>
      <c r="HI62" s="307"/>
      <c r="HJ62" s="308"/>
      <c r="HK62" s="288"/>
      <c r="HL62" s="288"/>
      <c r="HM62" s="306"/>
      <c r="HN62" s="302"/>
      <c r="HO62" s="302"/>
      <c r="HP62" s="302"/>
      <c r="HQ62" s="302"/>
      <c r="HR62" s="302"/>
      <c r="HS62" s="302"/>
      <c r="HT62" s="307"/>
      <c r="HU62" s="308"/>
      <c r="HV62" s="288"/>
      <c r="HW62" s="288"/>
      <c r="HX62" s="306"/>
      <c r="HY62" s="302"/>
      <c r="HZ62" s="302"/>
      <c r="IA62" s="302"/>
      <c r="IB62" s="302"/>
      <c r="IC62" s="302"/>
      <c r="ID62" s="302"/>
      <c r="IE62" s="307"/>
      <c r="IF62" s="308"/>
      <c r="IG62" s="288"/>
      <c r="IH62" s="288"/>
      <c r="II62" s="306"/>
      <c r="IJ62" s="302"/>
      <c r="IK62" s="302"/>
      <c r="IL62" s="302"/>
      <c r="IM62" s="302"/>
      <c r="IN62" s="302"/>
      <c r="IO62" s="302"/>
      <c r="IP62" s="307"/>
      <c r="IQ62" s="308"/>
      <c r="IR62" s="288"/>
      <c r="IS62" s="288"/>
    </row>
    <row r="63" spans="1:253" x14ac:dyDescent="0.3">
      <c r="A63" s="309"/>
      <c r="B63" s="224"/>
      <c r="C63" s="224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02"/>
      <c r="AB63" s="307"/>
      <c r="AC63" s="308"/>
      <c r="AD63" s="288"/>
      <c r="AE63" s="541"/>
      <c r="AF63" s="541"/>
      <c r="AG63" s="542"/>
      <c r="AH63" s="306"/>
      <c r="AI63" s="302"/>
      <c r="AJ63" s="302"/>
      <c r="AK63" s="302"/>
      <c r="AL63" s="302"/>
      <c r="AM63" s="302"/>
      <c r="AN63" s="302"/>
      <c r="AO63" s="307"/>
      <c r="AP63" s="308"/>
      <c r="AQ63" s="288"/>
      <c r="AR63" s="288"/>
      <c r="AS63" s="306"/>
      <c r="AT63" s="302"/>
      <c r="AU63" s="302"/>
      <c r="AV63" s="302"/>
      <c r="AW63" s="302"/>
      <c r="AX63" s="302"/>
      <c r="AY63" s="302"/>
      <c r="AZ63" s="307"/>
      <c r="BA63" s="308"/>
      <c r="BB63" s="288"/>
      <c r="BC63" s="288"/>
      <c r="BD63" s="306"/>
      <c r="BE63" s="302"/>
      <c r="BF63" s="302"/>
      <c r="BG63" s="302"/>
      <c r="BH63" s="302"/>
      <c r="BI63" s="302"/>
      <c r="BJ63" s="302"/>
      <c r="BK63" s="307"/>
      <c r="BL63" s="308"/>
      <c r="BM63" s="288"/>
      <c r="BN63" s="288"/>
      <c r="BO63" s="306"/>
      <c r="BP63" s="302"/>
      <c r="BQ63" s="302"/>
      <c r="BR63" s="302"/>
      <c r="BS63" s="302"/>
      <c r="BT63" s="302"/>
      <c r="BU63" s="302"/>
      <c r="BV63" s="307"/>
      <c r="BW63" s="308"/>
      <c r="BX63" s="288"/>
      <c r="BY63" s="288"/>
      <c r="BZ63" s="306"/>
      <c r="CA63" s="302"/>
      <c r="CB63" s="302"/>
      <c r="CC63" s="302"/>
      <c r="CD63" s="302"/>
      <c r="CE63" s="302"/>
      <c r="CF63" s="302"/>
      <c r="CG63" s="307"/>
      <c r="CH63" s="308"/>
      <c r="CI63" s="288"/>
      <c r="CJ63" s="288"/>
      <c r="CK63" s="306"/>
      <c r="CL63" s="302"/>
      <c r="CM63" s="302"/>
      <c r="CN63" s="302"/>
      <c r="CO63" s="302"/>
      <c r="CP63" s="302"/>
      <c r="CQ63" s="302"/>
      <c r="CR63" s="307"/>
      <c r="CS63" s="308"/>
      <c r="CT63" s="288"/>
      <c r="CU63" s="288"/>
      <c r="CV63" s="306"/>
      <c r="CW63" s="302"/>
      <c r="CX63" s="302"/>
      <c r="CY63" s="302"/>
      <c r="CZ63" s="302"/>
      <c r="DA63" s="302"/>
      <c r="DB63" s="302"/>
      <c r="DC63" s="307"/>
      <c r="DD63" s="308"/>
      <c r="DE63" s="288"/>
      <c r="DF63" s="288"/>
      <c r="DG63" s="306"/>
      <c r="DH63" s="302"/>
      <c r="DI63" s="302"/>
      <c r="DJ63" s="302"/>
      <c r="DK63" s="302"/>
      <c r="DL63" s="302"/>
      <c r="DM63" s="302"/>
      <c r="DN63" s="307"/>
      <c r="DO63" s="308"/>
      <c r="DP63" s="288"/>
      <c r="DQ63" s="288"/>
      <c r="DR63" s="306"/>
      <c r="DS63" s="302"/>
      <c r="DT63" s="302"/>
      <c r="DU63" s="302"/>
      <c r="DV63" s="302"/>
      <c r="DW63" s="302"/>
      <c r="DX63" s="302"/>
      <c r="DY63" s="307"/>
      <c r="DZ63" s="308"/>
      <c r="EA63" s="288"/>
      <c r="EB63" s="288"/>
      <c r="EC63" s="306"/>
      <c r="ED63" s="302"/>
      <c r="EE63" s="302"/>
      <c r="EF63" s="302"/>
      <c r="EG63" s="302"/>
      <c r="EH63" s="302"/>
      <c r="EI63" s="302"/>
      <c r="EJ63" s="307"/>
      <c r="EK63" s="308"/>
      <c r="EL63" s="288"/>
      <c r="EM63" s="288"/>
      <c r="EN63" s="306"/>
      <c r="EO63" s="302"/>
      <c r="EP63" s="302"/>
      <c r="EQ63" s="302"/>
      <c r="ER63" s="302"/>
      <c r="ES63" s="302"/>
      <c r="ET63" s="302"/>
      <c r="EU63" s="307"/>
      <c r="EV63" s="308"/>
      <c r="EW63" s="288"/>
      <c r="EX63" s="288"/>
      <c r="EY63" s="306"/>
      <c r="EZ63" s="302"/>
      <c r="FA63" s="302"/>
      <c r="FB63" s="302"/>
      <c r="FC63" s="302"/>
      <c r="FD63" s="302"/>
      <c r="FE63" s="302"/>
      <c r="FF63" s="307"/>
      <c r="FG63" s="308"/>
      <c r="FH63" s="288"/>
      <c r="FI63" s="288"/>
      <c r="FJ63" s="306"/>
      <c r="FK63" s="302"/>
      <c r="FL63" s="302"/>
      <c r="FM63" s="302"/>
      <c r="FN63" s="302"/>
      <c r="FO63" s="302"/>
      <c r="FP63" s="302"/>
      <c r="FQ63" s="307"/>
      <c r="FR63" s="308"/>
      <c r="FS63" s="288"/>
      <c r="FT63" s="288"/>
      <c r="FU63" s="306"/>
      <c r="FV63" s="302"/>
      <c r="FW63" s="302"/>
      <c r="FX63" s="302"/>
      <c r="FY63" s="302"/>
      <c r="FZ63" s="302"/>
      <c r="GA63" s="302"/>
      <c r="GB63" s="307"/>
      <c r="GC63" s="308"/>
      <c r="GD63" s="288"/>
      <c r="GE63" s="288"/>
      <c r="GF63" s="306"/>
      <c r="GG63" s="302"/>
      <c r="GH63" s="302"/>
      <c r="GI63" s="302"/>
      <c r="GJ63" s="302"/>
      <c r="GK63" s="302"/>
      <c r="GL63" s="302"/>
      <c r="GM63" s="307"/>
      <c r="GN63" s="308"/>
      <c r="GO63" s="288"/>
      <c r="GP63" s="288"/>
      <c r="GQ63" s="306"/>
      <c r="GR63" s="302"/>
      <c r="GS63" s="302"/>
      <c r="GT63" s="302"/>
      <c r="GU63" s="302"/>
      <c r="GV63" s="302"/>
      <c r="GW63" s="302"/>
      <c r="GX63" s="307"/>
      <c r="GY63" s="308"/>
      <c r="GZ63" s="288"/>
      <c r="HA63" s="288"/>
      <c r="HB63" s="306"/>
      <c r="HC63" s="302"/>
      <c r="HD63" s="302"/>
      <c r="HE63" s="302"/>
      <c r="HF63" s="302"/>
      <c r="HG63" s="302"/>
      <c r="HH63" s="302"/>
      <c r="HI63" s="307"/>
      <c r="HJ63" s="308"/>
      <c r="HK63" s="288"/>
      <c r="HL63" s="288"/>
      <c r="HM63" s="306"/>
      <c r="HN63" s="302"/>
      <c r="HO63" s="302"/>
      <c r="HP63" s="302"/>
      <c r="HQ63" s="302"/>
      <c r="HR63" s="302"/>
      <c r="HS63" s="302"/>
      <c r="HT63" s="307"/>
      <c r="HU63" s="308"/>
      <c r="HV63" s="288"/>
      <c r="HW63" s="288"/>
      <c r="HX63" s="306"/>
      <c r="HY63" s="302"/>
      <c r="HZ63" s="302"/>
      <c r="IA63" s="302"/>
      <c r="IB63" s="302"/>
      <c r="IC63" s="302"/>
      <c r="ID63" s="302"/>
      <c r="IE63" s="307"/>
      <c r="IF63" s="308"/>
      <c r="IG63" s="288"/>
      <c r="IH63" s="288"/>
      <c r="II63" s="306"/>
      <c r="IJ63" s="302"/>
      <c r="IK63" s="302"/>
      <c r="IL63" s="302"/>
      <c r="IM63" s="302"/>
      <c r="IN63" s="302"/>
      <c r="IO63" s="302"/>
      <c r="IP63" s="307"/>
      <c r="IQ63" s="308"/>
      <c r="IR63" s="288"/>
      <c r="IS63" s="288"/>
    </row>
    <row r="64" spans="1:253" x14ac:dyDescent="0.3">
      <c r="A64" s="309"/>
      <c r="B64" s="224"/>
      <c r="C64" s="224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02"/>
      <c r="AB64" s="307"/>
      <c r="AC64" s="308"/>
      <c r="AD64" s="288"/>
      <c r="AE64" s="541"/>
      <c r="AF64" s="541"/>
      <c r="AG64" s="542"/>
      <c r="AH64" s="306"/>
      <c r="AI64" s="302"/>
      <c r="AJ64" s="302"/>
      <c r="AK64" s="302"/>
      <c r="AL64" s="302"/>
      <c r="AM64" s="302"/>
      <c r="AN64" s="302"/>
      <c r="AO64" s="307"/>
      <c r="AP64" s="308"/>
      <c r="AQ64" s="288"/>
      <c r="AR64" s="288"/>
      <c r="AS64" s="306"/>
      <c r="AT64" s="302"/>
      <c r="AU64" s="302"/>
      <c r="AV64" s="302"/>
      <c r="AW64" s="302"/>
      <c r="AX64" s="302"/>
      <c r="AY64" s="302"/>
      <c r="AZ64" s="307"/>
      <c r="BA64" s="308"/>
      <c r="BB64" s="288"/>
      <c r="BC64" s="288"/>
      <c r="BD64" s="306"/>
      <c r="BE64" s="302"/>
      <c r="BF64" s="302"/>
      <c r="BG64" s="302"/>
      <c r="BH64" s="302"/>
      <c r="BI64" s="302"/>
      <c r="BJ64" s="302"/>
      <c r="BK64" s="307"/>
      <c r="BL64" s="308"/>
      <c r="BM64" s="288"/>
      <c r="BN64" s="288"/>
      <c r="BO64" s="306"/>
      <c r="BP64" s="302"/>
      <c r="BQ64" s="302"/>
      <c r="BR64" s="302"/>
      <c r="BS64" s="302"/>
      <c r="BT64" s="302"/>
      <c r="BU64" s="302"/>
      <c r="BV64" s="307"/>
      <c r="BW64" s="308"/>
      <c r="BX64" s="288"/>
      <c r="BY64" s="288"/>
      <c r="BZ64" s="306"/>
      <c r="CA64" s="302"/>
      <c r="CB64" s="302"/>
      <c r="CC64" s="302"/>
      <c r="CD64" s="302"/>
      <c r="CE64" s="302"/>
      <c r="CF64" s="302"/>
      <c r="CG64" s="307"/>
      <c r="CH64" s="308"/>
      <c r="CI64" s="288"/>
      <c r="CJ64" s="288"/>
      <c r="CK64" s="306"/>
      <c r="CL64" s="302"/>
      <c r="CM64" s="302"/>
      <c r="CN64" s="302"/>
      <c r="CO64" s="302"/>
      <c r="CP64" s="302"/>
      <c r="CQ64" s="302"/>
      <c r="CR64" s="307"/>
      <c r="CS64" s="308"/>
      <c r="CT64" s="288"/>
      <c r="CU64" s="288"/>
      <c r="CV64" s="306"/>
      <c r="CW64" s="302"/>
      <c r="CX64" s="302"/>
      <c r="CY64" s="302"/>
      <c r="CZ64" s="302"/>
      <c r="DA64" s="302"/>
      <c r="DB64" s="302"/>
      <c r="DC64" s="307"/>
      <c r="DD64" s="308"/>
      <c r="DE64" s="288"/>
      <c r="DF64" s="288"/>
      <c r="DG64" s="306"/>
      <c r="DH64" s="302"/>
      <c r="DI64" s="302"/>
      <c r="DJ64" s="302"/>
      <c r="DK64" s="302"/>
      <c r="DL64" s="302"/>
      <c r="DM64" s="302"/>
      <c r="DN64" s="307"/>
      <c r="DO64" s="308"/>
      <c r="DP64" s="288"/>
      <c r="DQ64" s="288"/>
      <c r="DR64" s="306"/>
      <c r="DS64" s="302"/>
      <c r="DT64" s="302"/>
      <c r="DU64" s="302"/>
      <c r="DV64" s="302"/>
      <c r="DW64" s="302"/>
      <c r="DX64" s="302"/>
      <c r="DY64" s="307"/>
      <c r="DZ64" s="308"/>
      <c r="EA64" s="288"/>
      <c r="EB64" s="288"/>
      <c r="EC64" s="306"/>
      <c r="ED64" s="302"/>
      <c r="EE64" s="302"/>
      <c r="EF64" s="302"/>
      <c r="EG64" s="302"/>
      <c r="EH64" s="302"/>
      <c r="EI64" s="302"/>
      <c r="EJ64" s="307"/>
      <c r="EK64" s="308"/>
      <c r="EL64" s="288"/>
      <c r="EM64" s="288"/>
      <c r="EN64" s="306"/>
      <c r="EO64" s="302"/>
      <c r="EP64" s="302"/>
      <c r="EQ64" s="302"/>
      <c r="ER64" s="302"/>
      <c r="ES64" s="302"/>
      <c r="ET64" s="302"/>
      <c r="EU64" s="307"/>
      <c r="EV64" s="308"/>
      <c r="EW64" s="288"/>
      <c r="EX64" s="288"/>
      <c r="EY64" s="306"/>
      <c r="EZ64" s="302"/>
      <c r="FA64" s="302"/>
      <c r="FB64" s="302"/>
      <c r="FC64" s="302"/>
      <c r="FD64" s="302"/>
      <c r="FE64" s="302"/>
      <c r="FF64" s="307"/>
      <c r="FG64" s="308"/>
      <c r="FH64" s="288"/>
      <c r="FI64" s="288"/>
      <c r="FJ64" s="306"/>
      <c r="FK64" s="302"/>
      <c r="FL64" s="302"/>
      <c r="FM64" s="302"/>
      <c r="FN64" s="302"/>
      <c r="FO64" s="302"/>
      <c r="FP64" s="302"/>
      <c r="FQ64" s="307"/>
      <c r="FR64" s="308"/>
      <c r="FS64" s="288"/>
      <c r="FT64" s="288"/>
      <c r="FU64" s="306"/>
      <c r="FV64" s="302"/>
      <c r="FW64" s="302"/>
      <c r="FX64" s="302"/>
      <c r="FY64" s="302"/>
      <c r="FZ64" s="302"/>
      <c r="GA64" s="302"/>
      <c r="GB64" s="307"/>
      <c r="GC64" s="308"/>
      <c r="GD64" s="288"/>
      <c r="GE64" s="288"/>
      <c r="GF64" s="306"/>
      <c r="GG64" s="302"/>
      <c r="GH64" s="302"/>
      <c r="GI64" s="302"/>
      <c r="GJ64" s="302"/>
      <c r="GK64" s="302"/>
      <c r="GL64" s="302"/>
      <c r="GM64" s="307"/>
      <c r="GN64" s="308"/>
      <c r="GO64" s="288"/>
      <c r="GP64" s="288"/>
      <c r="GQ64" s="306"/>
      <c r="GR64" s="302"/>
      <c r="GS64" s="302"/>
      <c r="GT64" s="302"/>
      <c r="GU64" s="302"/>
      <c r="GV64" s="302"/>
      <c r="GW64" s="302"/>
      <c r="GX64" s="307"/>
      <c r="GY64" s="308"/>
      <c r="GZ64" s="288"/>
      <c r="HA64" s="288"/>
      <c r="HB64" s="306"/>
      <c r="HC64" s="302"/>
      <c r="HD64" s="302"/>
      <c r="HE64" s="302"/>
      <c r="HF64" s="302"/>
      <c r="HG64" s="302"/>
      <c r="HH64" s="302"/>
      <c r="HI64" s="307"/>
      <c r="HJ64" s="308"/>
      <c r="HK64" s="288"/>
      <c r="HL64" s="288"/>
      <c r="HM64" s="306"/>
      <c r="HN64" s="302"/>
      <c r="HO64" s="302"/>
      <c r="HP64" s="302"/>
      <c r="HQ64" s="302"/>
      <c r="HR64" s="302"/>
      <c r="HS64" s="302"/>
      <c r="HT64" s="307"/>
      <c r="HU64" s="308"/>
      <c r="HV64" s="288"/>
      <c r="HW64" s="288"/>
      <c r="HX64" s="306"/>
      <c r="HY64" s="302"/>
      <c r="HZ64" s="302"/>
      <c r="IA64" s="302"/>
      <c r="IB64" s="302"/>
      <c r="IC64" s="302"/>
      <c r="ID64" s="302"/>
      <c r="IE64" s="307"/>
      <c r="IF64" s="308"/>
      <c r="IG64" s="288"/>
      <c r="IH64" s="288"/>
      <c r="II64" s="306"/>
      <c r="IJ64" s="302"/>
      <c r="IK64" s="302"/>
      <c r="IL64" s="302"/>
      <c r="IM64" s="302"/>
      <c r="IN64" s="302"/>
      <c r="IO64" s="302"/>
      <c r="IP64" s="307"/>
      <c r="IQ64" s="308"/>
      <c r="IR64" s="288"/>
      <c r="IS64" s="288"/>
    </row>
    <row r="65" spans="1:253" x14ac:dyDescent="0.3">
      <c r="A65" s="309"/>
      <c r="B65" s="225"/>
      <c r="C65" s="225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02"/>
      <c r="AB65" s="307"/>
      <c r="AC65" s="308"/>
      <c r="AD65" s="288"/>
      <c r="AE65" s="541"/>
      <c r="AF65" s="541"/>
      <c r="AG65" s="542"/>
      <c r="AH65" s="306"/>
      <c r="AI65" s="302"/>
      <c r="AJ65" s="302"/>
      <c r="AK65" s="302"/>
      <c r="AL65" s="302"/>
      <c r="AM65" s="302"/>
      <c r="AN65" s="302"/>
      <c r="AO65" s="307"/>
      <c r="AP65" s="308"/>
      <c r="AQ65" s="288"/>
      <c r="AR65" s="288"/>
      <c r="AS65" s="306"/>
      <c r="AT65" s="302"/>
      <c r="AU65" s="302"/>
      <c r="AV65" s="302"/>
      <c r="AW65" s="302"/>
      <c r="AX65" s="302"/>
      <c r="AY65" s="302"/>
      <c r="AZ65" s="307"/>
      <c r="BA65" s="308"/>
      <c r="BB65" s="288"/>
      <c r="BC65" s="288"/>
      <c r="BD65" s="306"/>
      <c r="BE65" s="302"/>
      <c r="BF65" s="302"/>
      <c r="BG65" s="302"/>
      <c r="BH65" s="302"/>
      <c r="BI65" s="302"/>
      <c r="BJ65" s="302"/>
      <c r="BK65" s="307"/>
      <c r="BL65" s="308"/>
      <c r="BM65" s="288"/>
      <c r="BN65" s="288"/>
      <c r="BO65" s="306"/>
      <c r="BP65" s="302"/>
      <c r="BQ65" s="302"/>
      <c r="BR65" s="302"/>
      <c r="BS65" s="302"/>
      <c r="BT65" s="302"/>
      <c r="BU65" s="302"/>
      <c r="BV65" s="307"/>
      <c r="BW65" s="308"/>
      <c r="BX65" s="288"/>
      <c r="BY65" s="288"/>
      <c r="BZ65" s="306"/>
      <c r="CA65" s="302"/>
      <c r="CB65" s="302"/>
      <c r="CC65" s="302"/>
      <c r="CD65" s="302"/>
      <c r="CE65" s="302"/>
      <c r="CF65" s="302"/>
      <c r="CG65" s="307"/>
      <c r="CH65" s="308"/>
      <c r="CI65" s="288"/>
      <c r="CJ65" s="288"/>
      <c r="CK65" s="306"/>
      <c r="CL65" s="302"/>
      <c r="CM65" s="302"/>
      <c r="CN65" s="302"/>
      <c r="CO65" s="302"/>
      <c r="CP65" s="302"/>
      <c r="CQ65" s="302"/>
      <c r="CR65" s="307"/>
      <c r="CS65" s="308"/>
      <c r="CT65" s="288"/>
      <c r="CU65" s="288"/>
      <c r="CV65" s="306"/>
      <c r="CW65" s="302"/>
      <c r="CX65" s="302"/>
      <c r="CY65" s="302"/>
      <c r="CZ65" s="302"/>
      <c r="DA65" s="302"/>
      <c r="DB65" s="302"/>
      <c r="DC65" s="307"/>
      <c r="DD65" s="308"/>
      <c r="DE65" s="288"/>
      <c r="DF65" s="288"/>
      <c r="DG65" s="306"/>
      <c r="DH65" s="302"/>
      <c r="DI65" s="302"/>
      <c r="DJ65" s="302"/>
      <c r="DK65" s="302"/>
      <c r="DL65" s="302"/>
      <c r="DM65" s="302"/>
      <c r="DN65" s="307"/>
      <c r="DO65" s="308"/>
      <c r="DP65" s="288"/>
      <c r="DQ65" s="288"/>
      <c r="DR65" s="306"/>
      <c r="DS65" s="302"/>
      <c r="DT65" s="302"/>
      <c r="DU65" s="302"/>
      <c r="DV65" s="302"/>
      <c r="DW65" s="302"/>
      <c r="DX65" s="302"/>
      <c r="DY65" s="307"/>
      <c r="DZ65" s="308"/>
      <c r="EA65" s="288"/>
      <c r="EB65" s="288"/>
      <c r="EC65" s="306"/>
      <c r="ED65" s="302"/>
      <c r="EE65" s="302"/>
      <c r="EF65" s="302"/>
      <c r="EG65" s="302"/>
      <c r="EH65" s="302"/>
      <c r="EI65" s="302"/>
      <c r="EJ65" s="307"/>
      <c r="EK65" s="308"/>
      <c r="EL65" s="288"/>
      <c r="EM65" s="288"/>
      <c r="EN65" s="306"/>
      <c r="EO65" s="302"/>
      <c r="EP65" s="302"/>
      <c r="EQ65" s="302"/>
      <c r="ER65" s="302"/>
      <c r="ES65" s="302"/>
      <c r="ET65" s="302"/>
      <c r="EU65" s="307"/>
      <c r="EV65" s="308"/>
      <c r="EW65" s="288"/>
      <c r="EX65" s="288"/>
      <c r="EY65" s="306"/>
      <c r="EZ65" s="302"/>
      <c r="FA65" s="302"/>
      <c r="FB65" s="302"/>
      <c r="FC65" s="302"/>
      <c r="FD65" s="302"/>
      <c r="FE65" s="302"/>
      <c r="FF65" s="307"/>
      <c r="FG65" s="308"/>
      <c r="FH65" s="288"/>
      <c r="FI65" s="288"/>
      <c r="FJ65" s="306"/>
      <c r="FK65" s="302"/>
      <c r="FL65" s="302"/>
      <c r="FM65" s="302"/>
      <c r="FN65" s="302"/>
      <c r="FO65" s="302"/>
      <c r="FP65" s="302"/>
      <c r="FQ65" s="307"/>
      <c r="FR65" s="308"/>
      <c r="FS65" s="288"/>
      <c r="FT65" s="288"/>
      <c r="FU65" s="306"/>
      <c r="FV65" s="302"/>
      <c r="FW65" s="302"/>
      <c r="FX65" s="302"/>
      <c r="FY65" s="302"/>
      <c r="FZ65" s="302"/>
      <c r="GA65" s="302"/>
      <c r="GB65" s="307"/>
      <c r="GC65" s="308"/>
      <c r="GD65" s="288"/>
      <c r="GE65" s="288"/>
      <c r="GF65" s="306"/>
      <c r="GG65" s="302"/>
      <c r="GH65" s="302"/>
      <c r="GI65" s="302"/>
      <c r="GJ65" s="302"/>
      <c r="GK65" s="302"/>
      <c r="GL65" s="302"/>
      <c r="GM65" s="307"/>
      <c r="GN65" s="308"/>
      <c r="GO65" s="288"/>
      <c r="GP65" s="288"/>
      <c r="GQ65" s="306"/>
      <c r="GR65" s="302"/>
      <c r="GS65" s="302"/>
      <c r="GT65" s="302"/>
      <c r="GU65" s="302"/>
      <c r="GV65" s="302"/>
      <c r="GW65" s="302"/>
      <c r="GX65" s="307"/>
      <c r="GY65" s="308"/>
      <c r="GZ65" s="288"/>
      <c r="HA65" s="288"/>
      <c r="HB65" s="306"/>
      <c r="HC65" s="302"/>
      <c r="HD65" s="302"/>
      <c r="HE65" s="302"/>
      <c r="HF65" s="302"/>
      <c r="HG65" s="302"/>
      <c r="HH65" s="302"/>
      <c r="HI65" s="307"/>
      <c r="HJ65" s="308"/>
      <c r="HK65" s="288"/>
      <c r="HL65" s="288"/>
      <c r="HM65" s="306"/>
      <c r="HN65" s="302"/>
      <c r="HO65" s="302"/>
      <c r="HP65" s="302"/>
      <c r="HQ65" s="302"/>
      <c r="HR65" s="302"/>
      <c r="HS65" s="302"/>
      <c r="HT65" s="307"/>
      <c r="HU65" s="308"/>
      <c r="HV65" s="288"/>
      <c r="HW65" s="288"/>
      <c r="HX65" s="306"/>
      <c r="HY65" s="302"/>
      <c r="HZ65" s="302"/>
      <c r="IA65" s="302"/>
      <c r="IB65" s="302"/>
      <c r="IC65" s="302"/>
      <c r="ID65" s="302"/>
      <c r="IE65" s="307"/>
      <c r="IF65" s="308"/>
      <c r="IG65" s="288"/>
      <c r="IH65" s="288"/>
      <c r="II65" s="306"/>
      <c r="IJ65" s="302"/>
      <c r="IK65" s="302"/>
      <c r="IL65" s="302"/>
      <c r="IM65" s="302"/>
      <c r="IN65" s="302"/>
      <c r="IO65" s="302"/>
      <c r="IP65" s="307"/>
      <c r="IQ65" s="308"/>
      <c r="IR65" s="288"/>
      <c r="IS65" s="288"/>
    </row>
    <row r="66" spans="1:253" x14ac:dyDescent="0.3">
      <c r="A66" s="309"/>
      <c r="B66" s="224"/>
      <c r="C66" s="224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02"/>
      <c r="AB66" s="307"/>
      <c r="AC66" s="308"/>
      <c r="AD66" s="288"/>
      <c r="AE66" s="541"/>
      <c r="AF66" s="541"/>
      <c r="AG66" s="542"/>
      <c r="AH66" s="306"/>
      <c r="AI66" s="302"/>
      <c r="AJ66" s="302"/>
      <c r="AK66" s="302"/>
      <c r="AL66" s="302"/>
      <c r="AM66" s="302"/>
      <c r="AN66" s="302"/>
      <c r="AO66" s="307"/>
      <c r="AP66" s="308"/>
      <c r="AQ66" s="288"/>
      <c r="AR66" s="288"/>
      <c r="AS66" s="306"/>
      <c r="AT66" s="302"/>
      <c r="AU66" s="302"/>
      <c r="AV66" s="302"/>
      <c r="AW66" s="302"/>
      <c r="AX66" s="302"/>
      <c r="AY66" s="302"/>
      <c r="AZ66" s="307"/>
      <c r="BA66" s="308"/>
      <c r="BB66" s="288"/>
      <c r="BC66" s="288"/>
      <c r="BD66" s="306"/>
      <c r="BE66" s="302"/>
      <c r="BF66" s="302"/>
      <c r="BG66" s="302"/>
      <c r="BH66" s="302"/>
      <c r="BI66" s="302"/>
      <c r="BJ66" s="302"/>
      <c r="BK66" s="307"/>
      <c r="BL66" s="308"/>
      <c r="BM66" s="288"/>
      <c r="BN66" s="288"/>
      <c r="BO66" s="306"/>
      <c r="BP66" s="302"/>
      <c r="BQ66" s="302"/>
      <c r="BR66" s="302"/>
      <c r="BS66" s="302"/>
      <c r="BT66" s="302"/>
      <c r="BU66" s="302"/>
      <c r="BV66" s="307"/>
      <c r="BW66" s="308"/>
      <c r="BX66" s="288"/>
      <c r="BY66" s="288"/>
      <c r="BZ66" s="306"/>
      <c r="CA66" s="302"/>
      <c r="CB66" s="302"/>
      <c r="CC66" s="302"/>
      <c r="CD66" s="302"/>
      <c r="CE66" s="302"/>
      <c r="CF66" s="302"/>
      <c r="CG66" s="307"/>
      <c r="CH66" s="308"/>
      <c r="CI66" s="288"/>
      <c r="CJ66" s="288"/>
      <c r="CK66" s="306"/>
      <c r="CL66" s="302"/>
      <c r="CM66" s="302"/>
      <c r="CN66" s="302"/>
      <c r="CO66" s="302"/>
      <c r="CP66" s="302"/>
      <c r="CQ66" s="302"/>
      <c r="CR66" s="307"/>
      <c r="CS66" s="308"/>
      <c r="CT66" s="288"/>
      <c r="CU66" s="288"/>
      <c r="CV66" s="306"/>
      <c r="CW66" s="302"/>
      <c r="CX66" s="302"/>
      <c r="CY66" s="302"/>
      <c r="CZ66" s="302"/>
      <c r="DA66" s="302"/>
      <c r="DB66" s="302"/>
      <c r="DC66" s="307"/>
      <c r="DD66" s="308"/>
      <c r="DE66" s="288"/>
      <c r="DF66" s="288"/>
      <c r="DG66" s="306"/>
      <c r="DH66" s="302"/>
      <c r="DI66" s="302"/>
      <c r="DJ66" s="302"/>
      <c r="DK66" s="302"/>
      <c r="DL66" s="302"/>
      <c r="DM66" s="302"/>
      <c r="DN66" s="307"/>
      <c r="DO66" s="308"/>
      <c r="DP66" s="288"/>
      <c r="DQ66" s="288"/>
      <c r="DR66" s="306"/>
      <c r="DS66" s="302"/>
      <c r="DT66" s="302"/>
      <c r="DU66" s="302"/>
      <c r="DV66" s="302"/>
      <c r="DW66" s="302"/>
      <c r="DX66" s="302"/>
      <c r="DY66" s="307"/>
      <c r="DZ66" s="308"/>
      <c r="EA66" s="288"/>
      <c r="EB66" s="288"/>
      <c r="EC66" s="306"/>
      <c r="ED66" s="302"/>
      <c r="EE66" s="302"/>
      <c r="EF66" s="302"/>
      <c r="EG66" s="302"/>
      <c r="EH66" s="302"/>
      <c r="EI66" s="302"/>
      <c r="EJ66" s="307"/>
      <c r="EK66" s="308"/>
      <c r="EL66" s="288"/>
      <c r="EM66" s="288"/>
      <c r="EN66" s="306"/>
      <c r="EO66" s="302"/>
      <c r="EP66" s="302"/>
      <c r="EQ66" s="302"/>
      <c r="ER66" s="302"/>
      <c r="ES66" s="302"/>
      <c r="ET66" s="302"/>
      <c r="EU66" s="307"/>
      <c r="EV66" s="308"/>
      <c r="EW66" s="288"/>
      <c r="EX66" s="288"/>
      <c r="EY66" s="306"/>
      <c r="EZ66" s="302"/>
      <c r="FA66" s="302"/>
      <c r="FB66" s="302"/>
      <c r="FC66" s="302"/>
      <c r="FD66" s="302"/>
      <c r="FE66" s="302"/>
      <c r="FF66" s="307"/>
      <c r="FG66" s="308"/>
      <c r="FH66" s="288"/>
      <c r="FI66" s="288"/>
      <c r="FJ66" s="306"/>
      <c r="FK66" s="302"/>
      <c r="FL66" s="302"/>
      <c r="FM66" s="302"/>
      <c r="FN66" s="302"/>
      <c r="FO66" s="302"/>
      <c r="FP66" s="302"/>
      <c r="FQ66" s="307"/>
      <c r="FR66" s="308"/>
      <c r="FS66" s="288"/>
      <c r="FT66" s="288"/>
      <c r="FU66" s="306"/>
      <c r="FV66" s="302"/>
      <c r="FW66" s="302"/>
      <c r="FX66" s="302"/>
      <c r="FY66" s="302"/>
      <c r="FZ66" s="302"/>
      <c r="GA66" s="302"/>
      <c r="GB66" s="307"/>
      <c r="GC66" s="308"/>
      <c r="GD66" s="288"/>
      <c r="GE66" s="288"/>
      <c r="GF66" s="306"/>
      <c r="GG66" s="302"/>
      <c r="GH66" s="302"/>
      <c r="GI66" s="302"/>
      <c r="GJ66" s="302"/>
      <c r="GK66" s="302"/>
      <c r="GL66" s="302"/>
      <c r="GM66" s="307"/>
      <c r="GN66" s="308"/>
      <c r="GO66" s="288"/>
      <c r="GP66" s="288"/>
      <c r="GQ66" s="306"/>
      <c r="GR66" s="302"/>
      <c r="GS66" s="302"/>
      <c r="GT66" s="302"/>
      <c r="GU66" s="302"/>
      <c r="GV66" s="302"/>
      <c r="GW66" s="302"/>
      <c r="GX66" s="307"/>
      <c r="GY66" s="308"/>
      <c r="GZ66" s="288"/>
      <c r="HA66" s="288"/>
      <c r="HB66" s="306"/>
      <c r="HC66" s="302"/>
      <c r="HD66" s="302"/>
      <c r="HE66" s="302"/>
      <c r="HF66" s="302"/>
      <c r="HG66" s="302"/>
      <c r="HH66" s="302"/>
      <c r="HI66" s="307"/>
      <c r="HJ66" s="308"/>
      <c r="HK66" s="288"/>
      <c r="HL66" s="288"/>
      <c r="HM66" s="306"/>
      <c r="HN66" s="302"/>
      <c r="HO66" s="302"/>
      <c r="HP66" s="302"/>
      <c r="HQ66" s="302"/>
      <c r="HR66" s="302"/>
      <c r="HS66" s="302"/>
      <c r="HT66" s="307"/>
      <c r="HU66" s="308"/>
      <c r="HV66" s="288"/>
      <c r="HW66" s="288"/>
      <c r="HX66" s="306"/>
      <c r="HY66" s="302"/>
      <c r="HZ66" s="302"/>
      <c r="IA66" s="302"/>
      <c r="IB66" s="302"/>
      <c r="IC66" s="302"/>
      <c r="ID66" s="302"/>
      <c r="IE66" s="307"/>
      <c r="IF66" s="308"/>
      <c r="IG66" s="288"/>
      <c r="IH66" s="288"/>
      <c r="II66" s="306"/>
      <c r="IJ66" s="302"/>
      <c r="IK66" s="302"/>
      <c r="IL66" s="302"/>
      <c r="IM66" s="302"/>
      <c r="IN66" s="302"/>
      <c r="IO66" s="302"/>
      <c r="IP66" s="307"/>
      <c r="IQ66" s="308"/>
      <c r="IR66" s="288"/>
      <c r="IS66" s="288"/>
    </row>
    <row r="67" spans="1:253" x14ac:dyDescent="0.3">
      <c r="A67" s="309"/>
      <c r="B67" s="224"/>
      <c r="C67" s="224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02"/>
      <c r="AB67" s="307"/>
      <c r="AC67" s="308"/>
      <c r="AD67" s="288"/>
      <c r="AE67" s="539"/>
      <c r="AF67" s="539"/>
      <c r="AG67" s="540"/>
      <c r="AH67" s="306"/>
      <c r="AI67" s="302"/>
      <c r="AJ67" s="302"/>
      <c r="AK67" s="302"/>
      <c r="AL67" s="302"/>
      <c r="AM67" s="302"/>
      <c r="AN67" s="302"/>
      <c r="AO67" s="307"/>
      <c r="AP67" s="308"/>
      <c r="AQ67" s="288"/>
      <c r="AR67" s="288"/>
      <c r="AS67" s="306"/>
      <c r="AT67" s="302"/>
      <c r="AU67" s="302"/>
      <c r="AV67" s="302"/>
      <c r="AW67" s="302"/>
      <c r="AX67" s="302"/>
      <c r="AY67" s="302"/>
      <c r="AZ67" s="307"/>
      <c r="BA67" s="308"/>
      <c r="BB67" s="288"/>
      <c r="BC67" s="288"/>
      <c r="BD67" s="306"/>
      <c r="BE67" s="302"/>
      <c r="BF67" s="302"/>
      <c r="BG67" s="302"/>
      <c r="BH67" s="302"/>
      <c r="BI67" s="302"/>
      <c r="BJ67" s="302"/>
      <c r="BK67" s="307"/>
      <c r="BL67" s="308"/>
      <c r="BM67" s="288"/>
      <c r="BN67" s="288"/>
      <c r="BO67" s="306"/>
      <c r="BP67" s="302"/>
      <c r="BQ67" s="302"/>
      <c r="BR67" s="302"/>
      <c r="BS67" s="302"/>
      <c r="BT67" s="302"/>
      <c r="BU67" s="302"/>
      <c r="BV67" s="307"/>
      <c r="BW67" s="308"/>
      <c r="BX67" s="288"/>
      <c r="BY67" s="288"/>
      <c r="BZ67" s="306"/>
      <c r="CA67" s="302"/>
      <c r="CB67" s="302"/>
      <c r="CC67" s="302"/>
      <c r="CD67" s="302"/>
      <c r="CE67" s="302"/>
      <c r="CF67" s="302"/>
      <c r="CG67" s="307"/>
      <c r="CH67" s="308"/>
      <c r="CI67" s="288"/>
      <c r="CJ67" s="288"/>
      <c r="CK67" s="306"/>
      <c r="CL67" s="302"/>
      <c r="CM67" s="302"/>
      <c r="CN67" s="302"/>
      <c r="CO67" s="302"/>
      <c r="CP67" s="302"/>
      <c r="CQ67" s="302"/>
      <c r="CR67" s="307"/>
      <c r="CS67" s="308"/>
      <c r="CT67" s="288"/>
      <c r="CU67" s="288"/>
      <c r="CV67" s="306"/>
      <c r="CW67" s="302"/>
      <c r="CX67" s="302"/>
      <c r="CY67" s="302"/>
      <c r="CZ67" s="302"/>
      <c r="DA67" s="302"/>
      <c r="DB67" s="302"/>
      <c r="DC67" s="307"/>
      <c r="DD67" s="308"/>
      <c r="DE67" s="288"/>
      <c r="DF67" s="288"/>
      <c r="DG67" s="306"/>
      <c r="DH67" s="302"/>
      <c r="DI67" s="302"/>
      <c r="DJ67" s="302"/>
      <c r="DK67" s="302"/>
      <c r="DL67" s="302"/>
      <c r="DM67" s="302"/>
      <c r="DN67" s="307"/>
      <c r="DO67" s="308"/>
      <c r="DP67" s="288"/>
      <c r="DQ67" s="288"/>
      <c r="DR67" s="306"/>
      <c r="DS67" s="302"/>
      <c r="DT67" s="302"/>
      <c r="DU67" s="302"/>
      <c r="DV67" s="302"/>
      <c r="DW67" s="302"/>
      <c r="DX67" s="302"/>
      <c r="DY67" s="307"/>
      <c r="DZ67" s="308"/>
      <c r="EA67" s="288"/>
      <c r="EB67" s="288"/>
      <c r="EC67" s="306"/>
      <c r="ED67" s="302"/>
      <c r="EE67" s="302"/>
      <c r="EF67" s="302"/>
      <c r="EG67" s="302"/>
      <c r="EH67" s="302"/>
      <c r="EI67" s="302"/>
      <c r="EJ67" s="307"/>
      <c r="EK67" s="308"/>
      <c r="EL67" s="288"/>
      <c r="EM67" s="288"/>
      <c r="EN67" s="306"/>
      <c r="EO67" s="302"/>
      <c r="EP67" s="302"/>
      <c r="EQ67" s="302"/>
      <c r="ER67" s="302"/>
      <c r="ES67" s="302"/>
      <c r="ET67" s="302"/>
      <c r="EU67" s="307"/>
      <c r="EV67" s="308"/>
      <c r="EW67" s="288"/>
      <c r="EX67" s="288"/>
      <c r="EY67" s="306"/>
      <c r="EZ67" s="302"/>
      <c r="FA67" s="302"/>
      <c r="FB67" s="302"/>
      <c r="FC67" s="302"/>
      <c r="FD67" s="302"/>
      <c r="FE67" s="302"/>
      <c r="FF67" s="307"/>
      <c r="FG67" s="308"/>
      <c r="FH67" s="288"/>
      <c r="FI67" s="288"/>
      <c r="FJ67" s="306"/>
      <c r="FK67" s="302"/>
      <c r="FL67" s="302"/>
      <c r="FM67" s="302"/>
      <c r="FN67" s="302"/>
      <c r="FO67" s="302"/>
      <c r="FP67" s="302"/>
      <c r="FQ67" s="307"/>
      <c r="FR67" s="308"/>
      <c r="FS67" s="288"/>
      <c r="FT67" s="288"/>
      <c r="FU67" s="306"/>
      <c r="FV67" s="302"/>
      <c r="FW67" s="302"/>
      <c r="FX67" s="302"/>
      <c r="FY67" s="302"/>
      <c r="FZ67" s="302"/>
      <c r="GA67" s="302"/>
      <c r="GB67" s="307"/>
      <c r="GC67" s="308"/>
      <c r="GD67" s="288"/>
      <c r="GE67" s="288"/>
      <c r="GF67" s="306"/>
      <c r="GG67" s="302"/>
      <c r="GH67" s="302"/>
      <c r="GI67" s="302"/>
      <c r="GJ67" s="302"/>
      <c r="GK67" s="302"/>
      <c r="GL67" s="302"/>
      <c r="GM67" s="307"/>
      <c r="GN67" s="308"/>
      <c r="GO67" s="288"/>
      <c r="GP67" s="288"/>
      <c r="GQ67" s="306"/>
      <c r="GR67" s="302"/>
      <c r="GS67" s="302"/>
      <c r="GT67" s="302"/>
      <c r="GU67" s="302"/>
      <c r="GV67" s="302"/>
      <c r="GW67" s="302"/>
      <c r="GX67" s="307"/>
      <c r="GY67" s="308"/>
      <c r="GZ67" s="288"/>
      <c r="HA67" s="288"/>
      <c r="HB67" s="306"/>
      <c r="HC67" s="302"/>
      <c r="HD67" s="302"/>
      <c r="HE67" s="302"/>
      <c r="HF67" s="302"/>
      <c r="HG67" s="302"/>
      <c r="HH67" s="302"/>
      <c r="HI67" s="307"/>
      <c r="HJ67" s="308"/>
      <c r="HK67" s="288"/>
      <c r="HL67" s="288"/>
      <c r="HM67" s="306"/>
      <c r="HN67" s="302"/>
      <c r="HO67" s="302"/>
      <c r="HP67" s="302"/>
      <c r="HQ67" s="302"/>
      <c r="HR67" s="302"/>
      <c r="HS67" s="302"/>
      <c r="HT67" s="307"/>
      <c r="HU67" s="308"/>
      <c r="HV67" s="288"/>
      <c r="HW67" s="288"/>
      <c r="HX67" s="306"/>
      <c r="HY67" s="302"/>
      <c r="HZ67" s="302"/>
      <c r="IA67" s="302"/>
      <c r="IB67" s="302"/>
      <c r="IC67" s="302"/>
      <c r="ID67" s="302"/>
      <c r="IE67" s="307"/>
      <c r="IF67" s="308"/>
      <c r="IG67" s="288"/>
      <c r="IH67" s="288"/>
      <c r="II67" s="306"/>
      <c r="IJ67" s="302"/>
      <c r="IK67" s="302"/>
      <c r="IL67" s="302"/>
      <c r="IM67" s="302"/>
      <c r="IN67" s="302"/>
      <c r="IO67" s="302"/>
      <c r="IP67" s="307"/>
      <c r="IQ67" s="308"/>
      <c r="IR67" s="288"/>
      <c r="IS67" s="288"/>
    </row>
    <row r="68" spans="1:253" x14ac:dyDescent="0.3">
      <c r="A68" s="309"/>
      <c r="B68" s="224"/>
      <c r="C68" s="224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02"/>
      <c r="AB68" s="307"/>
      <c r="AC68" s="308"/>
      <c r="AD68" s="288"/>
      <c r="AE68" s="541"/>
      <c r="AF68" s="541"/>
      <c r="AG68" s="542"/>
      <c r="AH68" s="306"/>
      <c r="AI68" s="302"/>
      <c r="AJ68" s="302"/>
      <c r="AK68" s="302"/>
      <c r="AL68" s="302"/>
      <c r="AM68" s="302"/>
      <c r="AN68" s="302"/>
      <c r="AO68" s="307"/>
      <c r="AP68" s="308"/>
      <c r="AQ68" s="288"/>
      <c r="AR68" s="288"/>
      <c r="AS68" s="306"/>
      <c r="AT68" s="302"/>
      <c r="AU68" s="302"/>
      <c r="AV68" s="302"/>
      <c r="AW68" s="302"/>
      <c r="AX68" s="302"/>
      <c r="AY68" s="302"/>
      <c r="AZ68" s="307"/>
      <c r="BA68" s="308"/>
      <c r="BB68" s="288"/>
      <c r="BC68" s="288"/>
      <c r="BD68" s="306"/>
      <c r="BE68" s="302"/>
      <c r="BF68" s="302"/>
      <c r="BG68" s="302"/>
      <c r="BH68" s="302"/>
      <c r="BI68" s="302"/>
      <c r="BJ68" s="302"/>
      <c r="BK68" s="307"/>
      <c r="BL68" s="308"/>
      <c r="BM68" s="288"/>
      <c r="BN68" s="288"/>
      <c r="BO68" s="306"/>
      <c r="BP68" s="302"/>
      <c r="BQ68" s="302"/>
      <c r="BR68" s="302"/>
      <c r="BS68" s="302"/>
      <c r="BT68" s="302"/>
      <c r="BU68" s="302"/>
      <c r="BV68" s="307"/>
      <c r="BW68" s="308"/>
      <c r="BX68" s="288"/>
      <c r="BY68" s="288"/>
      <c r="BZ68" s="306"/>
      <c r="CA68" s="302"/>
      <c r="CB68" s="302"/>
      <c r="CC68" s="302"/>
      <c r="CD68" s="302"/>
      <c r="CE68" s="302"/>
      <c r="CF68" s="302"/>
      <c r="CG68" s="307"/>
      <c r="CH68" s="308"/>
      <c r="CI68" s="288"/>
      <c r="CJ68" s="288"/>
      <c r="CK68" s="306"/>
      <c r="CL68" s="302"/>
      <c r="CM68" s="302"/>
      <c r="CN68" s="302"/>
      <c r="CO68" s="302"/>
      <c r="CP68" s="302"/>
      <c r="CQ68" s="302"/>
      <c r="CR68" s="307"/>
      <c r="CS68" s="308"/>
      <c r="CT68" s="288"/>
      <c r="CU68" s="288"/>
      <c r="CV68" s="306"/>
      <c r="CW68" s="302"/>
      <c r="CX68" s="302"/>
      <c r="CY68" s="302"/>
      <c r="CZ68" s="302"/>
      <c r="DA68" s="302"/>
      <c r="DB68" s="302"/>
      <c r="DC68" s="307"/>
      <c r="DD68" s="308"/>
      <c r="DE68" s="288"/>
      <c r="DF68" s="288"/>
      <c r="DG68" s="306"/>
      <c r="DH68" s="302"/>
      <c r="DI68" s="302"/>
      <c r="DJ68" s="302"/>
      <c r="DK68" s="302"/>
      <c r="DL68" s="302"/>
      <c r="DM68" s="302"/>
      <c r="DN68" s="307"/>
      <c r="DO68" s="308"/>
      <c r="DP68" s="288"/>
      <c r="DQ68" s="288"/>
      <c r="DR68" s="306"/>
      <c r="DS68" s="302"/>
      <c r="DT68" s="302"/>
      <c r="DU68" s="302"/>
      <c r="DV68" s="302"/>
      <c r="DW68" s="302"/>
      <c r="DX68" s="302"/>
      <c r="DY68" s="307"/>
      <c r="DZ68" s="308"/>
      <c r="EA68" s="288"/>
      <c r="EB68" s="288"/>
      <c r="EC68" s="306"/>
      <c r="ED68" s="302"/>
      <c r="EE68" s="302"/>
      <c r="EF68" s="302"/>
      <c r="EG68" s="302"/>
      <c r="EH68" s="302"/>
      <c r="EI68" s="302"/>
      <c r="EJ68" s="307"/>
      <c r="EK68" s="308"/>
      <c r="EL68" s="288"/>
      <c r="EM68" s="288"/>
      <c r="EN68" s="306"/>
      <c r="EO68" s="302"/>
      <c r="EP68" s="302"/>
      <c r="EQ68" s="302"/>
      <c r="ER68" s="302"/>
      <c r="ES68" s="302"/>
      <c r="ET68" s="302"/>
      <c r="EU68" s="307"/>
      <c r="EV68" s="308"/>
      <c r="EW68" s="288"/>
      <c r="EX68" s="288"/>
      <c r="EY68" s="306"/>
      <c r="EZ68" s="302"/>
      <c r="FA68" s="302"/>
      <c r="FB68" s="302"/>
      <c r="FC68" s="302"/>
      <c r="FD68" s="302"/>
      <c r="FE68" s="302"/>
      <c r="FF68" s="307"/>
      <c r="FG68" s="308"/>
      <c r="FH68" s="288"/>
      <c r="FI68" s="288"/>
      <c r="FJ68" s="306"/>
      <c r="FK68" s="302"/>
      <c r="FL68" s="302"/>
      <c r="FM68" s="302"/>
      <c r="FN68" s="302"/>
      <c r="FO68" s="302"/>
      <c r="FP68" s="302"/>
      <c r="FQ68" s="307"/>
      <c r="FR68" s="308"/>
      <c r="FS68" s="288"/>
      <c r="FT68" s="288"/>
      <c r="FU68" s="306"/>
      <c r="FV68" s="302"/>
      <c r="FW68" s="302"/>
      <c r="FX68" s="302"/>
      <c r="FY68" s="302"/>
      <c r="FZ68" s="302"/>
      <c r="GA68" s="302"/>
      <c r="GB68" s="307"/>
      <c r="GC68" s="308"/>
      <c r="GD68" s="288"/>
      <c r="GE68" s="288"/>
      <c r="GF68" s="306"/>
      <c r="GG68" s="302"/>
      <c r="GH68" s="302"/>
      <c r="GI68" s="302"/>
      <c r="GJ68" s="302"/>
      <c r="GK68" s="302"/>
      <c r="GL68" s="302"/>
      <c r="GM68" s="307"/>
      <c r="GN68" s="308"/>
      <c r="GO68" s="288"/>
      <c r="GP68" s="288"/>
      <c r="GQ68" s="306"/>
      <c r="GR68" s="302"/>
      <c r="GS68" s="302"/>
      <c r="GT68" s="302"/>
      <c r="GU68" s="302"/>
      <c r="GV68" s="302"/>
      <c r="GW68" s="302"/>
      <c r="GX68" s="307"/>
      <c r="GY68" s="308"/>
      <c r="GZ68" s="288"/>
      <c r="HA68" s="288"/>
      <c r="HB68" s="306"/>
      <c r="HC68" s="302"/>
      <c r="HD68" s="302"/>
      <c r="HE68" s="302"/>
      <c r="HF68" s="302"/>
      <c r="HG68" s="302"/>
      <c r="HH68" s="302"/>
      <c r="HI68" s="307"/>
      <c r="HJ68" s="308"/>
      <c r="HK68" s="288"/>
      <c r="HL68" s="288"/>
      <c r="HM68" s="306"/>
      <c r="HN68" s="302"/>
      <c r="HO68" s="302"/>
      <c r="HP68" s="302"/>
      <c r="HQ68" s="302"/>
      <c r="HR68" s="302"/>
      <c r="HS68" s="302"/>
      <c r="HT68" s="307"/>
      <c r="HU68" s="308"/>
      <c r="HV68" s="288"/>
      <c r="HW68" s="288"/>
      <c r="HX68" s="306"/>
      <c r="HY68" s="302"/>
      <c r="HZ68" s="302"/>
      <c r="IA68" s="302"/>
      <c r="IB68" s="302"/>
      <c r="IC68" s="302"/>
      <c r="ID68" s="302"/>
      <c r="IE68" s="307"/>
      <c r="IF68" s="308"/>
      <c r="IG68" s="288"/>
      <c r="IH68" s="288"/>
      <c r="II68" s="306"/>
      <c r="IJ68" s="302"/>
      <c r="IK68" s="302"/>
      <c r="IL68" s="302"/>
      <c r="IM68" s="302"/>
      <c r="IN68" s="302"/>
      <c r="IO68" s="302"/>
      <c r="IP68" s="307"/>
      <c r="IQ68" s="308"/>
      <c r="IR68" s="288"/>
      <c r="IS68" s="288"/>
    </row>
    <row r="69" spans="1:253" x14ac:dyDescent="0.3">
      <c r="A69" s="309"/>
      <c r="B69" s="224"/>
      <c r="C69" s="224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02"/>
      <c r="AB69" s="307"/>
      <c r="AC69" s="308"/>
      <c r="AD69" s="288"/>
      <c r="AE69" s="543"/>
      <c r="AF69" s="543"/>
      <c r="AG69" s="544"/>
      <c r="AH69" s="306"/>
      <c r="AI69" s="302"/>
      <c r="AJ69" s="302"/>
      <c r="AK69" s="302"/>
      <c r="AL69" s="302"/>
      <c r="AM69" s="302"/>
      <c r="AN69" s="302"/>
      <c r="AO69" s="307"/>
      <c r="AP69" s="308"/>
      <c r="AQ69" s="288"/>
      <c r="AR69" s="288"/>
      <c r="AS69" s="306"/>
      <c r="AT69" s="302"/>
      <c r="AU69" s="302"/>
      <c r="AV69" s="302"/>
      <c r="AW69" s="302"/>
      <c r="AX69" s="302"/>
      <c r="AY69" s="302"/>
      <c r="AZ69" s="307"/>
      <c r="BA69" s="308"/>
      <c r="BB69" s="288"/>
      <c r="BC69" s="288"/>
      <c r="BD69" s="306"/>
      <c r="BE69" s="302"/>
      <c r="BF69" s="302"/>
      <c r="BG69" s="302"/>
      <c r="BH69" s="302"/>
      <c r="BI69" s="302"/>
      <c r="BJ69" s="302"/>
      <c r="BK69" s="307"/>
      <c r="BL69" s="308"/>
      <c r="BM69" s="288"/>
      <c r="BN69" s="288"/>
      <c r="BO69" s="306"/>
      <c r="BP69" s="302"/>
      <c r="BQ69" s="302"/>
      <c r="BR69" s="302"/>
      <c r="BS69" s="302"/>
      <c r="BT69" s="302"/>
      <c r="BU69" s="302"/>
      <c r="BV69" s="307"/>
      <c r="BW69" s="308"/>
      <c r="BX69" s="288"/>
      <c r="BY69" s="288"/>
      <c r="BZ69" s="306"/>
      <c r="CA69" s="302"/>
      <c r="CB69" s="302"/>
      <c r="CC69" s="302"/>
      <c r="CD69" s="302"/>
      <c r="CE69" s="302"/>
      <c r="CF69" s="302"/>
      <c r="CG69" s="307"/>
      <c r="CH69" s="308"/>
      <c r="CI69" s="288"/>
      <c r="CJ69" s="288"/>
      <c r="CK69" s="306"/>
      <c r="CL69" s="302"/>
      <c r="CM69" s="302"/>
      <c r="CN69" s="302"/>
      <c r="CO69" s="302"/>
      <c r="CP69" s="302"/>
      <c r="CQ69" s="302"/>
      <c r="CR69" s="307"/>
      <c r="CS69" s="308"/>
      <c r="CT69" s="288"/>
      <c r="CU69" s="288"/>
      <c r="CV69" s="306"/>
      <c r="CW69" s="302"/>
      <c r="CX69" s="302"/>
      <c r="CY69" s="302"/>
      <c r="CZ69" s="302"/>
      <c r="DA69" s="302"/>
      <c r="DB69" s="302"/>
      <c r="DC69" s="307"/>
      <c r="DD69" s="308"/>
      <c r="DE69" s="288"/>
      <c r="DF69" s="288"/>
      <c r="DG69" s="306"/>
      <c r="DH69" s="302"/>
      <c r="DI69" s="302"/>
      <c r="DJ69" s="302"/>
      <c r="DK69" s="302"/>
      <c r="DL69" s="302"/>
      <c r="DM69" s="302"/>
      <c r="DN69" s="307"/>
      <c r="DO69" s="308"/>
      <c r="DP69" s="288"/>
      <c r="DQ69" s="288"/>
      <c r="DR69" s="306"/>
      <c r="DS69" s="302"/>
      <c r="DT69" s="302"/>
      <c r="DU69" s="302"/>
      <c r="DV69" s="302"/>
      <c r="DW69" s="302"/>
      <c r="DX69" s="302"/>
      <c r="DY69" s="307"/>
      <c r="DZ69" s="308"/>
      <c r="EA69" s="288"/>
      <c r="EB69" s="288"/>
      <c r="EC69" s="306"/>
      <c r="ED69" s="302"/>
      <c r="EE69" s="302"/>
      <c r="EF69" s="302"/>
      <c r="EG69" s="302"/>
      <c r="EH69" s="302"/>
      <c r="EI69" s="302"/>
      <c r="EJ69" s="307"/>
      <c r="EK69" s="308"/>
      <c r="EL69" s="288"/>
      <c r="EM69" s="288"/>
      <c r="EN69" s="306"/>
      <c r="EO69" s="302"/>
      <c r="EP69" s="302"/>
      <c r="EQ69" s="302"/>
      <c r="ER69" s="302"/>
      <c r="ES69" s="302"/>
      <c r="ET69" s="302"/>
      <c r="EU69" s="307"/>
      <c r="EV69" s="308"/>
      <c r="EW69" s="288"/>
      <c r="EX69" s="288"/>
      <c r="EY69" s="306"/>
      <c r="EZ69" s="302"/>
      <c r="FA69" s="302"/>
      <c r="FB69" s="302"/>
      <c r="FC69" s="302"/>
      <c r="FD69" s="302"/>
      <c r="FE69" s="302"/>
      <c r="FF69" s="307"/>
      <c r="FG69" s="308"/>
      <c r="FH69" s="288"/>
      <c r="FI69" s="288"/>
      <c r="FJ69" s="306"/>
      <c r="FK69" s="302"/>
      <c r="FL69" s="302"/>
      <c r="FM69" s="302"/>
      <c r="FN69" s="302"/>
      <c r="FO69" s="302"/>
      <c r="FP69" s="302"/>
      <c r="FQ69" s="307"/>
      <c r="FR69" s="308"/>
      <c r="FS69" s="288"/>
      <c r="FT69" s="288"/>
      <c r="FU69" s="306"/>
      <c r="FV69" s="302"/>
      <c r="FW69" s="302"/>
      <c r="FX69" s="302"/>
      <c r="FY69" s="302"/>
      <c r="FZ69" s="302"/>
      <c r="GA69" s="302"/>
      <c r="GB69" s="307"/>
      <c r="GC69" s="308"/>
      <c r="GD69" s="288"/>
      <c r="GE69" s="288"/>
      <c r="GF69" s="306"/>
      <c r="GG69" s="302"/>
      <c r="GH69" s="302"/>
      <c r="GI69" s="302"/>
      <c r="GJ69" s="302"/>
      <c r="GK69" s="302"/>
      <c r="GL69" s="302"/>
      <c r="GM69" s="307"/>
      <c r="GN69" s="308"/>
      <c r="GO69" s="288"/>
      <c r="GP69" s="288"/>
      <c r="GQ69" s="306"/>
      <c r="GR69" s="302"/>
      <c r="GS69" s="302"/>
      <c r="GT69" s="302"/>
      <c r="GU69" s="302"/>
      <c r="GV69" s="302"/>
      <c r="GW69" s="302"/>
      <c r="GX69" s="307"/>
      <c r="GY69" s="308"/>
      <c r="GZ69" s="288"/>
      <c r="HA69" s="288"/>
      <c r="HB69" s="306"/>
      <c r="HC69" s="302"/>
      <c r="HD69" s="302"/>
      <c r="HE69" s="302"/>
      <c r="HF69" s="302"/>
      <c r="HG69" s="302"/>
      <c r="HH69" s="302"/>
      <c r="HI69" s="307"/>
      <c r="HJ69" s="308"/>
      <c r="HK69" s="288"/>
      <c r="HL69" s="288"/>
      <c r="HM69" s="306"/>
      <c r="HN69" s="302"/>
      <c r="HO69" s="302"/>
      <c r="HP69" s="302"/>
      <c r="HQ69" s="302"/>
      <c r="HR69" s="302"/>
      <c r="HS69" s="302"/>
      <c r="HT69" s="307"/>
      <c r="HU69" s="308"/>
      <c r="HV69" s="288"/>
      <c r="HW69" s="288"/>
      <c r="HX69" s="306"/>
      <c r="HY69" s="302"/>
      <c r="HZ69" s="302"/>
      <c r="IA69" s="302"/>
      <c r="IB69" s="302"/>
      <c r="IC69" s="302"/>
      <c r="ID69" s="302"/>
      <c r="IE69" s="307"/>
      <c r="IF69" s="308"/>
      <c r="IG69" s="288"/>
      <c r="IH69" s="288"/>
      <c r="II69" s="306"/>
      <c r="IJ69" s="302"/>
      <c r="IK69" s="302"/>
      <c r="IL69" s="302"/>
      <c r="IM69" s="302"/>
      <c r="IN69" s="302"/>
      <c r="IO69" s="302"/>
      <c r="IP69" s="307"/>
      <c r="IQ69" s="308"/>
      <c r="IR69" s="288"/>
      <c r="IS69" s="288"/>
    </row>
    <row r="70" spans="1:253" x14ac:dyDescent="0.3">
      <c r="A70" s="309"/>
      <c r="B70" s="224"/>
      <c r="C70" s="224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02"/>
      <c r="AB70" s="307"/>
      <c r="AC70" s="308"/>
      <c r="AD70" s="288"/>
      <c r="AE70" s="539"/>
      <c r="AF70" s="539"/>
      <c r="AG70" s="540"/>
      <c r="AH70" s="306"/>
      <c r="AI70" s="302"/>
      <c r="AJ70" s="302"/>
      <c r="AK70" s="302"/>
      <c r="AL70" s="302"/>
      <c r="AM70" s="302"/>
      <c r="AN70" s="302"/>
      <c r="AO70" s="307"/>
      <c r="AP70" s="308"/>
      <c r="AQ70" s="288"/>
      <c r="AR70" s="288"/>
      <c r="AS70" s="306"/>
      <c r="AT70" s="302"/>
      <c r="AU70" s="302"/>
      <c r="AV70" s="302"/>
      <c r="AW70" s="302"/>
      <c r="AX70" s="302"/>
      <c r="AY70" s="302"/>
      <c r="AZ70" s="307"/>
      <c r="BA70" s="308"/>
      <c r="BB70" s="288"/>
      <c r="BC70" s="288"/>
      <c r="BD70" s="306"/>
      <c r="BE70" s="302"/>
      <c r="BF70" s="302"/>
      <c r="BG70" s="302"/>
      <c r="BH70" s="302"/>
      <c r="BI70" s="302"/>
      <c r="BJ70" s="302"/>
      <c r="BK70" s="307"/>
      <c r="BL70" s="308"/>
      <c r="BM70" s="288"/>
      <c r="BN70" s="288"/>
      <c r="BO70" s="306"/>
      <c r="BP70" s="302"/>
      <c r="BQ70" s="302"/>
      <c r="BR70" s="302"/>
      <c r="BS70" s="302"/>
      <c r="BT70" s="302"/>
      <c r="BU70" s="302"/>
      <c r="BV70" s="307"/>
      <c r="BW70" s="308"/>
      <c r="BX70" s="288"/>
      <c r="BY70" s="288"/>
      <c r="BZ70" s="306"/>
      <c r="CA70" s="302"/>
      <c r="CB70" s="302"/>
      <c r="CC70" s="302"/>
      <c r="CD70" s="302"/>
      <c r="CE70" s="302"/>
      <c r="CF70" s="302"/>
      <c r="CG70" s="307"/>
      <c r="CH70" s="308"/>
      <c r="CI70" s="288"/>
      <c r="CJ70" s="288"/>
      <c r="CK70" s="306"/>
      <c r="CL70" s="302"/>
      <c r="CM70" s="302"/>
      <c r="CN70" s="302"/>
      <c r="CO70" s="302"/>
      <c r="CP70" s="302"/>
      <c r="CQ70" s="302"/>
      <c r="CR70" s="307"/>
      <c r="CS70" s="308"/>
      <c r="CT70" s="288"/>
      <c r="CU70" s="288"/>
      <c r="CV70" s="306"/>
      <c r="CW70" s="302"/>
      <c r="CX70" s="302"/>
      <c r="CY70" s="302"/>
      <c r="CZ70" s="302"/>
      <c r="DA70" s="302"/>
      <c r="DB70" s="302"/>
      <c r="DC70" s="307"/>
      <c r="DD70" s="308"/>
      <c r="DE70" s="288"/>
      <c r="DF70" s="288"/>
      <c r="DG70" s="306"/>
      <c r="DH70" s="302"/>
      <c r="DI70" s="302"/>
      <c r="DJ70" s="302"/>
      <c r="DK70" s="302"/>
      <c r="DL70" s="302"/>
      <c r="DM70" s="302"/>
      <c r="DN70" s="307"/>
      <c r="DO70" s="308"/>
      <c r="DP70" s="288"/>
      <c r="DQ70" s="288"/>
      <c r="DR70" s="306"/>
      <c r="DS70" s="302"/>
      <c r="DT70" s="302"/>
      <c r="DU70" s="302"/>
      <c r="DV70" s="302"/>
      <c r="DW70" s="302"/>
      <c r="DX70" s="302"/>
      <c r="DY70" s="307"/>
      <c r="DZ70" s="308"/>
      <c r="EA70" s="288"/>
      <c r="EB70" s="288"/>
      <c r="EC70" s="306"/>
      <c r="ED70" s="302"/>
      <c r="EE70" s="302"/>
      <c r="EF70" s="302"/>
      <c r="EG70" s="302"/>
      <c r="EH70" s="302"/>
      <c r="EI70" s="302"/>
      <c r="EJ70" s="307"/>
      <c r="EK70" s="308"/>
      <c r="EL70" s="288"/>
      <c r="EM70" s="288"/>
      <c r="EN70" s="306"/>
      <c r="EO70" s="302"/>
      <c r="EP70" s="302"/>
      <c r="EQ70" s="302"/>
      <c r="ER70" s="302"/>
      <c r="ES70" s="302"/>
      <c r="ET70" s="302"/>
      <c r="EU70" s="307"/>
      <c r="EV70" s="308"/>
      <c r="EW70" s="288"/>
      <c r="EX70" s="288"/>
      <c r="EY70" s="306"/>
      <c r="EZ70" s="302"/>
      <c r="FA70" s="302"/>
      <c r="FB70" s="302"/>
      <c r="FC70" s="302"/>
      <c r="FD70" s="302"/>
      <c r="FE70" s="302"/>
      <c r="FF70" s="307"/>
      <c r="FG70" s="308"/>
      <c r="FH70" s="288"/>
      <c r="FI70" s="288"/>
      <c r="FJ70" s="306"/>
      <c r="FK70" s="302"/>
      <c r="FL70" s="302"/>
      <c r="FM70" s="302"/>
      <c r="FN70" s="302"/>
      <c r="FO70" s="302"/>
      <c r="FP70" s="302"/>
      <c r="FQ70" s="307"/>
      <c r="FR70" s="308"/>
      <c r="FS70" s="288"/>
      <c r="FT70" s="288"/>
      <c r="FU70" s="306"/>
      <c r="FV70" s="302"/>
      <c r="FW70" s="302"/>
      <c r="FX70" s="302"/>
      <c r="FY70" s="302"/>
      <c r="FZ70" s="302"/>
      <c r="GA70" s="302"/>
      <c r="GB70" s="307"/>
      <c r="GC70" s="308"/>
      <c r="GD70" s="288"/>
      <c r="GE70" s="288"/>
      <c r="GF70" s="306"/>
      <c r="GG70" s="302"/>
      <c r="GH70" s="302"/>
      <c r="GI70" s="302"/>
      <c r="GJ70" s="302"/>
      <c r="GK70" s="302"/>
      <c r="GL70" s="302"/>
      <c r="GM70" s="307"/>
      <c r="GN70" s="308"/>
      <c r="GO70" s="288"/>
      <c r="GP70" s="288"/>
      <c r="GQ70" s="306"/>
      <c r="GR70" s="302"/>
      <c r="GS70" s="302"/>
      <c r="GT70" s="302"/>
      <c r="GU70" s="302"/>
      <c r="GV70" s="302"/>
      <c r="GW70" s="302"/>
      <c r="GX70" s="307"/>
      <c r="GY70" s="308"/>
      <c r="GZ70" s="288"/>
      <c r="HA70" s="288"/>
      <c r="HB70" s="306"/>
      <c r="HC70" s="302"/>
      <c r="HD70" s="302"/>
      <c r="HE70" s="302"/>
      <c r="HF70" s="302"/>
      <c r="HG70" s="302"/>
      <c r="HH70" s="302"/>
      <c r="HI70" s="307"/>
      <c r="HJ70" s="308"/>
      <c r="HK70" s="288"/>
      <c r="HL70" s="288"/>
      <c r="HM70" s="306"/>
      <c r="HN70" s="302"/>
      <c r="HO70" s="302"/>
      <c r="HP70" s="302"/>
      <c r="HQ70" s="302"/>
      <c r="HR70" s="302"/>
      <c r="HS70" s="302"/>
      <c r="HT70" s="307"/>
      <c r="HU70" s="308"/>
      <c r="HV70" s="288"/>
      <c r="HW70" s="288"/>
      <c r="HX70" s="306"/>
      <c r="HY70" s="302"/>
      <c r="HZ70" s="302"/>
      <c r="IA70" s="302"/>
      <c r="IB70" s="302"/>
      <c r="IC70" s="302"/>
      <c r="ID70" s="302"/>
      <c r="IE70" s="307"/>
      <c r="IF70" s="308"/>
      <c r="IG70" s="288"/>
      <c r="IH70" s="288"/>
      <c r="II70" s="306"/>
      <c r="IJ70" s="302"/>
      <c r="IK70" s="302"/>
      <c r="IL70" s="302"/>
      <c r="IM70" s="302"/>
      <c r="IN70" s="302"/>
      <c r="IO70" s="302"/>
      <c r="IP70" s="307"/>
      <c r="IQ70" s="308"/>
      <c r="IR70" s="288"/>
      <c r="IS70" s="288"/>
    </row>
    <row r="71" spans="1:253" x14ac:dyDescent="0.3">
      <c r="A71" s="309"/>
      <c r="B71" s="224"/>
      <c r="C71" s="224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02"/>
      <c r="AB71" s="307"/>
      <c r="AC71" s="308"/>
      <c r="AD71" s="288"/>
      <c r="AE71" s="547"/>
      <c r="AF71" s="547"/>
      <c r="AG71" s="544"/>
      <c r="AH71" s="306"/>
      <c r="AI71" s="302"/>
      <c r="AJ71" s="302"/>
      <c r="AK71" s="302"/>
      <c r="AL71" s="302"/>
      <c r="AM71" s="302"/>
      <c r="AN71" s="302"/>
      <c r="AO71" s="307"/>
      <c r="AP71" s="308"/>
      <c r="AQ71" s="288"/>
      <c r="AR71" s="288"/>
      <c r="AS71" s="306"/>
      <c r="AT71" s="302"/>
      <c r="AU71" s="302"/>
      <c r="AV71" s="302"/>
      <c r="AW71" s="302"/>
      <c r="AX71" s="302"/>
      <c r="AY71" s="302"/>
      <c r="AZ71" s="307"/>
      <c r="BA71" s="308"/>
      <c r="BB71" s="288"/>
      <c r="BC71" s="288"/>
      <c r="BD71" s="306"/>
      <c r="BE71" s="302"/>
      <c r="BF71" s="302"/>
      <c r="BG71" s="302"/>
      <c r="BH71" s="302"/>
      <c r="BI71" s="302"/>
      <c r="BJ71" s="302"/>
      <c r="BK71" s="307"/>
      <c r="BL71" s="308"/>
      <c r="BM71" s="288"/>
      <c r="BN71" s="288"/>
      <c r="BO71" s="306"/>
      <c r="BP71" s="302"/>
      <c r="BQ71" s="302"/>
      <c r="BR71" s="302"/>
      <c r="BS71" s="302"/>
      <c r="BT71" s="302"/>
      <c r="BU71" s="302"/>
      <c r="BV71" s="307"/>
      <c r="BW71" s="308"/>
      <c r="BX71" s="288"/>
      <c r="BY71" s="288"/>
      <c r="BZ71" s="306"/>
      <c r="CA71" s="302"/>
      <c r="CB71" s="302"/>
      <c r="CC71" s="302"/>
      <c r="CD71" s="302"/>
      <c r="CE71" s="302"/>
      <c r="CF71" s="302"/>
      <c r="CG71" s="307"/>
      <c r="CH71" s="308"/>
      <c r="CI71" s="288"/>
      <c r="CJ71" s="288"/>
      <c r="CK71" s="306"/>
      <c r="CL71" s="302"/>
      <c r="CM71" s="302"/>
      <c r="CN71" s="302"/>
      <c r="CO71" s="302"/>
      <c r="CP71" s="302"/>
      <c r="CQ71" s="302"/>
      <c r="CR71" s="307"/>
      <c r="CS71" s="308"/>
      <c r="CT71" s="288"/>
      <c r="CU71" s="288"/>
      <c r="CV71" s="306"/>
      <c r="CW71" s="302"/>
      <c r="CX71" s="302"/>
      <c r="CY71" s="302"/>
      <c r="CZ71" s="302"/>
      <c r="DA71" s="302"/>
      <c r="DB71" s="302"/>
      <c r="DC71" s="307"/>
      <c r="DD71" s="308"/>
      <c r="DE71" s="288"/>
      <c r="DF71" s="288"/>
      <c r="DG71" s="306"/>
      <c r="DH71" s="302"/>
      <c r="DI71" s="302"/>
      <c r="DJ71" s="302"/>
      <c r="DK71" s="302"/>
      <c r="DL71" s="302"/>
      <c r="DM71" s="302"/>
      <c r="DN71" s="307"/>
      <c r="DO71" s="308"/>
      <c r="DP71" s="288"/>
      <c r="DQ71" s="288"/>
      <c r="DR71" s="306"/>
      <c r="DS71" s="302"/>
      <c r="DT71" s="302"/>
      <c r="DU71" s="302"/>
      <c r="DV71" s="302"/>
      <c r="DW71" s="302"/>
      <c r="DX71" s="302"/>
      <c r="DY71" s="307"/>
      <c r="DZ71" s="308"/>
      <c r="EA71" s="288"/>
      <c r="EB71" s="288"/>
      <c r="EC71" s="306"/>
      <c r="ED71" s="302"/>
      <c r="EE71" s="302"/>
      <c r="EF71" s="302"/>
      <c r="EG71" s="302"/>
      <c r="EH71" s="302"/>
      <c r="EI71" s="302"/>
      <c r="EJ71" s="307"/>
      <c r="EK71" s="308"/>
      <c r="EL71" s="288"/>
      <c r="EM71" s="288"/>
      <c r="EN71" s="306"/>
      <c r="EO71" s="302"/>
      <c r="EP71" s="302"/>
      <c r="EQ71" s="302"/>
      <c r="ER71" s="302"/>
      <c r="ES71" s="302"/>
      <c r="ET71" s="302"/>
      <c r="EU71" s="307"/>
      <c r="EV71" s="308"/>
      <c r="EW71" s="288"/>
      <c r="EX71" s="288"/>
      <c r="EY71" s="306"/>
      <c r="EZ71" s="302"/>
      <c r="FA71" s="302"/>
      <c r="FB71" s="302"/>
      <c r="FC71" s="302"/>
      <c r="FD71" s="302"/>
      <c r="FE71" s="302"/>
      <c r="FF71" s="307"/>
      <c r="FG71" s="308"/>
      <c r="FH71" s="288"/>
      <c r="FI71" s="288"/>
      <c r="FJ71" s="306"/>
      <c r="FK71" s="302"/>
      <c r="FL71" s="302"/>
      <c r="FM71" s="302"/>
      <c r="FN71" s="302"/>
      <c r="FO71" s="302"/>
      <c r="FP71" s="302"/>
      <c r="FQ71" s="307"/>
      <c r="FR71" s="308"/>
      <c r="FS71" s="288"/>
      <c r="FT71" s="288"/>
      <c r="FU71" s="306"/>
      <c r="FV71" s="302"/>
      <c r="FW71" s="302"/>
      <c r="FX71" s="302"/>
      <c r="FY71" s="302"/>
      <c r="FZ71" s="302"/>
      <c r="GA71" s="302"/>
      <c r="GB71" s="307"/>
      <c r="GC71" s="308"/>
      <c r="GD71" s="288"/>
      <c r="GE71" s="288"/>
      <c r="GF71" s="306"/>
      <c r="GG71" s="302"/>
      <c r="GH71" s="302"/>
      <c r="GI71" s="302"/>
      <c r="GJ71" s="302"/>
      <c r="GK71" s="302"/>
      <c r="GL71" s="302"/>
      <c r="GM71" s="307"/>
      <c r="GN71" s="308"/>
      <c r="GO71" s="288"/>
      <c r="GP71" s="288"/>
      <c r="GQ71" s="306"/>
      <c r="GR71" s="302"/>
      <c r="GS71" s="302"/>
      <c r="GT71" s="302"/>
      <c r="GU71" s="302"/>
      <c r="GV71" s="302"/>
      <c r="GW71" s="302"/>
      <c r="GX71" s="307"/>
      <c r="GY71" s="308"/>
      <c r="GZ71" s="288"/>
      <c r="HA71" s="288"/>
      <c r="HB71" s="306"/>
      <c r="HC71" s="302"/>
      <c r="HD71" s="302"/>
      <c r="HE71" s="302"/>
      <c r="HF71" s="302"/>
      <c r="HG71" s="302"/>
      <c r="HH71" s="302"/>
      <c r="HI71" s="307"/>
      <c r="HJ71" s="308"/>
      <c r="HK71" s="288"/>
      <c r="HL71" s="288"/>
      <c r="HM71" s="306"/>
      <c r="HN71" s="302"/>
      <c r="HO71" s="302"/>
      <c r="HP71" s="302"/>
      <c r="HQ71" s="302"/>
      <c r="HR71" s="302"/>
      <c r="HS71" s="302"/>
      <c r="HT71" s="307"/>
      <c r="HU71" s="308"/>
      <c r="HV71" s="288"/>
      <c r="HW71" s="288"/>
      <c r="HX71" s="306"/>
      <c r="HY71" s="302"/>
      <c r="HZ71" s="302"/>
      <c r="IA71" s="302"/>
      <c r="IB71" s="302"/>
      <c r="IC71" s="302"/>
      <c r="ID71" s="302"/>
      <c r="IE71" s="307"/>
      <c r="IF71" s="308"/>
      <c r="IG71" s="288"/>
      <c r="IH71" s="288"/>
      <c r="II71" s="306"/>
      <c r="IJ71" s="302"/>
      <c r="IK71" s="302"/>
      <c r="IL71" s="302"/>
      <c r="IM71" s="302"/>
      <c r="IN71" s="302"/>
      <c r="IO71" s="302"/>
      <c r="IP71" s="307"/>
      <c r="IQ71" s="308"/>
      <c r="IR71" s="288"/>
      <c r="IS71" s="288"/>
    </row>
    <row r="72" spans="1:253" x14ac:dyDescent="0.3">
      <c r="A72" s="309"/>
      <c r="B72" s="225"/>
      <c r="C72" s="225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02"/>
      <c r="AB72" s="307"/>
      <c r="AC72" s="308"/>
      <c r="AD72" s="288"/>
      <c r="AE72" s="541"/>
      <c r="AF72" s="541"/>
      <c r="AG72" s="542"/>
      <c r="AH72" s="306"/>
      <c r="AI72" s="302"/>
      <c r="AJ72" s="302"/>
      <c r="AK72" s="302"/>
      <c r="AL72" s="302"/>
      <c r="AM72" s="302"/>
      <c r="AN72" s="302"/>
      <c r="AO72" s="307"/>
      <c r="AP72" s="308"/>
      <c r="AQ72" s="288"/>
      <c r="AR72" s="288"/>
      <c r="AS72" s="306"/>
      <c r="AT72" s="302"/>
      <c r="AU72" s="302"/>
      <c r="AV72" s="302"/>
      <c r="AW72" s="302"/>
      <c r="AX72" s="302"/>
      <c r="AY72" s="302"/>
      <c r="AZ72" s="307"/>
      <c r="BA72" s="308"/>
      <c r="BB72" s="288"/>
      <c r="BC72" s="288"/>
      <c r="BD72" s="306"/>
      <c r="BE72" s="302"/>
      <c r="BF72" s="302"/>
      <c r="BG72" s="302"/>
      <c r="BH72" s="302"/>
      <c r="BI72" s="302"/>
      <c r="BJ72" s="302"/>
      <c r="BK72" s="307"/>
      <c r="BL72" s="308"/>
      <c r="BM72" s="288"/>
      <c r="BN72" s="288"/>
      <c r="BO72" s="306"/>
      <c r="BP72" s="302"/>
      <c r="BQ72" s="302"/>
      <c r="BR72" s="302"/>
      <c r="BS72" s="302"/>
      <c r="BT72" s="302"/>
      <c r="BU72" s="302"/>
      <c r="BV72" s="307"/>
      <c r="BW72" s="308"/>
      <c r="BX72" s="288"/>
      <c r="BY72" s="288"/>
      <c r="BZ72" s="306"/>
      <c r="CA72" s="302"/>
      <c r="CB72" s="302"/>
      <c r="CC72" s="302"/>
      <c r="CD72" s="302"/>
      <c r="CE72" s="302"/>
      <c r="CF72" s="302"/>
      <c r="CG72" s="307"/>
      <c r="CH72" s="308"/>
      <c r="CI72" s="288"/>
      <c r="CJ72" s="288"/>
      <c r="CK72" s="306"/>
      <c r="CL72" s="302"/>
      <c r="CM72" s="302"/>
      <c r="CN72" s="302"/>
      <c r="CO72" s="302"/>
      <c r="CP72" s="302"/>
      <c r="CQ72" s="302"/>
      <c r="CR72" s="307"/>
      <c r="CS72" s="308"/>
      <c r="CT72" s="288"/>
      <c r="CU72" s="288"/>
      <c r="CV72" s="306"/>
      <c r="CW72" s="302"/>
      <c r="CX72" s="302"/>
      <c r="CY72" s="302"/>
      <c r="CZ72" s="302"/>
      <c r="DA72" s="302"/>
      <c r="DB72" s="302"/>
      <c r="DC72" s="307"/>
      <c r="DD72" s="308"/>
      <c r="DE72" s="288"/>
      <c r="DF72" s="288"/>
      <c r="DG72" s="306"/>
      <c r="DH72" s="302"/>
      <c r="DI72" s="302"/>
      <c r="DJ72" s="302"/>
      <c r="DK72" s="302"/>
      <c r="DL72" s="302"/>
      <c r="DM72" s="302"/>
      <c r="DN72" s="307"/>
      <c r="DO72" s="308"/>
      <c r="DP72" s="288"/>
      <c r="DQ72" s="288"/>
      <c r="DR72" s="306"/>
      <c r="DS72" s="302"/>
      <c r="DT72" s="302"/>
      <c r="DU72" s="302"/>
      <c r="DV72" s="302"/>
      <c r="DW72" s="302"/>
      <c r="DX72" s="302"/>
      <c r="DY72" s="307"/>
      <c r="DZ72" s="308"/>
      <c r="EA72" s="288"/>
      <c r="EB72" s="288"/>
      <c r="EC72" s="306"/>
      <c r="ED72" s="302"/>
      <c r="EE72" s="302"/>
      <c r="EF72" s="302"/>
      <c r="EG72" s="302"/>
      <c r="EH72" s="302"/>
      <c r="EI72" s="302"/>
      <c r="EJ72" s="307"/>
      <c r="EK72" s="308"/>
      <c r="EL72" s="288"/>
      <c r="EM72" s="288"/>
      <c r="EN72" s="306"/>
      <c r="EO72" s="302"/>
      <c r="EP72" s="302"/>
      <c r="EQ72" s="302"/>
      <c r="ER72" s="302"/>
      <c r="ES72" s="302"/>
      <c r="ET72" s="302"/>
      <c r="EU72" s="307"/>
      <c r="EV72" s="308"/>
      <c r="EW72" s="288"/>
      <c r="EX72" s="288"/>
      <c r="EY72" s="306"/>
      <c r="EZ72" s="302"/>
      <c r="FA72" s="302"/>
      <c r="FB72" s="302"/>
      <c r="FC72" s="302"/>
      <c r="FD72" s="302"/>
      <c r="FE72" s="302"/>
      <c r="FF72" s="307"/>
      <c r="FG72" s="308"/>
      <c r="FH72" s="288"/>
      <c r="FI72" s="288"/>
      <c r="FJ72" s="306"/>
      <c r="FK72" s="302"/>
      <c r="FL72" s="302"/>
      <c r="FM72" s="302"/>
      <c r="FN72" s="302"/>
      <c r="FO72" s="302"/>
      <c r="FP72" s="302"/>
      <c r="FQ72" s="307"/>
      <c r="FR72" s="308"/>
      <c r="FS72" s="288"/>
      <c r="FT72" s="288"/>
      <c r="FU72" s="306"/>
      <c r="FV72" s="302"/>
      <c r="FW72" s="302"/>
      <c r="FX72" s="302"/>
      <c r="FY72" s="302"/>
      <c r="FZ72" s="302"/>
      <c r="GA72" s="302"/>
      <c r="GB72" s="307"/>
      <c r="GC72" s="308"/>
      <c r="GD72" s="288"/>
      <c r="GE72" s="288"/>
      <c r="GF72" s="306"/>
      <c r="GG72" s="302"/>
      <c r="GH72" s="302"/>
      <c r="GI72" s="302"/>
      <c r="GJ72" s="302"/>
      <c r="GK72" s="302"/>
      <c r="GL72" s="302"/>
      <c r="GM72" s="307"/>
      <c r="GN72" s="308"/>
      <c r="GO72" s="288"/>
      <c r="GP72" s="288"/>
      <c r="GQ72" s="306"/>
      <c r="GR72" s="302"/>
      <c r="GS72" s="302"/>
      <c r="GT72" s="302"/>
      <c r="GU72" s="302"/>
      <c r="GV72" s="302"/>
      <c r="GW72" s="302"/>
      <c r="GX72" s="307"/>
      <c r="GY72" s="308"/>
      <c r="GZ72" s="288"/>
      <c r="HA72" s="288"/>
      <c r="HB72" s="306"/>
      <c r="HC72" s="302"/>
      <c r="HD72" s="302"/>
      <c r="HE72" s="302"/>
      <c r="HF72" s="302"/>
      <c r="HG72" s="302"/>
      <c r="HH72" s="302"/>
      <c r="HI72" s="307"/>
      <c r="HJ72" s="308"/>
      <c r="HK72" s="288"/>
      <c r="HL72" s="288"/>
      <c r="HM72" s="306"/>
      <c r="HN72" s="302"/>
      <c r="HO72" s="302"/>
      <c r="HP72" s="302"/>
      <c r="HQ72" s="302"/>
      <c r="HR72" s="302"/>
      <c r="HS72" s="302"/>
      <c r="HT72" s="307"/>
      <c r="HU72" s="308"/>
      <c r="HV72" s="288"/>
      <c r="HW72" s="288"/>
      <c r="HX72" s="306"/>
      <c r="HY72" s="302"/>
      <c r="HZ72" s="302"/>
      <c r="IA72" s="302"/>
      <c r="IB72" s="302"/>
      <c r="IC72" s="302"/>
      <c r="ID72" s="302"/>
      <c r="IE72" s="307"/>
      <c r="IF72" s="308"/>
      <c r="IG72" s="288"/>
      <c r="IH72" s="288"/>
      <c r="II72" s="306"/>
      <c r="IJ72" s="302"/>
      <c r="IK72" s="302"/>
      <c r="IL72" s="302"/>
      <c r="IM72" s="302"/>
      <c r="IN72" s="302"/>
      <c r="IO72" s="302"/>
      <c r="IP72" s="307"/>
      <c r="IQ72" s="308"/>
      <c r="IR72" s="288"/>
      <c r="IS72" s="288"/>
    </row>
    <row r="73" spans="1:253" x14ac:dyDescent="0.3">
      <c r="A73" s="309"/>
      <c r="B73" s="224"/>
      <c r="C73" s="224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02"/>
      <c r="AB73" s="307"/>
      <c r="AC73" s="308"/>
      <c r="AD73" s="288"/>
      <c r="AE73" s="541"/>
      <c r="AF73" s="541"/>
      <c r="AG73" s="542"/>
      <c r="AH73" s="306"/>
      <c r="AI73" s="302"/>
      <c r="AJ73" s="302"/>
      <c r="AK73" s="302"/>
      <c r="AL73" s="302"/>
      <c r="AM73" s="302"/>
      <c r="AN73" s="302"/>
      <c r="AO73" s="307"/>
      <c r="AP73" s="308"/>
      <c r="AQ73" s="288"/>
      <c r="AR73" s="288"/>
      <c r="AS73" s="306"/>
      <c r="AT73" s="302"/>
      <c r="AU73" s="302"/>
      <c r="AV73" s="302"/>
      <c r="AW73" s="302"/>
      <c r="AX73" s="302"/>
      <c r="AY73" s="302"/>
      <c r="AZ73" s="307"/>
      <c r="BA73" s="308"/>
      <c r="BB73" s="288"/>
      <c r="BC73" s="288"/>
      <c r="BD73" s="306"/>
      <c r="BE73" s="302"/>
      <c r="BF73" s="302"/>
      <c r="BG73" s="302"/>
      <c r="BH73" s="302"/>
      <c r="BI73" s="302"/>
      <c r="BJ73" s="302"/>
      <c r="BK73" s="307"/>
      <c r="BL73" s="308"/>
      <c r="BM73" s="288"/>
      <c r="BN73" s="288"/>
      <c r="BO73" s="306"/>
      <c r="BP73" s="302"/>
      <c r="BQ73" s="302"/>
      <c r="BR73" s="302"/>
      <c r="BS73" s="302"/>
      <c r="BT73" s="302"/>
      <c r="BU73" s="302"/>
      <c r="BV73" s="307"/>
      <c r="BW73" s="308"/>
      <c r="BX73" s="288"/>
      <c r="BY73" s="288"/>
      <c r="BZ73" s="306"/>
      <c r="CA73" s="302"/>
      <c r="CB73" s="302"/>
      <c r="CC73" s="302"/>
      <c r="CD73" s="302"/>
      <c r="CE73" s="302"/>
      <c r="CF73" s="302"/>
      <c r="CG73" s="307"/>
      <c r="CH73" s="308"/>
      <c r="CI73" s="288"/>
      <c r="CJ73" s="288"/>
      <c r="CK73" s="306"/>
      <c r="CL73" s="302"/>
      <c r="CM73" s="302"/>
      <c r="CN73" s="302"/>
      <c r="CO73" s="302"/>
      <c r="CP73" s="302"/>
      <c r="CQ73" s="302"/>
      <c r="CR73" s="307"/>
      <c r="CS73" s="308"/>
      <c r="CT73" s="288"/>
      <c r="CU73" s="288"/>
      <c r="CV73" s="306"/>
      <c r="CW73" s="302"/>
      <c r="CX73" s="302"/>
      <c r="CY73" s="302"/>
      <c r="CZ73" s="302"/>
      <c r="DA73" s="302"/>
      <c r="DB73" s="302"/>
      <c r="DC73" s="307"/>
      <c r="DD73" s="308"/>
      <c r="DE73" s="288"/>
      <c r="DF73" s="288"/>
      <c r="DG73" s="306"/>
      <c r="DH73" s="302"/>
      <c r="DI73" s="302"/>
      <c r="DJ73" s="302"/>
      <c r="DK73" s="302"/>
      <c r="DL73" s="302"/>
      <c r="DM73" s="302"/>
      <c r="DN73" s="307"/>
      <c r="DO73" s="308"/>
      <c r="DP73" s="288"/>
      <c r="DQ73" s="288"/>
      <c r="DR73" s="306"/>
      <c r="DS73" s="302"/>
      <c r="DT73" s="302"/>
      <c r="DU73" s="302"/>
      <c r="DV73" s="302"/>
      <c r="DW73" s="302"/>
      <c r="DX73" s="302"/>
      <c r="DY73" s="307"/>
      <c r="DZ73" s="308"/>
      <c r="EA73" s="288"/>
      <c r="EB73" s="288"/>
      <c r="EC73" s="306"/>
      <c r="ED73" s="302"/>
      <c r="EE73" s="302"/>
      <c r="EF73" s="302"/>
      <c r="EG73" s="302"/>
      <c r="EH73" s="302"/>
      <c r="EI73" s="302"/>
      <c r="EJ73" s="307"/>
      <c r="EK73" s="308"/>
      <c r="EL73" s="288"/>
      <c r="EM73" s="288"/>
      <c r="EN73" s="306"/>
      <c r="EO73" s="302"/>
      <c r="EP73" s="302"/>
      <c r="EQ73" s="302"/>
      <c r="ER73" s="302"/>
      <c r="ES73" s="302"/>
      <c r="ET73" s="302"/>
      <c r="EU73" s="307"/>
      <c r="EV73" s="308"/>
      <c r="EW73" s="288"/>
      <c r="EX73" s="288"/>
      <c r="EY73" s="306"/>
      <c r="EZ73" s="302"/>
      <c r="FA73" s="302"/>
      <c r="FB73" s="302"/>
      <c r="FC73" s="302"/>
      <c r="FD73" s="302"/>
      <c r="FE73" s="302"/>
      <c r="FF73" s="307"/>
      <c r="FG73" s="308"/>
      <c r="FH73" s="288"/>
      <c r="FI73" s="288"/>
      <c r="FJ73" s="306"/>
      <c r="FK73" s="302"/>
      <c r="FL73" s="302"/>
      <c r="FM73" s="302"/>
      <c r="FN73" s="302"/>
      <c r="FO73" s="302"/>
      <c r="FP73" s="302"/>
      <c r="FQ73" s="307"/>
      <c r="FR73" s="308"/>
      <c r="FS73" s="288"/>
      <c r="FT73" s="288"/>
      <c r="FU73" s="306"/>
      <c r="FV73" s="302"/>
      <c r="FW73" s="302"/>
      <c r="FX73" s="302"/>
      <c r="FY73" s="302"/>
      <c r="FZ73" s="302"/>
      <c r="GA73" s="302"/>
      <c r="GB73" s="307"/>
      <c r="GC73" s="308"/>
      <c r="GD73" s="288"/>
      <c r="GE73" s="288"/>
      <c r="GF73" s="306"/>
      <c r="GG73" s="302"/>
      <c r="GH73" s="302"/>
      <c r="GI73" s="302"/>
      <c r="GJ73" s="302"/>
      <c r="GK73" s="302"/>
      <c r="GL73" s="302"/>
      <c r="GM73" s="307"/>
      <c r="GN73" s="308"/>
      <c r="GO73" s="288"/>
      <c r="GP73" s="288"/>
      <c r="GQ73" s="306"/>
      <c r="GR73" s="302"/>
      <c r="GS73" s="302"/>
      <c r="GT73" s="302"/>
      <c r="GU73" s="302"/>
      <c r="GV73" s="302"/>
      <c r="GW73" s="302"/>
      <c r="GX73" s="307"/>
      <c r="GY73" s="308"/>
      <c r="GZ73" s="288"/>
      <c r="HA73" s="288"/>
      <c r="HB73" s="306"/>
      <c r="HC73" s="302"/>
      <c r="HD73" s="302"/>
      <c r="HE73" s="302"/>
      <c r="HF73" s="302"/>
      <c r="HG73" s="302"/>
      <c r="HH73" s="302"/>
      <c r="HI73" s="307"/>
      <c r="HJ73" s="308"/>
      <c r="HK73" s="288"/>
      <c r="HL73" s="288"/>
      <c r="HM73" s="306"/>
      <c r="HN73" s="302"/>
      <c r="HO73" s="302"/>
      <c r="HP73" s="302"/>
      <c r="HQ73" s="302"/>
      <c r="HR73" s="302"/>
      <c r="HS73" s="302"/>
      <c r="HT73" s="307"/>
      <c r="HU73" s="308"/>
      <c r="HV73" s="288"/>
      <c r="HW73" s="288"/>
      <c r="HX73" s="306"/>
      <c r="HY73" s="302"/>
      <c r="HZ73" s="302"/>
      <c r="IA73" s="302"/>
      <c r="IB73" s="302"/>
      <c r="IC73" s="302"/>
      <c r="ID73" s="302"/>
      <c r="IE73" s="307"/>
      <c r="IF73" s="308"/>
      <c r="IG73" s="288"/>
      <c r="IH73" s="288"/>
      <c r="II73" s="306"/>
      <c r="IJ73" s="302"/>
      <c r="IK73" s="302"/>
      <c r="IL73" s="302"/>
      <c r="IM73" s="302"/>
      <c r="IN73" s="302"/>
      <c r="IO73" s="302"/>
      <c r="IP73" s="307"/>
      <c r="IQ73" s="308"/>
      <c r="IR73" s="288"/>
      <c r="IS73" s="288"/>
    </row>
    <row r="74" spans="1:253" x14ac:dyDescent="0.3">
      <c r="A74" s="309"/>
      <c r="B74" s="224"/>
      <c r="C74" s="224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02"/>
      <c r="AB74" s="307"/>
      <c r="AC74" s="308"/>
      <c r="AD74" s="288"/>
      <c r="AE74" s="541"/>
      <c r="AF74" s="541"/>
      <c r="AG74" s="542"/>
      <c r="AH74" s="306"/>
      <c r="AI74" s="302"/>
      <c r="AJ74" s="302"/>
      <c r="AK74" s="302"/>
      <c r="AL74" s="302"/>
      <c r="AM74" s="302"/>
      <c r="AN74" s="302"/>
      <c r="AO74" s="307"/>
      <c r="AP74" s="308"/>
      <c r="AQ74" s="288"/>
      <c r="AR74" s="288"/>
      <c r="AS74" s="306"/>
      <c r="AT74" s="302"/>
      <c r="AU74" s="302"/>
      <c r="AV74" s="302"/>
      <c r="AW74" s="302"/>
      <c r="AX74" s="302"/>
      <c r="AY74" s="302"/>
      <c r="AZ74" s="307"/>
      <c r="BA74" s="308"/>
      <c r="BB74" s="288"/>
      <c r="BC74" s="288"/>
      <c r="BD74" s="306"/>
      <c r="BE74" s="302"/>
      <c r="BF74" s="302"/>
      <c r="BG74" s="302"/>
      <c r="BH74" s="302"/>
      <c r="BI74" s="302"/>
      <c r="BJ74" s="302"/>
      <c r="BK74" s="307"/>
      <c r="BL74" s="308"/>
      <c r="BM74" s="288"/>
      <c r="BN74" s="288"/>
      <c r="BO74" s="306"/>
      <c r="BP74" s="302"/>
      <c r="BQ74" s="302"/>
      <c r="BR74" s="302"/>
      <c r="BS74" s="302"/>
      <c r="BT74" s="302"/>
      <c r="BU74" s="302"/>
      <c r="BV74" s="307"/>
      <c r="BW74" s="308"/>
      <c r="BX74" s="288"/>
      <c r="BY74" s="288"/>
      <c r="BZ74" s="306"/>
      <c r="CA74" s="302"/>
      <c r="CB74" s="302"/>
      <c r="CC74" s="302"/>
      <c r="CD74" s="302"/>
      <c r="CE74" s="302"/>
      <c r="CF74" s="302"/>
      <c r="CG74" s="307"/>
      <c r="CH74" s="308"/>
      <c r="CI74" s="288"/>
      <c r="CJ74" s="288"/>
      <c r="CK74" s="306"/>
      <c r="CL74" s="302"/>
      <c r="CM74" s="302"/>
      <c r="CN74" s="302"/>
      <c r="CO74" s="302"/>
      <c r="CP74" s="302"/>
      <c r="CQ74" s="302"/>
      <c r="CR74" s="307"/>
      <c r="CS74" s="308"/>
      <c r="CT74" s="288"/>
      <c r="CU74" s="288"/>
      <c r="CV74" s="306"/>
      <c r="CW74" s="302"/>
      <c r="CX74" s="302"/>
      <c r="CY74" s="302"/>
      <c r="CZ74" s="302"/>
      <c r="DA74" s="302"/>
      <c r="DB74" s="302"/>
      <c r="DC74" s="307"/>
      <c r="DD74" s="308"/>
      <c r="DE74" s="288"/>
      <c r="DF74" s="288"/>
      <c r="DG74" s="306"/>
      <c r="DH74" s="302"/>
      <c r="DI74" s="302"/>
      <c r="DJ74" s="302"/>
      <c r="DK74" s="302"/>
      <c r="DL74" s="302"/>
      <c r="DM74" s="302"/>
      <c r="DN74" s="307"/>
      <c r="DO74" s="308"/>
      <c r="DP74" s="288"/>
      <c r="DQ74" s="288"/>
      <c r="DR74" s="306"/>
      <c r="DS74" s="302"/>
      <c r="DT74" s="302"/>
      <c r="DU74" s="302"/>
      <c r="DV74" s="302"/>
      <c r="DW74" s="302"/>
      <c r="DX74" s="302"/>
      <c r="DY74" s="307"/>
      <c r="DZ74" s="308"/>
      <c r="EA74" s="288"/>
      <c r="EB74" s="288"/>
      <c r="EC74" s="306"/>
      <c r="ED74" s="302"/>
      <c r="EE74" s="302"/>
      <c r="EF74" s="302"/>
      <c r="EG74" s="302"/>
      <c r="EH74" s="302"/>
      <c r="EI74" s="302"/>
      <c r="EJ74" s="307"/>
      <c r="EK74" s="308"/>
      <c r="EL74" s="288"/>
      <c r="EM74" s="288"/>
      <c r="EN74" s="306"/>
      <c r="EO74" s="302"/>
      <c r="EP74" s="302"/>
      <c r="EQ74" s="302"/>
      <c r="ER74" s="302"/>
      <c r="ES74" s="302"/>
      <c r="ET74" s="302"/>
      <c r="EU74" s="307"/>
      <c r="EV74" s="308"/>
      <c r="EW74" s="288"/>
      <c r="EX74" s="288"/>
      <c r="EY74" s="306"/>
      <c r="EZ74" s="302"/>
      <c r="FA74" s="302"/>
      <c r="FB74" s="302"/>
      <c r="FC74" s="302"/>
      <c r="FD74" s="302"/>
      <c r="FE74" s="302"/>
      <c r="FF74" s="307"/>
      <c r="FG74" s="308"/>
      <c r="FH74" s="288"/>
      <c r="FI74" s="288"/>
      <c r="FJ74" s="306"/>
      <c r="FK74" s="302"/>
      <c r="FL74" s="302"/>
      <c r="FM74" s="302"/>
      <c r="FN74" s="302"/>
      <c r="FO74" s="302"/>
      <c r="FP74" s="302"/>
      <c r="FQ74" s="307"/>
      <c r="FR74" s="308"/>
      <c r="FS74" s="288"/>
      <c r="FT74" s="288"/>
      <c r="FU74" s="306"/>
      <c r="FV74" s="302"/>
      <c r="FW74" s="302"/>
      <c r="FX74" s="302"/>
      <c r="FY74" s="302"/>
      <c r="FZ74" s="302"/>
      <c r="GA74" s="302"/>
      <c r="GB74" s="307"/>
      <c r="GC74" s="308"/>
      <c r="GD74" s="288"/>
      <c r="GE74" s="288"/>
      <c r="GF74" s="306"/>
      <c r="GG74" s="302"/>
      <c r="GH74" s="302"/>
      <c r="GI74" s="302"/>
      <c r="GJ74" s="302"/>
      <c r="GK74" s="302"/>
      <c r="GL74" s="302"/>
      <c r="GM74" s="307"/>
      <c r="GN74" s="308"/>
      <c r="GO74" s="288"/>
      <c r="GP74" s="288"/>
      <c r="GQ74" s="306"/>
      <c r="GR74" s="302"/>
      <c r="GS74" s="302"/>
      <c r="GT74" s="302"/>
      <c r="GU74" s="302"/>
      <c r="GV74" s="302"/>
      <c r="GW74" s="302"/>
      <c r="GX74" s="307"/>
      <c r="GY74" s="308"/>
      <c r="GZ74" s="288"/>
      <c r="HA74" s="288"/>
      <c r="HB74" s="306"/>
      <c r="HC74" s="302"/>
      <c r="HD74" s="302"/>
      <c r="HE74" s="302"/>
      <c r="HF74" s="302"/>
      <c r="HG74" s="302"/>
      <c r="HH74" s="302"/>
      <c r="HI74" s="307"/>
      <c r="HJ74" s="308"/>
      <c r="HK74" s="288"/>
      <c r="HL74" s="288"/>
      <c r="HM74" s="306"/>
      <c r="HN74" s="302"/>
      <c r="HO74" s="302"/>
      <c r="HP74" s="302"/>
      <c r="HQ74" s="302"/>
      <c r="HR74" s="302"/>
      <c r="HS74" s="302"/>
      <c r="HT74" s="307"/>
      <c r="HU74" s="308"/>
      <c r="HV74" s="288"/>
      <c r="HW74" s="288"/>
      <c r="HX74" s="306"/>
      <c r="HY74" s="302"/>
      <c r="HZ74" s="302"/>
      <c r="IA74" s="302"/>
      <c r="IB74" s="302"/>
      <c r="IC74" s="302"/>
      <c r="ID74" s="302"/>
      <c r="IE74" s="307"/>
      <c r="IF74" s="308"/>
      <c r="IG74" s="288"/>
      <c r="IH74" s="288"/>
      <c r="II74" s="306"/>
      <c r="IJ74" s="302"/>
      <c r="IK74" s="302"/>
      <c r="IL74" s="302"/>
      <c r="IM74" s="302"/>
      <c r="IN74" s="302"/>
      <c r="IO74" s="302"/>
      <c r="IP74" s="307"/>
      <c r="IQ74" s="308"/>
      <c r="IR74" s="288"/>
      <c r="IS74" s="288"/>
    </row>
    <row r="75" spans="1:253" x14ac:dyDescent="0.3">
      <c r="A75" s="309"/>
      <c r="B75" s="224"/>
      <c r="C75" s="224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02"/>
      <c r="AB75" s="307"/>
      <c r="AC75" s="308"/>
      <c r="AD75" s="288"/>
      <c r="AE75" s="541"/>
      <c r="AF75" s="541"/>
      <c r="AG75" s="542"/>
      <c r="AH75" s="306"/>
      <c r="AI75" s="302"/>
      <c r="AJ75" s="302"/>
      <c r="AK75" s="302"/>
      <c r="AL75" s="302"/>
      <c r="AM75" s="302"/>
      <c r="AN75" s="302"/>
      <c r="AO75" s="307"/>
      <c r="AP75" s="308"/>
      <c r="AQ75" s="288"/>
      <c r="AR75" s="288"/>
      <c r="AS75" s="306"/>
      <c r="AT75" s="302"/>
      <c r="AU75" s="302"/>
      <c r="AV75" s="302"/>
      <c r="AW75" s="302"/>
      <c r="AX75" s="302"/>
      <c r="AY75" s="302"/>
      <c r="AZ75" s="307"/>
      <c r="BA75" s="308"/>
      <c r="BB75" s="288"/>
      <c r="BC75" s="288"/>
      <c r="BD75" s="306"/>
      <c r="BE75" s="302"/>
      <c r="BF75" s="302"/>
      <c r="BG75" s="302"/>
      <c r="BH75" s="302"/>
      <c r="BI75" s="302"/>
      <c r="BJ75" s="302"/>
      <c r="BK75" s="307"/>
      <c r="BL75" s="308"/>
      <c r="BM75" s="288"/>
      <c r="BN75" s="288"/>
      <c r="BO75" s="306"/>
      <c r="BP75" s="302"/>
      <c r="BQ75" s="302"/>
      <c r="BR75" s="302"/>
      <c r="BS75" s="302"/>
      <c r="BT75" s="302"/>
      <c r="BU75" s="302"/>
      <c r="BV75" s="307"/>
      <c r="BW75" s="308"/>
      <c r="BX75" s="288"/>
      <c r="BY75" s="288"/>
      <c r="BZ75" s="306"/>
      <c r="CA75" s="302"/>
      <c r="CB75" s="302"/>
      <c r="CC75" s="302"/>
      <c r="CD75" s="302"/>
      <c r="CE75" s="302"/>
      <c r="CF75" s="302"/>
      <c r="CG75" s="307"/>
      <c r="CH75" s="308"/>
      <c r="CI75" s="288"/>
      <c r="CJ75" s="288"/>
      <c r="CK75" s="306"/>
      <c r="CL75" s="302"/>
      <c r="CM75" s="302"/>
      <c r="CN75" s="302"/>
      <c r="CO75" s="302"/>
      <c r="CP75" s="302"/>
      <c r="CQ75" s="302"/>
      <c r="CR75" s="307"/>
      <c r="CS75" s="308"/>
      <c r="CT75" s="288"/>
      <c r="CU75" s="288"/>
      <c r="CV75" s="306"/>
      <c r="CW75" s="302"/>
      <c r="CX75" s="302"/>
      <c r="CY75" s="302"/>
      <c r="CZ75" s="302"/>
      <c r="DA75" s="302"/>
      <c r="DB75" s="302"/>
      <c r="DC75" s="307"/>
      <c r="DD75" s="308"/>
      <c r="DE75" s="288"/>
      <c r="DF75" s="288"/>
      <c r="DG75" s="306"/>
      <c r="DH75" s="302"/>
      <c r="DI75" s="302"/>
      <c r="DJ75" s="302"/>
      <c r="DK75" s="302"/>
      <c r="DL75" s="302"/>
      <c r="DM75" s="302"/>
      <c r="DN75" s="307"/>
      <c r="DO75" s="308"/>
      <c r="DP75" s="288"/>
      <c r="DQ75" s="288"/>
      <c r="DR75" s="306"/>
      <c r="DS75" s="302"/>
      <c r="DT75" s="302"/>
      <c r="DU75" s="302"/>
      <c r="DV75" s="302"/>
      <c r="DW75" s="302"/>
      <c r="DX75" s="302"/>
      <c r="DY75" s="307"/>
      <c r="DZ75" s="308"/>
      <c r="EA75" s="288"/>
      <c r="EB75" s="288"/>
      <c r="EC75" s="306"/>
      <c r="ED75" s="302"/>
      <c r="EE75" s="302"/>
      <c r="EF75" s="302"/>
      <c r="EG75" s="302"/>
      <c r="EH75" s="302"/>
      <c r="EI75" s="302"/>
      <c r="EJ75" s="307"/>
      <c r="EK75" s="308"/>
      <c r="EL75" s="288"/>
      <c r="EM75" s="288"/>
      <c r="EN75" s="306"/>
      <c r="EO75" s="302"/>
      <c r="EP75" s="302"/>
      <c r="EQ75" s="302"/>
      <c r="ER75" s="302"/>
      <c r="ES75" s="302"/>
      <c r="ET75" s="302"/>
      <c r="EU75" s="307"/>
      <c r="EV75" s="308"/>
      <c r="EW75" s="288"/>
      <c r="EX75" s="288"/>
      <c r="EY75" s="306"/>
      <c r="EZ75" s="302"/>
      <c r="FA75" s="302"/>
      <c r="FB75" s="302"/>
      <c r="FC75" s="302"/>
      <c r="FD75" s="302"/>
      <c r="FE75" s="302"/>
      <c r="FF75" s="307"/>
      <c r="FG75" s="308"/>
      <c r="FH75" s="288"/>
      <c r="FI75" s="288"/>
      <c r="FJ75" s="306"/>
      <c r="FK75" s="302"/>
      <c r="FL75" s="302"/>
      <c r="FM75" s="302"/>
      <c r="FN75" s="302"/>
      <c r="FO75" s="302"/>
      <c r="FP75" s="302"/>
      <c r="FQ75" s="307"/>
      <c r="FR75" s="308"/>
      <c r="FS75" s="288"/>
      <c r="FT75" s="288"/>
      <c r="FU75" s="306"/>
      <c r="FV75" s="302"/>
      <c r="FW75" s="302"/>
      <c r="FX75" s="302"/>
      <c r="FY75" s="302"/>
      <c r="FZ75" s="302"/>
      <c r="GA75" s="302"/>
      <c r="GB75" s="307"/>
      <c r="GC75" s="308"/>
      <c r="GD75" s="288"/>
      <c r="GE75" s="288"/>
      <c r="GF75" s="306"/>
      <c r="GG75" s="302"/>
      <c r="GH75" s="302"/>
      <c r="GI75" s="302"/>
      <c r="GJ75" s="302"/>
      <c r="GK75" s="302"/>
      <c r="GL75" s="302"/>
      <c r="GM75" s="307"/>
      <c r="GN75" s="308"/>
      <c r="GO75" s="288"/>
      <c r="GP75" s="288"/>
      <c r="GQ75" s="306"/>
      <c r="GR75" s="302"/>
      <c r="GS75" s="302"/>
      <c r="GT75" s="302"/>
      <c r="GU75" s="302"/>
      <c r="GV75" s="302"/>
      <c r="GW75" s="302"/>
      <c r="GX75" s="307"/>
      <c r="GY75" s="308"/>
      <c r="GZ75" s="288"/>
      <c r="HA75" s="288"/>
      <c r="HB75" s="306"/>
      <c r="HC75" s="302"/>
      <c r="HD75" s="302"/>
      <c r="HE75" s="302"/>
      <c r="HF75" s="302"/>
      <c r="HG75" s="302"/>
      <c r="HH75" s="302"/>
      <c r="HI75" s="307"/>
      <c r="HJ75" s="308"/>
      <c r="HK75" s="288"/>
      <c r="HL75" s="288"/>
      <c r="HM75" s="306"/>
      <c r="HN75" s="302"/>
      <c r="HO75" s="302"/>
      <c r="HP75" s="302"/>
      <c r="HQ75" s="302"/>
      <c r="HR75" s="302"/>
      <c r="HS75" s="302"/>
      <c r="HT75" s="307"/>
      <c r="HU75" s="308"/>
      <c r="HV75" s="288"/>
      <c r="HW75" s="288"/>
      <c r="HX75" s="306"/>
      <c r="HY75" s="302"/>
      <c r="HZ75" s="302"/>
      <c r="IA75" s="302"/>
      <c r="IB75" s="302"/>
      <c r="IC75" s="302"/>
      <c r="ID75" s="302"/>
      <c r="IE75" s="307"/>
      <c r="IF75" s="308"/>
      <c r="IG75" s="288"/>
      <c r="IH75" s="288"/>
      <c r="II75" s="306"/>
      <c r="IJ75" s="302"/>
      <c r="IK75" s="302"/>
      <c r="IL75" s="302"/>
      <c r="IM75" s="302"/>
      <c r="IN75" s="302"/>
      <c r="IO75" s="302"/>
      <c r="IP75" s="307"/>
      <c r="IQ75" s="308"/>
      <c r="IR75" s="288"/>
      <c r="IS75" s="288"/>
    </row>
    <row r="76" spans="1:253" x14ac:dyDescent="0.3">
      <c r="A76" s="309"/>
      <c r="B76" s="224"/>
      <c r="C76" s="224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02"/>
      <c r="AB76" s="307"/>
      <c r="AC76" s="308"/>
      <c r="AD76" s="288"/>
      <c r="AE76" s="541"/>
      <c r="AF76" s="541"/>
      <c r="AG76" s="542"/>
      <c r="AH76" s="306"/>
      <c r="AI76" s="302"/>
      <c r="AJ76" s="302"/>
      <c r="AK76" s="302"/>
      <c r="AL76" s="302"/>
      <c r="AM76" s="302"/>
      <c r="AN76" s="302"/>
      <c r="AO76" s="307"/>
      <c r="AP76" s="308"/>
      <c r="AQ76" s="288"/>
      <c r="AR76" s="288"/>
      <c r="AS76" s="306"/>
      <c r="AT76" s="302"/>
      <c r="AU76" s="302"/>
      <c r="AV76" s="302"/>
      <c r="AW76" s="302"/>
      <c r="AX76" s="302"/>
      <c r="AY76" s="302"/>
      <c r="AZ76" s="307"/>
      <c r="BA76" s="308"/>
      <c r="BB76" s="288"/>
      <c r="BC76" s="288"/>
      <c r="BD76" s="306"/>
      <c r="BE76" s="302"/>
      <c r="BF76" s="302"/>
      <c r="BG76" s="302"/>
      <c r="BH76" s="302"/>
      <c r="BI76" s="302"/>
      <c r="BJ76" s="302"/>
      <c r="BK76" s="307"/>
      <c r="BL76" s="308"/>
      <c r="BM76" s="288"/>
      <c r="BN76" s="288"/>
      <c r="BO76" s="306"/>
      <c r="BP76" s="302"/>
      <c r="BQ76" s="302"/>
      <c r="BR76" s="302"/>
      <c r="BS76" s="302"/>
      <c r="BT76" s="302"/>
      <c r="BU76" s="302"/>
      <c r="BV76" s="307"/>
      <c r="BW76" s="308"/>
      <c r="BX76" s="288"/>
      <c r="BY76" s="288"/>
      <c r="BZ76" s="306"/>
      <c r="CA76" s="302"/>
      <c r="CB76" s="302"/>
      <c r="CC76" s="302"/>
      <c r="CD76" s="302"/>
      <c r="CE76" s="302"/>
      <c r="CF76" s="302"/>
      <c r="CG76" s="307"/>
      <c r="CH76" s="308"/>
      <c r="CI76" s="288"/>
      <c r="CJ76" s="288"/>
      <c r="CK76" s="306"/>
      <c r="CL76" s="302"/>
      <c r="CM76" s="302"/>
      <c r="CN76" s="302"/>
      <c r="CO76" s="302"/>
      <c r="CP76" s="302"/>
      <c r="CQ76" s="302"/>
      <c r="CR76" s="307"/>
      <c r="CS76" s="308"/>
      <c r="CT76" s="288"/>
      <c r="CU76" s="288"/>
      <c r="CV76" s="306"/>
      <c r="CW76" s="302"/>
      <c r="CX76" s="302"/>
      <c r="CY76" s="302"/>
      <c r="CZ76" s="302"/>
      <c r="DA76" s="302"/>
      <c r="DB76" s="302"/>
      <c r="DC76" s="307"/>
      <c r="DD76" s="308"/>
      <c r="DE76" s="288"/>
      <c r="DF76" s="288"/>
      <c r="DG76" s="306"/>
      <c r="DH76" s="302"/>
      <c r="DI76" s="302"/>
      <c r="DJ76" s="302"/>
      <c r="DK76" s="302"/>
      <c r="DL76" s="302"/>
      <c r="DM76" s="302"/>
      <c r="DN76" s="307"/>
      <c r="DO76" s="308"/>
      <c r="DP76" s="288"/>
      <c r="DQ76" s="288"/>
      <c r="DR76" s="306"/>
      <c r="DS76" s="302"/>
      <c r="DT76" s="302"/>
      <c r="DU76" s="302"/>
      <c r="DV76" s="302"/>
      <c r="DW76" s="302"/>
      <c r="DX76" s="302"/>
      <c r="DY76" s="307"/>
      <c r="DZ76" s="308"/>
      <c r="EA76" s="288"/>
      <c r="EB76" s="288"/>
      <c r="EC76" s="306"/>
      <c r="ED76" s="302"/>
      <c r="EE76" s="302"/>
      <c r="EF76" s="302"/>
      <c r="EG76" s="302"/>
      <c r="EH76" s="302"/>
      <c r="EI76" s="302"/>
      <c r="EJ76" s="307"/>
      <c r="EK76" s="308"/>
      <c r="EL76" s="288"/>
      <c r="EM76" s="288"/>
      <c r="EN76" s="306"/>
      <c r="EO76" s="302"/>
      <c r="EP76" s="302"/>
      <c r="EQ76" s="302"/>
      <c r="ER76" s="302"/>
      <c r="ES76" s="302"/>
      <c r="ET76" s="302"/>
      <c r="EU76" s="307"/>
      <c r="EV76" s="308"/>
      <c r="EW76" s="288"/>
      <c r="EX76" s="288"/>
      <c r="EY76" s="306"/>
      <c r="EZ76" s="302"/>
      <c r="FA76" s="302"/>
      <c r="FB76" s="302"/>
      <c r="FC76" s="302"/>
      <c r="FD76" s="302"/>
      <c r="FE76" s="302"/>
      <c r="FF76" s="307"/>
      <c r="FG76" s="308"/>
      <c r="FH76" s="288"/>
      <c r="FI76" s="288"/>
      <c r="FJ76" s="306"/>
      <c r="FK76" s="302"/>
      <c r="FL76" s="302"/>
      <c r="FM76" s="302"/>
      <c r="FN76" s="302"/>
      <c r="FO76" s="302"/>
      <c r="FP76" s="302"/>
      <c r="FQ76" s="307"/>
      <c r="FR76" s="308"/>
      <c r="FS76" s="288"/>
      <c r="FT76" s="288"/>
      <c r="FU76" s="306"/>
      <c r="FV76" s="302"/>
      <c r="FW76" s="302"/>
      <c r="FX76" s="302"/>
      <c r="FY76" s="302"/>
      <c r="FZ76" s="302"/>
      <c r="GA76" s="302"/>
      <c r="GB76" s="307"/>
      <c r="GC76" s="308"/>
      <c r="GD76" s="288"/>
      <c r="GE76" s="288"/>
      <c r="GF76" s="306"/>
      <c r="GG76" s="302"/>
      <c r="GH76" s="302"/>
      <c r="GI76" s="302"/>
      <c r="GJ76" s="302"/>
      <c r="GK76" s="302"/>
      <c r="GL76" s="302"/>
      <c r="GM76" s="307"/>
      <c r="GN76" s="308"/>
      <c r="GO76" s="288"/>
      <c r="GP76" s="288"/>
      <c r="GQ76" s="306"/>
      <c r="GR76" s="302"/>
      <c r="GS76" s="302"/>
      <c r="GT76" s="302"/>
      <c r="GU76" s="302"/>
      <c r="GV76" s="302"/>
      <c r="GW76" s="302"/>
      <c r="GX76" s="307"/>
      <c r="GY76" s="308"/>
      <c r="GZ76" s="288"/>
      <c r="HA76" s="288"/>
      <c r="HB76" s="306"/>
      <c r="HC76" s="302"/>
      <c r="HD76" s="302"/>
      <c r="HE76" s="302"/>
      <c r="HF76" s="302"/>
      <c r="HG76" s="302"/>
      <c r="HH76" s="302"/>
      <c r="HI76" s="307"/>
      <c r="HJ76" s="308"/>
      <c r="HK76" s="288"/>
      <c r="HL76" s="288"/>
      <c r="HM76" s="306"/>
      <c r="HN76" s="302"/>
      <c r="HO76" s="302"/>
      <c r="HP76" s="302"/>
      <c r="HQ76" s="302"/>
      <c r="HR76" s="302"/>
      <c r="HS76" s="302"/>
      <c r="HT76" s="307"/>
      <c r="HU76" s="308"/>
      <c r="HV76" s="288"/>
      <c r="HW76" s="288"/>
      <c r="HX76" s="306"/>
      <c r="HY76" s="302"/>
      <c r="HZ76" s="302"/>
      <c r="IA76" s="302"/>
      <c r="IB76" s="302"/>
      <c r="IC76" s="302"/>
      <c r="ID76" s="302"/>
      <c r="IE76" s="307"/>
      <c r="IF76" s="308"/>
      <c r="IG76" s="288"/>
      <c r="IH76" s="288"/>
      <c r="II76" s="306"/>
      <c r="IJ76" s="302"/>
      <c r="IK76" s="302"/>
      <c r="IL76" s="302"/>
      <c r="IM76" s="302"/>
      <c r="IN76" s="302"/>
      <c r="IO76" s="302"/>
      <c r="IP76" s="307"/>
      <c r="IQ76" s="308"/>
      <c r="IR76" s="288"/>
      <c r="IS76" s="288"/>
    </row>
    <row r="77" spans="1:253" x14ac:dyDescent="0.3">
      <c r="A77" s="309"/>
      <c r="B77" s="224"/>
      <c r="C77" s="224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  <c r="AA77" s="302"/>
      <c r="AB77" s="307"/>
      <c r="AC77" s="308"/>
      <c r="AD77" s="288"/>
      <c r="AE77" s="539"/>
      <c r="AF77" s="539"/>
      <c r="AG77" s="540"/>
      <c r="AH77" s="306"/>
      <c r="AI77" s="302"/>
      <c r="AJ77" s="302"/>
      <c r="AK77" s="302"/>
      <c r="AL77" s="302"/>
      <c r="AM77" s="302"/>
      <c r="AN77" s="302"/>
      <c r="AO77" s="307"/>
      <c r="AP77" s="308"/>
      <c r="AQ77" s="288"/>
      <c r="AR77" s="288"/>
      <c r="AS77" s="306"/>
      <c r="AT77" s="302"/>
      <c r="AU77" s="302"/>
      <c r="AV77" s="302"/>
      <c r="AW77" s="302"/>
      <c r="AX77" s="302"/>
      <c r="AY77" s="302"/>
      <c r="AZ77" s="307"/>
      <c r="BA77" s="308"/>
      <c r="BB77" s="288"/>
      <c r="BC77" s="288"/>
      <c r="BD77" s="306"/>
      <c r="BE77" s="302"/>
      <c r="BF77" s="302"/>
      <c r="BG77" s="302"/>
      <c r="BH77" s="302"/>
      <c r="BI77" s="302"/>
      <c r="BJ77" s="302"/>
      <c r="BK77" s="307"/>
      <c r="BL77" s="308"/>
      <c r="BM77" s="288"/>
      <c r="BN77" s="288"/>
      <c r="BO77" s="306"/>
      <c r="BP77" s="302"/>
      <c r="BQ77" s="302"/>
      <c r="BR77" s="302"/>
      <c r="BS77" s="302"/>
      <c r="BT77" s="302"/>
      <c r="BU77" s="302"/>
      <c r="BV77" s="307"/>
      <c r="BW77" s="308"/>
      <c r="BX77" s="288"/>
      <c r="BY77" s="288"/>
      <c r="BZ77" s="306"/>
      <c r="CA77" s="302"/>
      <c r="CB77" s="302"/>
      <c r="CC77" s="302"/>
      <c r="CD77" s="302"/>
      <c r="CE77" s="302"/>
      <c r="CF77" s="302"/>
      <c r="CG77" s="307"/>
      <c r="CH77" s="308"/>
      <c r="CI77" s="288"/>
      <c r="CJ77" s="288"/>
      <c r="CK77" s="306"/>
      <c r="CL77" s="302"/>
      <c r="CM77" s="302"/>
      <c r="CN77" s="302"/>
      <c r="CO77" s="302"/>
      <c r="CP77" s="302"/>
      <c r="CQ77" s="302"/>
      <c r="CR77" s="307"/>
      <c r="CS77" s="308"/>
      <c r="CT77" s="288"/>
      <c r="CU77" s="288"/>
      <c r="CV77" s="306"/>
      <c r="CW77" s="302"/>
      <c r="CX77" s="302"/>
      <c r="CY77" s="302"/>
      <c r="CZ77" s="302"/>
      <c r="DA77" s="302"/>
      <c r="DB77" s="302"/>
      <c r="DC77" s="307"/>
      <c r="DD77" s="308"/>
      <c r="DE77" s="288"/>
      <c r="DF77" s="288"/>
      <c r="DG77" s="306"/>
      <c r="DH77" s="302"/>
      <c r="DI77" s="302"/>
      <c r="DJ77" s="302"/>
      <c r="DK77" s="302"/>
      <c r="DL77" s="302"/>
      <c r="DM77" s="302"/>
      <c r="DN77" s="307"/>
      <c r="DO77" s="308"/>
      <c r="DP77" s="288"/>
      <c r="DQ77" s="288"/>
      <c r="DR77" s="306"/>
      <c r="DS77" s="302"/>
      <c r="DT77" s="302"/>
      <c r="DU77" s="302"/>
      <c r="DV77" s="302"/>
      <c r="DW77" s="302"/>
      <c r="DX77" s="302"/>
      <c r="DY77" s="307"/>
      <c r="DZ77" s="308"/>
      <c r="EA77" s="288"/>
      <c r="EB77" s="288"/>
      <c r="EC77" s="306"/>
      <c r="ED77" s="302"/>
      <c r="EE77" s="302"/>
      <c r="EF77" s="302"/>
      <c r="EG77" s="302"/>
      <c r="EH77" s="302"/>
      <c r="EI77" s="302"/>
      <c r="EJ77" s="307"/>
      <c r="EK77" s="308"/>
      <c r="EL77" s="288"/>
      <c r="EM77" s="288"/>
      <c r="EN77" s="306"/>
      <c r="EO77" s="302"/>
      <c r="EP77" s="302"/>
      <c r="EQ77" s="302"/>
      <c r="ER77" s="302"/>
      <c r="ES77" s="302"/>
      <c r="ET77" s="302"/>
      <c r="EU77" s="307"/>
      <c r="EV77" s="308"/>
      <c r="EW77" s="288"/>
      <c r="EX77" s="288"/>
      <c r="EY77" s="306"/>
      <c r="EZ77" s="302"/>
      <c r="FA77" s="302"/>
      <c r="FB77" s="302"/>
      <c r="FC77" s="302"/>
      <c r="FD77" s="302"/>
      <c r="FE77" s="302"/>
      <c r="FF77" s="307"/>
      <c r="FG77" s="308"/>
      <c r="FH77" s="288"/>
      <c r="FI77" s="288"/>
      <c r="FJ77" s="306"/>
      <c r="FK77" s="302"/>
      <c r="FL77" s="302"/>
      <c r="FM77" s="302"/>
      <c r="FN77" s="302"/>
      <c r="FO77" s="302"/>
      <c r="FP77" s="302"/>
      <c r="FQ77" s="307"/>
      <c r="FR77" s="308"/>
      <c r="FS77" s="288"/>
      <c r="FT77" s="288"/>
      <c r="FU77" s="306"/>
      <c r="FV77" s="302"/>
      <c r="FW77" s="302"/>
      <c r="FX77" s="302"/>
      <c r="FY77" s="302"/>
      <c r="FZ77" s="302"/>
      <c r="GA77" s="302"/>
      <c r="GB77" s="307"/>
      <c r="GC77" s="308"/>
      <c r="GD77" s="288"/>
      <c r="GE77" s="288"/>
      <c r="GF77" s="306"/>
      <c r="GG77" s="302"/>
      <c r="GH77" s="302"/>
      <c r="GI77" s="302"/>
      <c r="GJ77" s="302"/>
      <c r="GK77" s="302"/>
      <c r="GL77" s="302"/>
      <c r="GM77" s="307"/>
      <c r="GN77" s="308"/>
      <c r="GO77" s="288"/>
      <c r="GP77" s="288"/>
      <c r="GQ77" s="306"/>
      <c r="GR77" s="302"/>
      <c r="GS77" s="302"/>
      <c r="GT77" s="302"/>
      <c r="GU77" s="302"/>
      <c r="GV77" s="302"/>
      <c r="GW77" s="302"/>
      <c r="GX77" s="307"/>
      <c r="GY77" s="308"/>
      <c r="GZ77" s="288"/>
      <c r="HA77" s="288"/>
      <c r="HB77" s="306"/>
      <c r="HC77" s="302"/>
      <c r="HD77" s="302"/>
      <c r="HE77" s="302"/>
      <c r="HF77" s="302"/>
      <c r="HG77" s="302"/>
      <c r="HH77" s="302"/>
      <c r="HI77" s="307"/>
      <c r="HJ77" s="308"/>
      <c r="HK77" s="288"/>
      <c r="HL77" s="288"/>
      <c r="HM77" s="306"/>
      <c r="HN77" s="302"/>
      <c r="HO77" s="302"/>
      <c r="HP77" s="302"/>
      <c r="HQ77" s="302"/>
      <c r="HR77" s="302"/>
      <c r="HS77" s="302"/>
      <c r="HT77" s="307"/>
      <c r="HU77" s="308"/>
      <c r="HV77" s="288"/>
      <c r="HW77" s="288"/>
      <c r="HX77" s="306"/>
      <c r="HY77" s="302"/>
      <c r="HZ77" s="302"/>
      <c r="IA77" s="302"/>
      <c r="IB77" s="302"/>
      <c r="IC77" s="302"/>
      <c r="ID77" s="302"/>
      <c r="IE77" s="307"/>
      <c r="IF77" s="308"/>
      <c r="IG77" s="288"/>
      <c r="IH77" s="288"/>
      <c r="II77" s="306"/>
      <c r="IJ77" s="302"/>
      <c r="IK77" s="302"/>
      <c r="IL77" s="302"/>
      <c r="IM77" s="302"/>
      <c r="IN77" s="302"/>
      <c r="IO77" s="302"/>
      <c r="IP77" s="307"/>
      <c r="IQ77" s="308"/>
      <c r="IR77" s="288"/>
      <c r="IS77" s="288"/>
    </row>
    <row r="78" spans="1:253" x14ac:dyDescent="0.3">
      <c r="A78" s="309"/>
      <c r="B78" s="224"/>
      <c r="C78" s="224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  <c r="AA78" s="302"/>
      <c r="AB78" s="307"/>
      <c r="AC78" s="308"/>
      <c r="AD78" s="288"/>
      <c r="AE78" s="541"/>
      <c r="AF78" s="541"/>
      <c r="AG78" s="542"/>
      <c r="AH78" s="306"/>
      <c r="AI78" s="302"/>
      <c r="AJ78" s="302"/>
      <c r="AK78" s="302"/>
      <c r="AL78" s="302"/>
      <c r="AM78" s="302"/>
      <c r="AN78" s="302"/>
      <c r="AO78" s="307"/>
      <c r="AP78" s="308"/>
      <c r="AQ78" s="288"/>
      <c r="AR78" s="288"/>
      <c r="AS78" s="306"/>
      <c r="AT78" s="302"/>
      <c r="AU78" s="302"/>
      <c r="AV78" s="302"/>
      <c r="AW78" s="302"/>
      <c r="AX78" s="302"/>
      <c r="AY78" s="302"/>
      <c r="AZ78" s="307"/>
      <c r="BA78" s="308"/>
      <c r="BB78" s="288"/>
      <c r="BC78" s="288"/>
      <c r="BD78" s="306"/>
      <c r="BE78" s="302"/>
      <c r="BF78" s="302"/>
      <c r="BG78" s="302"/>
      <c r="BH78" s="302"/>
      <c r="BI78" s="302"/>
      <c r="BJ78" s="302"/>
      <c r="BK78" s="307"/>
      <c r="BL78" s="308"/>
      <c r="BM78" s="288"/>
      <c r="BN78" s="288"/>
      <c r="BO78" s="306"/>
      <c r="BP78" s="302"/>
      <c r="BQ78" s="302"/>
      <c r="BR78" s="302"/>
      <c r="BS78" s="302"/>
      <c r="BT78" s="302"/>
      <c r="BU78" s="302"/>
      <c r="BV78" s="307"/>
      <c r="BW78" s="308"/>
      <c r="BX78" s="288"/>
      <c r="BY78" s="288"/>
      <c r="BZ78" s="306"/>
      <c r="CA78" s="302"/>
      <c r="CB78" s="302"/>
      <c r="CC78" s="302"/>
      <c r="CD78" s="302"/>
      <c r="CE78" s="302"/>
      <c r="CF78" s="302"/>
      <c r="CG78" s="307"/>
      <c r="CH78" s="308"/>
      <c r="CI78" s="288"/>
      <c r="CJ78" s="288"/>
      <c r="CK78" s="306"/>
      <c r="CL78" s="302"/>
      <c r="CM78" s="302"/>
      <c r="CN78" s="302"/>
      <c r="CO78" s="302"/>
      <c r="CP78" s="302"/>
      <c r="CQ78" s="302"/>
      <c r="CR78" s="307"/>
      <c r="CS78" s="308"/>
      <c r="CT78" s="288"/>
      <c r="CU78" s="288"/>
      <c r="CV78" s="306"/>
      <c r="CW78" s="302"/>
      <c r="CX78" s="302"/>
      <c r="CY78" s="302"/>
      <c r="CZ78" s="302"/>
      <c r="DA78" s="302"/>
      <c r="DB78" s="302"/>
      <c r="DC78" s="307"/>
      <c r="DD78" s="308"/>
      <c r="DE78" s="288"/>
      <c r="DF78" s="288"/>
      <c r="DG78" s="306"/>
      <c r="DH78" s="302"/>
      <c r="DI78" s="302"/>
      <c r="DJ78" s="302"/>
      <c r="DK78" s="302"/>
      <c r="DL78" s="302"/>
      <c r="DM78" s="302"/>
      <c r="DN78" s="307"/>
      <c r="DO78" s="308"/>
      <c r="DP78" s="288"/>
      <c r="DQ78" s="288"/>
      <c r="DR78" s="306"/>
      <c r="DS78" s="302"/>
      <c r="DT78" s="302"/>
      <c r="DU78" s="302"/>
      <c r="DV78" s="302"/>
      <c r="DW78" s="302"/>
      <c r="DX78" s="302"/>
      <c r="DY78" s="307"/>
      <c r="DZ78" s="308"/>
      <c r="EA78" s="288"/>
      <c r="EB78" s="288"/>
      <c r="EC78" s="306"/>
      <c r="ED78" s="302"/>
      <c r="EE78" s="302"/>
      <c r="EF78" s="302"/>
      <c r="EG78" s="302"/>
      <c r="EH78" s="302"/>
      <c r="EI78" s="302"/>
      <c r="EJ78" s="307"/>
      <c r="EK78" s="308"/>
      <c r="EL78" s="288"/>
      <c r="EM78" s="288"/>
      <c r="EN78" s="306"/>
      <c r="EO78" s="302"/>
      <c r="EP78" s="302"/>
      <c r="EQ78" s="302"/>
      <c r="ER78" s="302"/>
      <c r="ES78" s="302"/>
      <c r="ET78" s="302"/>
      <c r="EU78" s="307"/>
      <c r="EV78" s="308"/>
      <c r="EW78" s="288"/>
      <c r="EX78" s="288"/>
      <c r="EY78" s="306"/>
      <c r="EZ78" s="302"/>
      <c r="FA78" s="302"/>
      <c r="FB78" s="302"/>
      <c r="FC78" s="302"/>
      <c r="FD78" s="302"/>
      <c r="FE78" s="302"/>
      <c r="FF78" s="307"/>
      <c r="FG78" s="308"/>
      <c r="FH78" s="288"/>
      <c r="FI78" s="288"/>
      <c r="FJ78" s="306"/>
      <c r="FK78" s="302"/>
      <c r="FL78" s="302"/>
      <c r="FM78" s="302"/>
      <c r="FN78" s="302"/>
      <c r="FO78" s="302"/>
      <c r="FP78" s="302"/>
      <c r="FQ78" s="307"/>
      <c r="FR78" s="308"/>
      <c r="FS78" s="288"/>
      <c r="FT78" s="288"/>
      <c r="FU78" s="306"/>
      <c r="FV78" s="302"/>
      <c r="FW78" s="302"/>
      <c r="FX78" s="302"/>
      <c r="FY78" s="302"/>
      <c r="FZ78" s="302"/>
      <c r="GA78" s="302"/>
      <c r="GB78" s="307"/>
      <c r="GC78" s="308"/>
      <c r="GD78" s="288"/>
      <c r="GE78" s="288"/>
      <c r="GF78" s="306"/>
      <c r="GG78" s="302"/>
      <c r="GH78" s="302"/>
      <c r="GI78" s="302"/>
      <c r="GJ78" s="302"/>
      <c r="GK78" s="302"/>
      <c r="GL78" s="302"/>
      <c r="GM78" s="307"/>
      <c r="GN78" s="308"/>
      <c r="GO78" s="288"/>
      <c r="GP78" s="288"/>
      <c r="GQ78" s="306"/>
      <c r="GR78" s="302"/>
      <c r="GS78" s="302"/>
      <c r="GT78" s="302"/>
      <c r="GU78" s="302"/>
      <c r="GV78" s="302"/>
      <c r="GW78" s="302"/>
      <c r="GX78" s="307"/>
      <c r="GY78" s="308"/>
      <c r="GZ78" s="288"/>
      <c r="HA78" s="288"/>
      <c r="HB78" s="306"/>
      <c r="HC78" s="302"/>
      <c r="HD78" s="302"/>
      <c r="HE78" s="302"/>
      <c r="HF78" s="302"/>
      <c r="HG78" s="302"/>
      <c r="HH78" s="302"/>
      <c r="HI78" s="307"/>
      <c r="HJ78" s="308"/>
      <c r="HK78" s="288"/>
      <c r="HL78" s="288"/>
      <c r="HM78" s="306"/>
      <c r="HN78" s="302"/>
      <c r="HO78" s="302"/>
      <c r="HP78" s="302"/>
      <c r="HQ78" s="302"/>
      <c r="HR78" s="302"/>
      <c r="HS78" s="302"/>
      <c r="HT78" s="307"/>
      <c r="HU78" s="308"/>
      <c r="HV78" s="288"/>
      <c r="HW78" s="288"/>
      <c r="HX78" s="306"/>
      <c r="HY78" s="302"/>
      <c r="HZ78" s="302"/>
      <c r="IA78" s="302"/>
      <c r="IB78" s="302"/>
      <c r="IC78" s="302"/>
      <c r="ID78" s="302"/>
      <c r="IE78" s="307"/>
      <c r="IF78" s="308"/>
      <c r="IG78" s="288"/>
      <c r="IH78" s="288"/>
      <c r="II78" s="306"/>
      <c r="IJ78" s="302"/>
      <c r="IK78" s="302"/>
      <c r="IL78" s="302"/>
      <c r="IM78" s="302"/>
      <c r="IN78" s="302"/>
      <c r="IO78" s="302"/>
      <c r="IP78" s="307"/>
      <c r="IQ78" s="308"/>
      <c r="IR78" s="288"/>
      <c r="IS78" s="288"/>
    </row>
    <row r="79" spans="1:253" x14ac:dyDescent="0.3">
      <c r="A79" s="309"/>
      <c r="B79" s="224"/>
      <c r="C79" s="224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  <c r="AA79" s="302"/>
      <c r="AB79" s="307"/>
      <c r="AC79" s="308"/>
      <c r="AD79" s="288"/>
      <c r="AE79" s="543"/>
      <c r="AF79" s="543"/>
      <c r="AG79" s="544"/>
      <c r="AH79" s="306"/>
      <c r="AI79" s="302"/>
      <c r="AJ79" s="302"/>
      <c r="AK79" s="302"/>
      <c r="AL79" s="302"/>
      <c r="AM79" s="302"/>
      <c r="AN79" s="302"/>
      <c r="AO79" s="307"/>
      <c r="AP79" s="308"/>
      <c r="AQ79" s="288"/>
      <c r="AR79" s="288"/>
      <c r="AS79" s="306"/>
      <c r="AT79" s="302"/>
      <c r="AU79" s="302"/>
      <c r="AV79" s="302"/>
      <c r="AW79" s="302"/>
      <c r="AX79" s="302"/>
      <c r="AY79" s="302"/>
      <c r="AZ79" s="307"/>
      <c r="BA79" s="308"/>
      <c r="BB79" s="288"/>
      <c r="BC79" s="288"/>
      <c r="BD79" s="306"/>
      <c r="BE79" s="302"/>
      <c r="BF79" s="302"/>
      <c r="BG79" s="302"/>
      <c r="BH79" s="302"/>
      <c r="BI79" s="302"/>
      <c r="BJ79" s="302"/>
      <c r="BK79" s="307"/>
      <c r="BL79" s="308"/>
      <c r="BM79" s="288"/>
      <c r="BN79" s="288"/>
      <c r="BO79" s="306"/>
      <c r="BP79" s="302"/>
      <c r="BQ79" s="302"/>
      <c r="BR79" s="302"/>
      <c r="BS79" s="302"/>
      <c r="BT79" s="302"/>
      <c r="BU79" s="302"/>
      <c r="BV79" s="307"/>
      <c r="BW79" s="308"/>
      <c r="BX79" s="288"/>
      <c r="BY79" s="288"/>
      <c r="BZ79" s="306"/>
      <c r="CA79" s="302"/>
      <c r="CB79" s="302"/>
      <c r="CC79" s="302"/>
      <c r="CD79" s="302"/>
      <c r="CE79" s="302"/>
      <c r="CF79" s="302"/>
      <c r="CG79" s="307"/>
      <c r="CH79" s="308"/>
      <c r="CI79" s="288"/>
      <c r="CJ79" s="288"/>
      <c r="CK79" s="306"/>
      <c r="CL79" s="302"/>
      <c r="CM79" s="302"/>
      <c r="CN79" s="302"/>
      <c r="CO79" s="302"/>
      <c r="CP79" s="302"/>
      <c r="CQ79" s="302"/>
      <c r="CR79" s="307"/>
      <c r="CS79" s="308"/>
      <c r="CT79" s="288"/>
      <c r="CU79" s="288"/>
      <c r="CV79" s="306"/>
      <c r="CW79" s="302"/>
      <c r="CX79" s="302"/>
      <c r="CY79" s="302"/>
      <c r="CZ79" s="302"/>
      <c r="DA79" s="302"/>
      <c r="DB79" s="302"/>
      <c r="DC79" s="307"/>
      <c r="DD79" s="308"/>
      <c r="DE79" s="288"/>
      <c r="DF79" s="288"/>
      <c r="DG79" s="306"/>
      <c r="DH79" s="302"/>
      <c r="DI79" s="302"/>
      <c r="DJ79" s="302"/>
      <c r="DK79" s="302"/>
      <c r="DL79" s="302"/>
      <c r="DM79" s="302"/>
      <c r="DN79" s="307"/>
      <c r="DO79" s="308"/>
      <c r="DP79" s="288"/>
      <c r="DQ79" s="288"/>
      <c r="DR79" s="306"/>
      <c r="DS79" s="302"/>
      <c r="DT79" s="302"/>
      <c r="DU79" s="302"/>
      <c r="DV79" s="302"/>
      <c r="DW79" s="302"/>
      <c r="DX79" s="302"/>
      <c r="DY79" s="307"/>
      <c r="DZ79" s="308"/>
      <c r="EA79" s="288"/>
      <c r="EB79" s="288"/>
      <c r="EC79" s="306"/>
      <c r="ED79" s="302"/>
      <c r="EE79" s="302"/>
      <c r="EF79" s="302"/>
      <c r="EG79" s="302"/>
      <c r="EH79" s="302"/>
      <c r="EI79" s="302"/>
      <c r="EJ79" s="307"/>
      <c r="EK79" s="308"/>
      <c r="EL79" s="288"/>
      <c r="EM79" s="288"/>
      <c r="EN79" s="306"/>
      <c r="EO79" s="302"/>
      <c r="EP79" s="302"/>
      <c r="EQ79" s="302"/>
      <c r="ER79" s="302"/>
      <c r="ES79" s="302"/>
      <c r="ET79" s="302"/>
      <c r="EU79" s="307"/>
      <c r="EV79" s="308"/>
      <c r="EW79" s="288"/>
      <c r="EX79" s="288"/>
      <c r="EY79" s="306"/>
      <c r="EZ79" s="302"/>
      <c r="FA79" s="302"/>
      <c r="FB79" s="302"/>
      <c r="FC79" s="302"/>
      <c r="FD79" s="302"/>
      <c r="FE79" s="302"/>
      <c r="FF79" s="307"/>
      <c r="FG79" s="308"/>
      <c r="FH79" s="288"/>
      <c r="FI79" s="288"/>
      <c r="FJ79" s="306"/>
      <c r="FK79" s="302"/>
      <c r="FL79" s="302"/>
      <c r="FM79" s="302"/>
      <c r="FN79" s="302"/>
      <c r="FO79" s="302"/>
      <c r="FP79" s="302"/>
      <c r="FQ79" s="307"/>
      <c r="FR79" s="308"/>
      <c r="FS79" s="288"/>
      <c r="FT79" s="288"/>
      <c r="FU79" s="306"/>
      <c r="FV79" s="302"/>
      <c r="FW79" s="302"/>
      <c r="FX79" s="302"/>
      <c r="FY79" s="302"/>
      <c r="FZ79" s="302"/>
      <c r="GA79" s="302"/>
      <c r="GB79" s="307"/>
      <c r="GC79" s="308"/>
      <c r="GD79" s="288"/>
      <c r="GE79" s="288"/>
      <c r="GF79" s="306"/>
      <c r="GG79" s="302"/>
      <c r="GH79" s="302"/>
      <c r="GI79" s="302"/>
      <c r="GJ79" s="302"/>
      <c r="GK79" s="302"/>
      <c r="GL79" s="302"/>
      <c r="GM79" s="307"/>
      <c r="GN79" s="308"/>
      <c r="GO79" s="288"/>
      <c r="GP79" s="288"/>
      <c r="GQ79" s="306"/>
      <c r="GR79" s="302"/>
      <c r="GS79" s="302"/>
      <c r="GT79" s="302"/>
      <c r="GU79" s="302"/>
      <c r="GV79" s="302"/>
      <c r="GW79" s="302"/>
      <c r="GX79" s="307"/>
      <c r="GY79" s="308"/>
      <c r="GZ79" s="288"/>
      <c r="HA79" s="288"/>
      <c r="HB79" s="306"/>
      <c r="HC79" s="302"/>
      <c r="HD79" s="302"/>
      <c r="HE79" s="302"/>
      <c r="HF79" s="302"/>
      <c r="HG79" s="302"/>
      <c r="HH79" s="302"/>
      <c r="HI79" s="307"/>
      <c r="HJ79" s="308"/>
      <c r="HK79" s="288"/>
      <c r="HL79" s="288"/>
      <c r="HM79" s="306"/>
      <c r="HN79" s="302"/>
      <c r="HO79" s="302"/>
      <c r="HP79" s="302"/>
      <c r="HQ79" s="302"/>
      <c r="HR79" s="302"/>
      <c r="HS79" s="302"/>
      <c r="HT79" s="307"/>
      <c r="HU79" s="308"/>
      <c r="HV79" s="288"/>
      <c r="HW79" s="288"/>
      <c r="HX79" s="306"/>
      <c r="HY79" s="302"/>
      <c r="HZ79" s="302"/>
      <c r="IA79" s="302"/>
      <c r="IB79" s="302"/>
      <c r="IC79" s="302"/>
      <c r="ID79" s="302"/>
      <c r="IE79" s="307"/>
      <c r="IF79" s="308"/>
      <c r="IG79" s="288"/>
      <c r="IH79" s="288"/>
      <c r="II79" s="306"/>
      <c r="IJ79" s="302"/>
      <c r="IK79" s="302"/>
      <c r="IL79" s="302"/>
      <c r="IM79" s="302"/>
      <c r="IN79" s="302"/>
      <c r="IO79" s="302"/>
      <c r="IP79" s="307"/>
      <c r="IQ79" s="308"/>
      <c r="IR79" s="288"/>
      <c r="IS79" s="288"/>
    </row>
    <row r="80" spans="1:253" x14ac:dyDescent="0.3">
      <c r="A80" s="309"/>
      <c r="B80" s="224"/>
      <c r="C80" s="224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  <c r="AA80" s="287"/>
      <c r="AB80" s="307"/>
      <c r="AC80" s="308"/>
      <c r="AD80" s="288"/>
      <c r="AE80" s="165"/>
      <c r="AF80" s="165"/>
      <c r="AG80" s="542"/>
      <c r="AH80" s="306"/>
      <c r="AI80" s="302"/>
      <c r="AJ80" s="302"/>
      <c r="AK80" s="302"/>
      <c r="AL80" s="302"/>
      <c r="AM80" s="302"/>
      <c r="AN80" s="302"/>
      <c r="AO80" s="307"/>
      <c r="AP80" s="308"/>
      <c r="AQ80" s="288"/>
      <c r="AR80" s="288"/>
      <c r="AS80" s="306"/>
      <c r="AT80" s="302"/>
      <c r="AU80" s="302"/>
      <c r="AV80" s="302"/>
      <c r="AW80" s="302"/>
      <c r="AX80" s="302"/>
      <c r="AY80" s="302"/>
      <c r="AZ80" s="307"/>
      <c r="BA80" s="308"/>
      <c r="BB80" s="288"/>
      <c r="BC80" s="288"/>
      <c r="BD80" s="306"/>
      <c r="BE80" s="302"/>
      <c r="BF80" s="302"/>
      <c r="BG80" s="302"/>
      <c r="BH80" s="302"/>
      <c r="BI80" s="302"/>
      <c r="BJ80" s="302"/>
      <c r="BK80" s="307"/>
      <c r="BL80" s="308"/>
      <c r="BM80" s="288"/>
      <c r="BN80" s="288"/>
      <c r="BO80" s="306"/>
      <c r="BP80" s="302"/>
      <c r="BQ80" s="302"/>
      <c r="BR80" s="302"/>
      <c r="BS80" s="302"/>
      <c r="BT80" s="302"/>
      <c r="BU80" s="302"/>
      <c r="BV80" s="307"/>
      <c r="BW80" s="308"/>
      <c r="BX80" s="288"/>
      <c r="BY80" s="288"/>
      <c r="BZ80" s="306"/>
      <c r="CA80" s="302"/>
      <c r="CB80" s="302"/>
      <c r="CC80" s="302"/>
      <c r="CD80" s="302"/>
      <c r="CE80" s="302"/>
      <c r="CF80" s="302"/>
      <c r="CG80" s="307"/>
      <c r="CH80" s="308"/>
      <c r="CI80" s="288"/>
      <c r="CJ80" s="288"/>
      <c r="CK80" s="306"/>
      <c r="CL80" s="302"/>
      <c r="CM80" s="302"/>
      <c r="CN80" s="302"/>
      <c r="CO80" s="302"/>
      <c r="CP80" s="302"/>
      <c r="CQ80" s="302"/>
      <c r="CR80" s="307"/>
      <c r="CS80" s="308"/>
      <c r="CT80" s="288"/>
      <c r="CU80" s="288"/>
      <c r="CV80" s="306"/>
      <c r="CW80" s="302"/>
      <c r="CX80" s="302"/>
      <c r="CY80" s="302"/>
      <c r="CZ80" s="302"/>
      <c r="DA80" s="302"/>
      <c r="DB80" s="302"/>
      <c r="DC80" s="307"/>
      <c r="DD80" s="308"/>
      <c r="DE80" s="288"/>
      <c r="DF80" s="288"/>
      <c r="DG80" s="306"/>
      <c r="DH80" s="302"/>
      <c r="DI80" s="302"/>
      <c r="DJ80" s="302"/>
      <c r="DK80" s="302"/>
      <c r="DL80" s="302"/>
      <c r="DM80" s="302"/>
      <c r="DN80" s="307"/>
      <c r="DO80" s="308"/>
      <c r="DP80" s="288"/>
      <c r="DQ80" s="288"/>
      <c r="DR80" s="306"/>
      <c r="DS80" s="302"/>
      <c r="DT80" s="302"/>
      <c r="DU80" s="302"/>
      <c r="DV80" s="302"/>
      <c r="DW80" s="302"/>
      <c r="DX80" s="302"/>
      <c r="DY80" s="307"/>
      <c r="DZ80" s="308"/>
      <c r="EA80" s="288"/>
      <c r="EB80" s="288"/>
      <c r="EC80" s="306"/>
      <c r="ED80" s="302"/>
      <c r="EE80" s="302"/>
      <c r="EF80" s="302"/>
      <c r="EG80" s="302"/>
      <c r="EH80" s="302"/>
      <c r="EI80" s="302"/>
      <c r="EJ80" s="307"/>
      <c r="EK80" s="308"/>
      <c r="EL80" s="288"/>
      <c r="EM80" s="288"/>
      <c r="EN80" s="306"/>
      <c r="EO80" s="302"/>
      <c r="EP80" s="302"/>
      <c r="EQ80" s="302"/>
      <c r="ER80" s="302"/>
      <c r="ES80" s="302"/>
      <c r="ET80" s="302"/>
      <c r="EU80" s="307"/>
      <c r="EV80" s="308"/>
      <c r="EW80" s="288"/>
      <c r="EX80" s="288"/>
      <c r="EY80" s="306"/>
      <c r="EZ80" s="302"/>
      <c r="FA80" s="302"/>
      <c r="FB80" s="302"/>
      <c r="FC80" s="302"/>
      <c r="FD80" s="302"/>
      <c r="FE80" s="302"/>
      <c r="FF80" s="307"/>
      <c r="FG80" s="308"/>
      <c r="FH80" s="288"/>
      <c r="FI80" s="288"/>
      <c r="FJ80" s="306"/>
      <c r="FK80" s="302"/>
      <c r="FL80" s="302"/>
      <c r="FM80" s="302"/>
      <c r="FN80" s="302"/>
      <c r="FO80" s="302"/>
      <c r="FP80" s="302"/>
      <c r="FQ80" s="307"/>
      <c r="FR80" s="308"/>
      <c r="FS80" s="288"/>
      <c r="FT80" s="288"/>
      <c r="FU80" s="306"/>
      <c r="FV80" s="302"/>
      <c r="FW80" s="302"/>
      <c r="FX80" s="302"/>
      <c r="FY80" s="302"/>
      <c r="FZ80" s="302"/>
      <c r="GA80" s="302"/>
      <c r="GB80" s="307"/>
      <c r="GC80" s="308"/>
      <c r="GD80" s="288"/>
      <c r="GE80" s="288"/>
      <c r="GF80" s="306"/>
      <c r="GG80" s="302"/>
      <c r="GH80" s="302"/>
      <c r="GI80" s="302"/>
      <c r="GJ80" s="302"/>
      <c r="GK80" s="302"/>
      <c r="GL80" s="302"/>
      <c r="GM80" s="307"/>
      <c r="GN80" s="308"/>
      <c r="GO80" s="288"/>
      <c r="GP80" s="288"/>
      <c r="GQ80" s="306"/>
      <c r="GR80" s="302"/>
      <c r="GS80" s="302"/>
      <c r="GT80" s="302"/>
      <c r="GU80" s="302"/>
      <c r="GV80" s="302"/>
      <c r="GW80" s="302"/>
      <c r="GX80" s="307"/>
      <c r="GY80" s="308"/>
      <c r="GZ80" s="288"/>
      <c r="HA80" s="288"/>
      <c r="HB80" s="306"/>
      <c r="HC80" s="302"/>
      <c r="HD80" s="302"/>
      <c r="HE80" s="302"/>
      <c r="HF80" s="302"/>
      <c r="HG80" s="302"/>
      <c r="HH80" s="302"/>
      <c r="HI80" s="307"/>
      <c r="HJ80" s="308"/>
      <c r="HK80" s="288"/>
      <c r="HL80" s="288"/>
      <c r="HM80" s="306"/>
      <c r="HN80" s="302"/>
      <c r="HO80" s="302"/>
      <c r="HP80" s="302"/>
      <c r="HQ80" s="302"/>
      <c r="HR80" s="302"/>
      <c r="HS80" s="302"/>
      <c r="HT80" s="307"/>
      <c r="HU80" s="308"/>
      <c r="HV80" s="288"/>
      <c r="HW80" s="288"/>
      <c r="HX80" s="306"/>
      <c r="HY80" s="302"/>
      <c r="HZ80" s="302"/>
      <c r="IA80" s="302"/>
      <c r="IB80" s="302"/>
      <c r="IC80" s="302"/>
      <c r="ID80" s="302"/>
      <c r="IE80" s="307"/>
      <c r="IF80" s="308"/>
      <c r="IG80" s="288"/>
      <c r="IH80" s="288"/>
      <c r="II80" s="306"/>
      <c r="IJ80" s="302"/>
      <c r="IK80" s="302"/>
      <c r="IL80" s="302"/>
      <c r="IM80" s="302"/>
      <c r="IN80" s="302"/>
      <c r="IO80" s="302"/>
      <c r="IP80" s="307"/>
      <c r="IQ80" s="308"/>
      <c r="IR80" s="288"/>
      <c r="IS80" s="288"/>
    </row>
    <row r="81" spans="1:253" x14ac:dyDescent="0.3">
      <c r="A81" s="309"/>
      <c r="B81" s="224"/>
      <c r="C81" s="224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287"/>
      <c r="AB81" s="307"/>
      <c r="AC81" s="308"/>
      <c r="AD81" s="288"/>
      <c r="AE81" s="547"/>
      <c r="AF81" s="547"/>
      <c r="AG81" s="544"/>
      <c r="AH81" s="306"/>
      <c r="AI81" s="302"/>
      <c r="AJ81" s="302"/>
      <c r="AK81" s="302"/>
      <c r="AL81" s="302"/>
      <c r="AM81" s="302"/>
      <c r="AN81" s="302"/>
      <c r="AO81" s="307"/>
      <c r="AP81" s="308"/>
      <c r="AQ81" s="288"/>
      <c r="AR81" s="288"/>
      <c r="AS81" s="306"/>
      <c r="AT81" s="302"/>
      <c r="AU81" s="302"/>
      <c r="AV81" s="302"/>
      <c r="AW81" s="302"/>
      <c r="AX81" s="302"/>
      <c r="AY81" s="302"/>
      <c r="AZ81" s="307"/>
      <c r="BA81" s="308"/>
      <c r="BB81" s="288"/>
      <c r="BC81" s="288"/>
      <c r="BD81" s="306"/>
      <c r="BE81" s="302"/>
      <c r="BF81" s="302"/>
      <c r="BG81" s="302"/>
      <c r="BH81" s="302"/>
      <c r="BI81" s="302"/>
      <c r="BJ81" s="302"/>
      <c r="BK81" s="307"/>
      <c r="BL81" s="308"/>
      <c r="BM81" s="288"/>
      <c r="BN81" s="288"/>
      <c r="BO81" s="306"/>
      <c r="BP81" s="302"/>
      <c r="BQ81" s="302"/>
      <c r="BR81" s="302"/>
      <c r="BS81" s="302"/>
      <c r="BT81" s="302"/>
      <c r="BU81" s="302"/>
      <c r="BV81" s="307"/>
      <c r="BW81" s="308"/>
      <c r="BX81" s="288"/>
      <c r="BY81" s="288"/>
      <c r="BZ81" s="306"/>
      <c r="CA81" s="302"/>
      <c r="CB81" s="302"/>
      <c r="CC81" s="302"/>
      <c r="CD81" s="302"/>
      <c r="CE81" s="302"/>
      <c r="CF81" s="302"/>
      <c r="CG81" s="307"/>
      <c r="CH81" s="308"/>
      <c r="CI81" s="288"/>
      <c r="CJ81" s="288"/>
      <c r="CK81" s="306"/>
      <c r="CL81" s="302"/>
      <c r="CM81" s="302"/>
      <c r="CN81" s="302"/>
      <c r="CO81" s="302"/>
      <c r="CP81" s="302"/>
      <c r="CQ81" s="302"/>
      <c r="CR81" s="307"/>
      <c r="CS81" s="308"/>
      <c r="CT81" s="288"/>
      <c r="CU81" s="288"/>
      <c r="CV81" s="306"/>
      <c r="CW81" s="302"/>
      <c r="CX81" s="302"/>
      <c r="CY81" s="302"/>
      <c r="CZ81" s="302"/>
      <c r="DA81" s="302"/>
      <c r="DB81" s="302"/>
      <c r="DC81" s="307"/>
      <c r="DD81" s="308"/>
      <c r="DE81" s="288"/>
      <c r="DF81" s="288"/>
      <c r="DG81" s="306"/>
      <c r="DH81" s="302"/>
      <c r="DI81" s="302"/>
      <c r="DJ81" s="302"/>
      <c r="DK81" s="302"/>
      <c r="DL81" s="302"/>
      <c r="DM81" s="302"/>
      <c r="DN81" s="307"/>
      <c r="DO81" s="308"/>
      <c r="DP81" s="288"/>
      <c r="DQ81" s="288"/>
      <c r="DR81" s="306"/>
      <c r="DS81" s="302"/>
      <c r="DT81" s="302"/>
      <c r="DU81" s="302"/>
      <c r="DV81" s="302"/>
      <c r="DW81" s="302"/>
      <c r="DX81" s="302"/>
      <c r="DY81" s="307"/>
      <c r="DZ81" s="308"/>
      <c r="EA81" s="288"/>
      <c r="EB81" s="288"/>
      <c r="EC81" s="306"/>
      <c r="ED81" s="302"/>
      <c r="EE81" s="302"/>
      <c r="EF81" s="302"/>
      <c r="EG81" s="302"/>
      <c r="EH81" s="302"/>
      <c r="EI81" s="302"/>
      <c r="EJ81" s="307"/>
      <c r="EK81" s="308"/>
      <c r="EL81" s="288"/>
      <c r="EM81" s="288"/>
      <c r="EN81" s="306"/>
      <c r="EO81" s="302"/>
      <c r="EP81" s="302"/>
      <c r="EQ81" s="302"/>
      <c r="ER81" s="302"/>
      <c r="ES81" s="302"/>
      <c r="ET81" s="302"/>
      <c r="EU81" s="307"/>
      <c r="EV81" s="308"/>
      <c r="EW81" s="288"/>
      <c r="EX81" s="288"/>
      <c r="EY81" s="306"/>
      <c r="EZ81" s="302"/>
      <c r="FA81" s="302"/>
      <c r="FB81" s="302"/>
      <c r="FC81" s="302"/>
      <c r="FD81" s="302"/>
      <c r="FE81" s="302"/>
      <c r="FF81" s="307"/>
      <c r="FG81" s="308"/>
      <c r="FH81" s="288"/>
      <c r="FI81" s="288"/>
      <c r="FJ81" s="306"/>
      <c r="FK81" s="302"/>
      <c r="FL81" s="302"/>
      <c r="FM81" s="302"/>
      <c r="FN81" s="302"/>
      <c r="FO81" s="302"/>
      <c r="FP81" s="302"/>
      <c r="FQ81" s="307"/>
      <c r="FR81" s="308"/>
      <c r="FS81" s="288"/>
      <c r="FT81" s="288"/>
      <c r="FU81" s="306"/>
      <c r="FV81" s="302"/>
      <c r="FW81" s="302"/>
      <c r="FX81" s="302"/>
      <c r="FY81" s="302"/>
      <c r="FZ81" s="302"/>
      <c r="GA81" s="302"/>
      <c r="GB81" s="307"/>
      <c r="GC81" s="308"/>
      <c r="GD81" s="288"/>
      <c r="GE81" s="288"/>
      <c r="GF81" s="306"/>
      <c r="GG81" s="302"/>
      <c r="GH81" s="302"/>
      <c r="GI81" s="302"/>
      <c r="GJ81" s="302"/>
      <c r="GK81" s="302"/>
      <c r="GL81" s="302"/>
      <c r="GM81" s="307"/>
      <c r="GN81" s="308"/>
      <c r="GO81" s="288"/>
      <c r="GP81" s="288"/>
      <c r="GQ81" s="306"/>
      <c r="GR81" s="302"/>
      <c r="GS81" s="302"/>
      <c r="GT81" s="302"/>
      <c r="GU81" s="302"/>
      <c r="GV81" s="302"/>
      <c r="GW81" s="302"/>
      <c r="GX81" s="307"/>
      <c r="GY81" s="308"/>
      <c r="GZ81" s="288"/>
      <c r="HA81" s="288"/>
      <c r="HB81" s="306"/>
      <c r="HC81" s="302"/>
      <c r="HD81" s="302"/>
      <c r="HE81" s="302"/>
      <c r="HF81" s="302"/>
      <c r="HG81" s="302"/>
      <c r="HH81" s="302"/>
      <c r="HI81" s="307"/>
      <c r="HJ81" s="308"/>
      <c r="HK81" s="288"/>
      <c r="HL81" s="288"/>
      <c r="HM81" s="306"/>
      <c r="HN81" s="302"/>
      <c r="HO81" s="302"/>
      <c r="HP81" s="302"/>
      <c r="HQ81" s="302"/>
      <c r="HR81" s="302"/>
      <c r="HS81" s="302"/>
      <c r="HT81" s="307"/>
      <c r="HU81" s="308"/>
      <c r="HV81" s="288"/>
      <c r="HW81" s="288"/>
      <c r="HX81" s="306"/>
      <c r="HY81" s="302"/>
      <c r="HZ81" s="302"/>
      <c r="IA81" s="302"/>
      <c r="IB81" s="302"/>
      <c r="IC81" s="302"/>
      <c r="ID81" s="302"/>
      <c r="IE81" s="307"/>
      <c r="IF81" s="308"/>
      <c r="IG81" s="288"/>
      <c r="IH81" s="288"/>
      <c r="II81" s="306"/>
      <c r="IJ81" s="302"/>
      <c r="IK81" s="302"/>
      <c r="IL81" s="302"/>
      <c r="IM81" s="302"/>
      <c r="IN81" s="302"/>
      <c r="IO81" s="302"/>
      <c r="IP81" s="307"/>
      <c r="IQ81" s="308"/>
      <c r="IR81" s="288"/>
      <c r="IS81" s="288"/>
    </row>
    <row r="82" spans="1:253" x14ac:dyDescent="0.3">
      <c r="A82" s="309"/>
      <c r="B82" s="224"/>
      <c r="C82" s="224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  <c r="AA82" s="287"/>
      <c r="AB82" s="307"/>
      <c r="AC82" s="308"/>
      <c r="AD82" s="288"/>
      <c r="AE82" s="541"/>
      <c r="AF82" s="541"/>
      <c r="AG82" s="542"/>
      <c r="AH82" s="306"/>
      <c r="AI82" s="302"/>
      <c r="AJ82" s="302"/>
      <c r="AK82" s="302"/>
      <c r="AL82" s="302"/>
      <c r="AM82" s="302"/>
      <c r="AN82" s="302"/>
      <c r="AO82" s="307"/>
      <c r="AP82" s="308"/>
      <c r="AQ82" s="288"/>
      <c r="AR82" s="288"/>
      <c r="AS82" s="306"/>
      <c r="AT82" s="302"/>
      <c r="AU82" s="302"/>
      <c r="AV82" s="302"/>
      <c r="AW82" s="302"/>
      <c r="AX82" s="302"/>
      <c r="AY82" s="302"/>
      <c r="AZ82" s="307"/>
      <c r="BA82" s="308"/>
      <c r="BB82" s="288"/>
      <c r="BC82" s="288"/>
      <c r="BD82" s="306"/>
      <c r="BE82" s="302"/>
      <c r="BF82" s="302"/>
      <c r="BG82" s="302"/>
      <c r="BH82" s="302"/>
      <c r="BI82" s="302"/>
      <c r="BJ82" s="302"/>
      <c r="BK82" s="307"/>
      <c r="BL82" s="308"/>
      <c r="BM82" s="288"/>
      <c r="BN82" s="288"/>
      <c r="BO82" s="306"/>
      <c r="BP82" s="302"/>
      <c r="BQ82" s="302"/>
      <c r="BR82" s="302"/>
      <c r="BS82" s="302"/>
      <c r="BT82" s="302"/>
      <c r="BU82" s="302"/>
      <c r="BV82" s="307"/>
      <c r="BW82" s="308"/>
      <c r="BX82" s="288"/>
      <c r="BY82" s="288"/>
      <c r="BZ82" s="306"/>
      <c r="CA82" s="302"/>
      <c r="CB82" s="302"/>
      <c r="CC82" s="302"/>
      <c r="CD82" s="302"/>
      <c r="CE82" s="302"/>
      <c r="CF82" s="302"/>
      <c r="CG82" s="307"/>
      <c r="CH82" s="308"/>
      <c r="CI82" s="288"/>
      <c r="CJ82" s="288"/>
      <c r="CK82" s="306"/>
      <c r="CL82" s="302"/>
      <c r="CM82" s="302"/>
      <c r="CN82" s="302"/>
      <c r="CO82" s="302"/>
      <c r="CP82" s="302"/>
      <c r="CQ82" s="302"/>
      <c r="CR82" s="307"/>
      <c r="CS82" s="308"/>
      <c r="CT82" s="288"/>
      <c r="CU82" s="288"/>
      <c r="CV82" s="306"/>
      <c r="CW82" s="302"/>
      <c r="CX82" s="302"/>
      <c r="CY82" s="302"/>
      <c r="CZ82" s="302"/>
      <c r="DA82" s="302"/>
      <c r="DB82" s="302"/>
      <c r="DC82" s="307"/>
      <c r="DD82" s="308"/>
      <c r="DE82" s="288"/>
      <c r="DF82" s="288"/>
      <c r="DG82" s="306"/>
      <c r="DH82" s="302"/>
      <c r="DI82" s="302"/>
      <c r="DJ82" s="302"/>
      <c r="DK82" s="302"/>
      <c r="DL82" s="302"/>
      <c r="DM82" s="302"/>
      <c r="DN82" s="307"/>
      <c r="DO82" s="308"/>
      <c r="DP82" s="288"/>
      <c r="DQ82" s="288"/>
      <c r="DR82" s="306"/>
      <c r="DS82" s="302"/>
      <c r="DT82" s="302"/>
      <c r="DU82" s="302"/>
      <c r="DV82" s="302"/>
      <c r="DW82" s="302"/>
      <c r="DX82" s="302"/>
      <c r="DY82" s="307"/>
      <c r="DZ82" s="308"/>
      <c r="EA82" s="288"/>
      <c r="EB82" s="288"/>
      <c r="EC82" s="306"/>
      <c r="ED82" s="302"/>
      <c r="EE82" s="302"/>
      <c r="EF82" s="302"/>
      <c r="EG82" s="302"/>
      <c r="EH82" s="302"/>
      <c r="EI82" s="302"/>
      <c r="EJ82" s="307"/>
      <c r="EK82" s="308"/>
      <c r="EL82" s="288"/>
      <c r="EM82" s="288"/>
      <c r="EN82" s="306"/>
      <c r="EO82" s="302"/>
      <c r="EP82" s="302"/>
      <c r="EQ82" s="302"/>
      <c r="ER82" s="302"/>
      <c r="ES82" s="302"/>
      <c r="ET82" s="302"/>
      <c r="EU82" s="307"/>
      <c r="EV82" s="308"/>
      <c r="EW82" s="288"/>
      <c r="EX82" s="288"/>
      <c r="EY82" s="306"/>
      <c r="EZ82" s="302"/>
      <c r="FA82" s="302"/>
      <c r="FB82" s="302"/>
      <c r="FC82" s="302"/>
      <c r="FD82" s="302"/>
      <c r="FE82" s="302"/>
      <c r="FF82" s="307"/>
      <c r="FG82" s="308"/>
      <c r="FH82" s="288"/>
      <c r="FI82" s="288"/>
      <c r="FJ82" s="306"/>
      <c r="FK82" s="302"/>
      <c r="FL82" s="302"/>
      <c r="FM82" s="302"/>
      <c r="FN82" s="302"/>
      <c r="FO82" s="302"/>
      <c r="FP82" s="302"/>
      <c r="FQ82" s="307"/>
      <c r="FR82" s="308"/>
      <c r="FS82" s="288"/>
      <c r="FT82" s="288"/>
      <c r="FU82" s="306"/>
      <c r="FV82" s="302"/>
      <c r="FW82" s="302"/>
      <c r="FX82" s="302"/>
      <c r="FY82" s="302"/>
      <c r="FZ82" s="302"/>
      <c r="GA82" s="302"/>
      <c r="GB82" s="307"/>
      <c r="GC82" s="308"/>
      <c r="GD82" s="288"/>
      <c r="GE82" s="288"/>
      <c r="GF82" s="306"/>
      <c r="GG82" s="302"/>
      <c r="GH82" s="302"/>
      <c r="GI82" s="302"/>
      <c r="GJ82" s="302"/>
      <c r="GK82" s="302"/>
      <c r="GL82" s="302"/>
      <c r="GM82" s="307"/>
      <c r="GN82" s="308"/>
      <c r="GO82" s="288"/>
      <c r="GP82" s="288"/>
      <c r="GQ82" s="306"/>
      <c r="GR82" s="302"/>
      <c r="GS82" s="302"/>
      <c r="GT82" s="302"/>
      <c r="GU82" s="302"/>
      <c r="GV82" s="302"/>
      <c r="GW82" s="302"/>
      <c r="GX82" s="307"/>
      <c r="GY82" s="308"/>
      <c r="GZ82" s="288"/>
      <c r="HA82" s="288"/>
      <c r="HB82" s="306"/>
      <c r="HC82" s="302"/>
      <c r="HD82" s="302"/>
      <c r="HE82" s="302"/>
      <c r="HF82" s="302"/>
      <c r="HG82" s="302"/>
      <c r="HH82" s="302"/>
      <c r="HI82" s="307"/>
      <c r="HJ82" s="308"/>
      <c r="HK82" s="288"/>
      <c r="HL82" s="288"/>
      <c r="HM82" s="306"/>
      <c r="HN82" s="302"/>
      <c r="HO82" s="302"/>
      <c r="HP82" s="302"/>
      <c r="HQ82" s="302"/>
      <c r="HR82" s="302"/>
      <c r="HS82" s="302"/>
      <c r="HT82" s="307"/>
      <c r="HU82" s="308"/>
      <c r="HV82" s="288"/>
      <c r="HW82" s="288"/>
      <c r="HX82" s="306"/>
      <c r="HY82" s="302"/>
      <c r="HZ82" s="302"/>
      <c r="IA82" s="302"/>
      <c r="IB82" s="302"/>
      <c r="IC82" s="302"/>
      <c r="ID82" s="302"/>
      <c r="IE82" s="307"/>
      <c r="IF82" s="308"/>
      <c r="IG82" s="288"/>
      <c r="IH82" s="288"/>
      <c r="II82" s="306"/>
      <c r="IJ82" s="302"/>
      <c r="IK82" s="302"/>
      <c r="IL82" s="302"/>
      <c r="IM82" s="302"/>
      <c r="IN82" s="302"/>
      <c r="IO82" s="302"/>
      <c r="IP82" s="307"/>
      <c r="IQ82" s="308"/>
      <c r="IR82" s="288"/>
      <c r="IS82" s="288"/>
    </row>
    <row r="83" spans="1:253" x14ac:dyDescent="0.3">
      <c r="A83" s="309"/>
      <c r="B83" s="224"/>
      <c r="C83" s="224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287"/>
      <c r="AB83" s="307"/>
      <c r="AC83" s="308"/>
      <c r="AD83" s="288"/>
      <c r="AE83" s="541"/>
      <c r="AF83" s="541"/>
      <c r="AG83" s="542"/>
      <c r="AH83" s="306"/>
      <c r="AI83" s="302"/>
      <c r="AJ83" s="302"/>
      <c r="AK83" s="302"/>
      <c r="AL83" s="302"/>
      <c r="AM83" s="302"/>
      <c r="AN83" s="302"/>
      <c r="AO83" s="307"/>
      <c r="AP83" s="308"/>
      <c r="AQ83" s="288"/>
      <c r="AR83" s="288"/>
      <c r="AS83" s="306"/>
      <c r="AT83" s="302"/>
      <c r="AU83" s="302"/>
      <c r="AV83" s="302"/>
      <c r="AW83" s="302"/>
      <c r="AX83" s="302"/>
      <c r="AY83" s="302"/>
      <c r="AZ83" s="307"/>
      <c r="BA83" s="308"/>
      <c r="BB83" s="288"/>
      <c r="BC83" s="288"/>
      <c r="BD83" s="306"/>
      <c r="BE83" s="302"/>
      <c r="BF83" s="302"/>
      <c r="BG83" s="302"/>
      <c r="BH83" s="302"/>
      <c r="BI83" s="302"/>
      <c r="BJ83" s="302"/>
      <c r="BK83" s="307"/>
      <c r="BL83" s="308"/>
      <c r="BM83" s="288"/>
      <c r="BN83" s="288"/>
      <c r="BO83" s="306"/>
      <c r="BP83" s="302"/>
      <c r="BQ83" s="302"/>
      <c r="BR83" s="302"/>
      <c r="BS83" s="302"/>
      <c r="BT83" s="302"/>
      <c r="BU83" s="302"/>
      <c r="BV83" s="307"/>
      <c r="BW83" s="308"/>
      <c r="BX83" s="288"/>
      <c r="BY83" s="288"/>
      <c r="BZ83" s="306"/>
      <c r="CA83" s="302"/>
      <c r="CB83" s="302"/>
      <c r="CC83" s="302"/>
      <c r="CD83" s="302"/>
      <c r="CE83" s="302"/>
      <c r="CF83" s="302"/>
      <c r="CG83" s="307"/>
      <c r="CH83" s="308"/>
      <c r="CI83" s="288"/>
      <c r="CJ83" s="288"/>
      <c r="CK83" s="306"/>
      <c r="CL83" s="302"/>
      <c r="CM83" s="302"/>
      <c r="CN83" s="302"/>
      <c r="CO83" s="302"/>
      <c r="CP83" s="302"/>
      <c r="CQ83" s="302"/>
      <c r="CR83" s="307"/>
      <c r="CS83" s="308"/>
      <c r="CT83" s="288"/>
      <c r="CU83" s="288"/>
      <c r="CV83" s="306"/>
      <c r="CW83" s="302"/>
      <c r="CX83" s="302"/>
      <c r="CY83" s="302"/>
      <c r="CZ83" s="302"/>
      <c r="DA83" s="302"/>
      <c r="DB83" s="302"/>
      <c r="DC83" s="307"/>
      <c r="DD83" s="308"/>
      <c r="DE83" s="288"/>
      <c r="DF83" s="288"/>
      <c r="DG83" s="306"/>
      <c r="DH83" s="302"/>
      <c r="DI83" s="302"/>
      <c r="DJ83" s="302"/>
      <c r="DK83" s="302"/>
      <c r="DL83" s="302"/>
      <c r="DM83" s="302"/>
      <c r="DN83" s="307"/>
      <c r="DO83" s="308"/>
      <c r="DP83" s="288"/>
      <c r="DQ83" s="288"/>
      <c r="DR83" s="306"/>
      <c r="DS83" s="302"/>
      <c r="DT83" s="302"/>
      <c r="DU83" s="302"/>
      <c r="DV83" s="302"/>
      <c r="DW83" s="302"/>
      <c r="DX83" s="302"/>
      <c r="DY83" s="307"/>
      <c r="DZ83" s="308"/>
      <c r="EA83" s="288"/>
      <c r="EB83" s="288"/>
      <c r="EC83" s="306"/>
      <c r="ED83" s="302"/>
      <c r="EE83" s="302"/>
      <c r="EF83" s="302"/>
      <c r="EG83" s="302"/>
      <c r="EH83" s="302"/>
      <c r="EI83" s="302"/>
      <c r="EJ83" s="307"/>
      <c r="EK83" s="308"/>
      <c r="EL83" s="288"/>
      <c r="EM83" s="288"/>
      <c r="EN83" s="306"/>
      <c r="EO83" s="302"/>
      <c r="EP83" s="302"/>
      <c r="EQ83" s="302"/>
      <c r="ER83" s="302"/>
      <c r="ES83" s="302"/>
      <c r="ET83" s="302"/>
      <c r="EU83" s="307"/>
      <c r="EV83" s="308"/>
      <c r="EW83" s="288"/>
      <c r="EX83" s="288"/>
      <c r="EY83" s="306"/>
      <c r="EZ83" s="302"/>
      <c r="FA83" s="302"/>
      <c r="FB83" s="302"/>
      <c r="FC83" s="302"/>
      <c r="FD83" s="302"/>
      <c r="FE83" s="302"/>
      <c r="FF83" s="307"/>
      <c r="FG83" s="308"/>
      <c r="FH83" s="288"/>
      <c r="FI83" s="288"/>
      <c r="FJ83" s="306"/>
      <c r="FK83" s="302"/>
      <c r="FL83" s="302"/>
      <c r="FM83" s="302"/>
      <c r="FN83" s="302"/>
      <c r="FO83" s="302"/>
      <c r="FP83" s="302"/>
      <c r="FQ83" s="307"/>
      <c r="FR83" s="308"/>
      <c r="FS83" s="288"/>
      <c r="FT83" s="288"/>
      <c r="FU83" s="306"/>
      <c r="FV83" s="302"/>
      <c r="FW83" s="302"/>
      <c r="FX83" s="302"/>
      <c r="FY83" s="302"/>
      <c r="FZ83" s="302"/>
      <c r="GA83" s="302"/>
      <c r="GB83" s="307"/>
      <c r="GC83" s="308"/>
      <c r="GD83" s="288"/>
      <c r="GE83" s="288"/>
      <c r="GF83" s="306"/>
      <c r="GG83" s="302"/>
      <c r="GH83" s="302"/>
      <c r="GI83" s="302"/>
      <c r="GJ83" s="302"/>
      <c r="GK83" s="302"/>
      <c r="GL83" s="302"/>
      <c r="GM83" s="307"/>
      <c r="GN83" s="308"/>
      <c r="GO83" s="288"/>
      <c r="GP83" s="288"/>
      <c r="GQ83" s="306"/>
      <c r="GR83" s="302"/>
      <c r="GS83" s="302"/>
      <c r="GT83" s="302"/>
      <c r="GU83" s="302"/>
      <c r="GV83" s="302"/>
      <c r="GW83" s="302"/>
      <c r="GX83" s="307"/>
      <c r="GY83" s="308"/>
      <c r="GZ83" s="288"/>
      <c r="HA83" s="288"/>
      <c r="HB83" s="306"/>
      <c r="HC83" s="302"/>
      <c r="HD83" s="302"/>
      <c r="HE83" s="302"/>
      <c r="HF83" s="302"/>
      <c r="HG83" s="302"/>
      <c r="HH83" s="302"/>
      <c r="HI83" s="307"/>
      <c r="HJ83" s="308"/>
      <c r="HK83" s="288"/>
      <c r="HL83" s="288"/>
      <c r="HM83" s="306"/>
      <c r="HN83" s="302"/>
      <c r="HO83" s="302"/>
      <c r="HP83" s="302"/>
      <c r="HQ83" s="302"/>
      <c r="HR83" s="302"/>
      <c r="HS83" s="302"/>
      <c r="HT83" s="307"/>
      <c r="HU83" s="308"/>
      <c r="HV83" s="288"/>
      <c r="HW83" s="288"/>
      <c r="HX83" s="306"/>
      <c r="HY83" s="302"/>
      <c r="HZ83" s="302"/>
      <c r="IA83" s="302"/>
      <c r="IB83" s="302"/>
      <c r="IC83" s="302"/>
      <c r="ID83" s="302"/>
      <c r="IE83" s="307"/>
      <c r="IF83" s="308"/>
      <c r="IG83" s="288"/>
      <c r="IH83" s="288"/>
      <c r="II83" s="306"/>
      <c r="IJ83" s="302"/>
      <c r="IK83" s="302"/>
      <c r="IL83" s="302"/>
      <c r="IM83" s="302"/>
      <c r="IN83" s="302"/>
      <c r="IO83" s="302"/>
      <c r="IP83" s="307"/>
      <c r="IQ83" s="308"/>
      <c r="IR83" s="288"/>
      <c r="IS83" s="288"/>
    </row>
    <row r="84" spans="1:253" x14ac:dyDescent="0.3">
      <c r="A84" s="309"/>
      <c r="B84" s="224"/>
      <c r="C84" s="224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02"/>
      <c r="AB84" s="287"/>
      <c r="AC84" s="287"/>
      <c r="AD84" s="287"/>
      <c r="AE84" s="541"/>
      <c r="AF84" s="541"/>
      <c r="AG84" s="542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7"/>
      <c r="CW84" s="287"/>
      <c r="CX84" s="287"/>
      <c r="CY84" s="287"/>
      <c r="CZ84" s="287"/>
      <c r="DA84" s="287"/>
      <c r="DB84" s="287"/>
      <c r="DC84" s="287"/>
      <c r="DD84" s="287"/>
      <c r="DE84" s="287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7"/>
      <c r="DQ84" s="287"/>
      <c r="DR84" s="287"/>
      <c r="DS84" s="287"/>
      <c r="DT84" s="287"/>
      <c r="DU84" s="287"/>
      <c r="DV84" s="287"/>
      <c r="DW84" s="287"/>
      <c r="DX84" s="287"/>
      <c r="DY84" s="287"/>
      <c r="DZ84" s="287"/>
      <c r="EA84" s="287"/>
      <c r="EB84" s="287"/>
      <c r="EC84" s="287"/>
      <c r="ED84" s="287"/>
      <c r="EE84" s="287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287"/>
      <c r="FK84" s="287"/>
      <c r="FL84" s="287"/>
      <c r="FM84" s="287"/>
      <c r="FN84" s="287"/>
      <c r="FO84" s="287"/>
      <c r="FP84" s="287"/>
      <c r="FQ84" s="287"/>
      <c r="FR84" s="287"/>
      <c r="FS84" s="287"/>
      <c r="FT84" s="287"/>
      <c r="FU84" s="287"/>
      <c r="FV84" s="287"/>
      <c r="FW84" s="287"/>
      <c r="FX84" s="287"/>
      <c r="FY84" s="287"/>
      <c r="FZ84" s="287"/>
      <c r="GA84" s="287"/>
      <c r="GB84" s="287"/>
      <c r="GC84" s="287"/>
      <c r="GD84" s="287"/>
      <c r="GE84" s="287"/>
      <c r="GF84" s="287"/>
      <c r="GG84" s="287"/>
      <c r="GH84" s="287"/>
      <c r="GI84" s="287"/>
      <c r="GJ84" s="287"/>
      <c r="GK84" s="287"/>
      <c r="GL84" s="287"/>
      <c r="GM84" s="287"/>
      <c r="GN84" s="287"/>
      <c r="GO84" s="287"/>
      <c r="GP84" s="287"/>
      <c r="GQ84" s="287"/>
      <c r="GR84" s="287"/>
      <c r="GS84" s="287"/>
      <c r="GT84" s="287"/>
      <c r="GU84" s="287"/>
      <c r="GV84" s="287"/>
      <c r="GW84" s="287"/>
      <c r="GX84" s="287"/>
      <c r="GY84" s="287"/>
      <c r="GZ84" s="287"/>
      <c r="HA84" s="287"/>
      <c r="HB84" s="287"/>
      <c r="HC84" s="287"/>
      <c r="HD84" s="287"/>
      <c r="HE84" s="287"/>
      <c r="HF84" s="287"/>
      <c r="HG84" s="287"/>
      <c r="HH84" s="287"/>
      <c r="HI84" s="287"/>
      <c r="HJ84" s="287"/>
      <c r="HK84" s="287"/>
      <c r="HL84" s="287"/>
      <c r="HM84" s="287"/>
      <c r="HN84" s="287"/>
      <c r="HO84" s="287"/>
      <c r="HP84" s="287"/>
      <c r="HQ84" s="287"/>
      <c r="HR84" s="287"/>
      <c r="HS84" s="287"/>
      <c r="HT84" s="287"/>
      <c r="HU84" s="287"/>
      <c r="HV84" s="287"/>
      <c r="HW84" s="287"/>
      <c r="HX84" s="287"/>
      <c r="HY84" s="287"/>
      <c r="HZ84" s="287"/>
      <c r="IA84" s="287"/>
      <c r="IB84" s="287"/>
      <c r="IC84" s="287"/>
      <c r="ID84" s="287"/>
      <c r="IE84" s="287"/>
      <c r="IF84" s="287"/>
      <c r="IG84" s="287"/>
      <c r="IH84" s="287"/>
      <c r="II84" s="287"/>
      <c r="IJ84" s="287"/>
      <c r="IK84" s="287"/>
      <c r="IL84" s="287"/>
      <c r="IM84" s="287"/>
      <c r="IN84" s="287"/>
      <c r="IO84" s="287"/>
      <c r="IP84" s="287"/>
      <c r="IQ84" s="287"/>
      <c r="IR84" s="287"/>
      <c r="IS84" s="287"/>
    </row>
    <row r="85" spans="1:253" x14ac:dyDescent="0.3">
      <c r="A85" s="309"/>
      <c r="B85" s="224"/>
      <c r="C85" s="224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02"/>
      <c r="AB85" s="287"/>
      <c r="AC85" s="287"/>
      <c r="AD85" s="287"/>
      <c r="AE85" s="541"/>
      <c r="AF85" s="541"/>
      <c r="AG85" s="542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287"/>
      <c r="FK85" s="287"/>
      <c r="FL85" s="287"/>
      <c r="FM85" s="287"/>
      <c r="FN85" s="287"/>
      <c r="FO85" s="287"/>
      <c r="FP85" s="287"/>
      <c r="FQ85" s="287"/>
      <c r="FR85" s="287"/>
      <c r="FS85" s="287"/>
      <c r="FT85" s="287"/>
      <c r="FU85" s="287"/>
      <c r="FV85" s="287"/>
      <c r="FW85" s="287"/>
      <c r="FX85" s="287"/>
      <c r="FY85" s="287"/>
      <c r="FZ85" s="287"/>
      <c r="GA85" s="287"/>
      <c r="GB85" s="287"/>
      <c r="GC85" s="287"/>
      <c r="GD85" s="287"/>
      <c r="GE85" s="287"/>
      <c r="GF85" s="287"/>
      <c r="GG85" s="287"/>
      <c r="GH85" s="287"/>
      <c r="GI85" s="287"/>
      <c r="GJ85" s="287"/>
      <c r="GK85" s="287"/>
      <c r="GL85" s="287"/>
      <c r="GM85" s="287"/>
      <c r="GN85" s="287"/>
      <c r="GO85" s="287"/>
      <c r="GP85" s="287"/>
      <c r="GQ85" s="287"/>
      <c r="GR85" s="287"/>
      <c r="GS85" s="287"/>
      <c r="GT85" s="287"/>
      <c r="GU85" s="287"/>
      <c r="GV85" s="287"/>
      <c r="GW85" s="287"/>
      <c r="GX85" s="287"/>
      <c r="GY85" s="287"/>
      <c r="GZ85" s="287"/>
      <c r="HA85" s="287"/>
      <c r="HB85" s="287"/>
      <c r="HC85" s="287"/>
      <c r="HD85" s="287"/>
      <c r="HE85" s="287"/>
      <c r="HF85" s="287"/>
      <c r="HG85" s="287"/>
      <c r="HH85" s="287"/>
      <c r="HI85" s="287"/>
      <c r="HJ85" s="287"/>
      <c r="HK85" s="287"/>
      <c r="HL85" s="287"/>
      <c r="HM85" s="287"/>
      <c r="HN85" s="287"/>
      <c r="HO85" s="287"/>
      <c r="HP85" s="287"/>
      <c r="HQ85" s="287"/>
      <c r="HR85" s="287"/>
      <c r="HS85" s="287"/>
      <c r="HT85" s="287"/>
      <c r="HU85" s="287"/>
      <c r="HV85" s="287"/>
      <c r="HW85" s="287"/>
      <c r="HX85" s="287"/>
      <c r="HY85" s="287"/>
      <c r="HZ85" s="287"/>
      <c r="IA85" s="287"/>
      <c r="IB85" s="287"/>
      <c r="IC85" s="287"/>
      <c r="ID85" s="287"/>
      <c r="IE85" s="287"/>
      <c r="IF85" s="287"/>
      <c r="IG85" s="287"/>
      <c r="IH85" s="287"/>
      <c r="II85" s="287"/>
      <c r="IJ85" s="287"/>
      <c r="IK85" s="287"/>
      <c r="IL85" s="287"/>
      <c r="IM85" s="287"/>
      <c r="IN85" s="287"/>
      <c r="IO85" s="287"/>
      <c r="IP85" s="287"/>
      <c r="IQ85" s="287"/>
      <c r="IR85" s="287"/>
      <c r="IS85" s="287"/>
    </row>
    <row r="86" spans="1:253" x14ac:dyDescent="0.3">
      <c r="A86" s="309"/>
      <c r="B86" s="224"/>
      <c r="C86" s="224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02"/>
      <c r="AB86" s="287"/>
      <c r="AC86" s="287"/>
      <c r="AD86" s="287"/>
      <c r="AE86" s="541"/>
      <c r="AF86" s="541"/>
      <c r="AG86" s="542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7"/>
      <c r="CW86" s="287"/>
      <c r="CX86" s="287"/>
      <c r="CY86" s="287"/>
      <c r="CZ86" s="287"/>
      <c r="DA86" s="287"/>
      <c r="DB86" s="287"/>
      <c r="DC86" s="287"/>
      <c r="DD86" s="287"/>
      <c r="DE86" s="287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7"/>
      <c r="DQ86" s="287"/>
      <c r="DR86" s="287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87"/>
      <c r="EG86" s="287"/>
      <c r="EH86" s="287"/>
      <c r="EI86" s="287"/>
      <c r="EJ86" s="287"/>
      <c r="EK86" s="287"/>
      <c r="EL86" s="287"/>
      <c r="EM86" s="287"/>
      <c r="EN86" s="287"/>
      <c r="EO86" s="287"/>
      <c r="EP86" s="287"/>
      <c r="EQ86" s="287"/>
      <c r="ER86" s="287"/>
      <c r="ES86" s="287"/>
      <c r="ET86" s="287"/>
      <c r="EU86" s="287"/>
      <c r="EV86" s="287"/>
      <c r="EW86" s="287"/>
      <c r="EX86" s="287"/>
      <c r="EY86" s="287"/>
      <c r="EZ86" s="287"/>
      <c r="FA86" s="287"/>
      <c r="FB86" s="287"/>
      <c r="FC86" s="287"/>
      <c r="FD86" s="287"/>
      <c r="FE86" s="287"/>
      <c r="FF86" s="287"/>
      <c r="FG86" s="287"/>
      <c r="FH86" s="287"/>
      <c r="FI86" s="287"/>
      <c r="FJ86" s="287"/>
      <c r="FK86" s="287"/>
      <c r="FL86" s="287"/>
      <c r="FM86" s="287"/>
      <c r="FN86" s="287"/>
      <c r="FO86" s="287"/>
      <c r="FP86" s="287"/>
      <c r="FQ86" s="287"/>
      <c r="FR86" s="287"/>
      <c r="FS86" s="287"/>
      <c r="FT86" s="287"/>
      <c r="FU86" s="287"/>
      <c r="FV86" s="287"/>
      <c r="FW86" s="287"/>
      <c r="FX86" s="287"/>
      <c r="FY86" s="287"/>
      <c r="FZ86" s="287"/>
      <c r="GA86" s="287"/>
      <c r="GB86" s="287"/>
      <c r="GC86" s="287"/>
      <c r="GD86" s="287"/>
      <c r="GE86" s="287"/>
      <c r="GF86" s="287"/>
      <c r="GG86" s="287"/>
      <c r="GH86" s="287"/>
      <c r="GI86" s="287"/>
      <c r="GJ86" s="287"/>
      <c r="GK86" s="287"/>
      <c r="GL86" s="287"/>
      <c r="GM86" s="287"/>
      <c r="GN86" s="287"/>
      <c r="GO86" s="287"/>
      <c r="GP86" s="287"/>
      <c r="GQ86" s="287"/>
      <c r="GR86" s="287"/>
      <c r="GS86" s="287"/>
      <c r="GT86" s="287"/>
      <c r="GU86" s="287"/>
      <c r="GV86" s="287"/>
      <c r="GW86" s="287"/>
      <c r="GX86" s="287"/>
      <c r="GY86" s="287"/>
      <c r="GZ86" s="287"/>
      <c r="HA86" s="287"/>
      <c r="HB86" s="287"/>
      <c r="HC86" s="287"/>
      <c r="HD86" s="287"/>
      <c r="HE86" s="287"/>
      <c r="HF86" s="287"/>
      <c r="HG86" s="287"/>
      <c r="HH86" s="287"/>
      <c r="HI86" s="287"/>
      <c r="HJ86" s="287"/>
      <c r="HK86" s="287"/>
      <c r="HL86" s="287"/>
      <c r="HM86" s="287"/>
      <c r="HN86" s="287"/>
      <c r="HO86" s="287"/>
      <c r="HP86" s="287"/>
      <c r="HQ86" s="287"/>
      <c r="HR86" s="287"/>
      <c r="HS86" s="287"/>
      <c r="HT86" s="287"/>
      <c r="HU86" s="287"/>
      <c r="HV86" s="287"/>
      <c r="HW86" s="287"/>
      <c r="HX86" s="287"/>
      <c r="HY86" s="287"/>
      <c r="HZ86" s="287"/>
      <c r="IA86" s="287"/>
      <c r="IB86" s="287"/>
      <c r="IC86" s="287"/>
      <c r="ID86" s="287"/>
      <c r="IE86" s="287"/>
      <c r="IF86" s="287"/>
      <c r="IG86" s="287"/>
      <c r="IH86" s="287"/>
      <c r="II86" s="287"/>
      <c r="IJ86" s="287"/>
      <c r="IK86" s="287"/>
      <c r="IL86" s="287"/>
      <c r="IM86" s="287"/>
      <c r="IN86" s="287"/>
      <c r="IO86" s="287"/>
      <c r="IP86" s="287"/>
      <c r="IQ86" s="287"/>
      <c r="IR86" s="287"/>
      <c r="IS86" s="287"/>
    </row>
    <row r="87" spans="1:253" x14ac:dyDescent="0.3">
      <c r="A87" s="309"/>
      <c r="B87" s="224"/>
      <c r="C87" s="224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02"/>
      <c r="AB87" s="287"/>
      <c r="AC87" s="287"/>
      <c r="AD87" s="287"/>
      <c r="AE87" s="539"/>
      <c r="AF87" s="539"/>
      <c r="AG87" s="540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287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7"/>
      <c r="DQ87" s="287"/>
      <c r="DR87" s="287"/>
      <c r="DS87" s="287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87"/>
      <c r="EG87" s="287"/>
      <c r="EH87" s="287"/>
      <c r="EI87" s="287"/>
      <c r="EJ87" s="287"/>
      <c r="EK87" s="287"/>
      <c r="EL87" s="287"/>
      <c r="EM87" s="287"/>
      <c r="EN87" s="287"/>
      <c r="EO87" s="287"/>
      <c r="EP87" s="287"/>
      <c r="EQ87" s="287"/>
      <c r="ER87" s="287"/>
      <c r="ES87" s="287"/>
      <c r="ET87" s="287"/>
      <c r="EU87" s="287"/>
      <c r="EV87" s="287"/>
      <c r="EW87" s="287"/>
      <c r="EX87" s="287"/>
      <c r="EY87" s="287"/>
      <c r="EZ87" s="287"/>
      <c r="FA87" s="287"/>
      <c r="FB87" s="287"/>
      <c r="FC87" s="287"/>
      <c r="FD87" s="287"/>
      <c r="FE87" s="287"/>
      <c r="FF87" s="287"/>
      <c r="FG87" s="287"/>
      <c r="FH87" s="287"/>
      <c r="FI87" s="287"/>
      <c r="FJ87" s="287"/>
      <c r="FK87" s="287"/>
      <c r="FL87" s="287"/>
      <c r="FM87" s="287"/>
      <c r="FN87" s="287"/>
      <c r="FO87" s="287"/>
      <c r="FP87" s="287"/>
      <c r="FQ87" s="287"/>
      <c r="FR87" s="287"/>
      <c r="FS87" s="287"/>
      <c r="FT87" s="287"/>
      <c r="FU87" s="287"/>
      <c r="FV87" s="287"/>
      <c r="FW87" s="287"/>
      <c r="FX87" s="287"/>
      <c r="FY87" s="287"/>
      <c r="FZ87" s="287"/>
      <c r="GA87" s="287"/>
      <c r="GB87" s="287"/>
      <c r="GC87" s="287"/>
      <c r="GD87" s="287"/>
      <c r="GE87" s="287"/>
      <c r="GF87" s="287"/>
      <c r="GG87" s="287"/>
      <c r="GH87" s="287"/>
      <c r="GI87" s="287"/>
      <c r="GJ87" s="287"/>
      <c r="GK87" s="287"/>
      <c r="GL87" s="287"/>
      <c r="GM87" s="287"/>
      <c r="GN87" s="287"/>
      <c r="GO87" s="287"/>
      <c r="GP87" s="287"/>
      <c r="GQ87" s="287"/>
      <c r="GR87" s="287"/>
      <c r="GS87" s="287"/>
      <c r="GT87" s="287"/>
      <c r="GU87" s="287"/>
      <c r="GV87" s="287"/>
      <c r="GW87" s="287"/>
      <c r="GX87" s="287"/>
      <c r="GY87" s="287"/>
      <c r="GZ87" s="287"/>
      <c r="HA87" s="287"/>
      <c r="HB87" s="287"/>
      <c r="HC87" s="287"/>
      <c r="HD87" s="287"/>
      <c r="HE87" s="287"/>
      <c r="HF87" s="287"/>
      <c r="HG87" s="287"/>
      <c r="HH87" s="287"/>
      <c r="HI87" s="287"/>
      <c r="HJ87" s="287"/>
      <c r="HK87" s="287"/>
      <c r="HL87" s="287"/>
      <c r="HM87" s="287"/>
      <c r="HN87" s="287"/>
      <c r="HO87" s="287"/>
      <c r="HP87" s="287"/>
      <c r="HQ87" s="287"/>
      <c r="HR87" s="287"/>
      <c r="HS87" s="287"/>
      <c r="HT87" s="287"/>
      <c r="HU87" s="287"/>
      <c r="HV87" s="287"/>
      <c r="HW87" s="287"/>
      <c r="HX87" s="287"/>
      <c r="HY87" s="287"/>
      <c r="HZ87" s="287"/>
      <c r="IA87" s="287"/>
      <c r="IB87" s="287"/>
      <c r="IC87" s="287"/>
      <c r="ID87" s="287"/>
      <c r="IE87" s="287"/>
      <c r="IF87" s="287"/>
      <c r="IG87" s="287"/>
      <c r="IH87" s="287"/>
      <c r="II87" s="287"/>
      <c r="IJ87" s="287"/>
      <c r="IK87" s="287"/>
      <c r="IL87" s="287"/>
      <c r="IM87" s="287"/>
      <c r="IN87" s="287"/>
      <c r="IO87" s="287"/>
      <c r="IP87" s="287"/>
      <c r="IQ87" s="287"/>
      <c r="IR87" s="287"/>
      <c r="IS87" s="287"/>
    </row>
    <row r="88" spans="1:253" x14ac:dyDescent="0.3">
      <c r="A88" s="309"/>
      <c r="B88" s="224"/>
      <c r="C88" s="224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  <c r="AA88" s="302"/>
      <c r="AB88" s="307"/>
      <c r="AC88" s="308"/>
      <c r="AD88" s="288"/>
      <c r="AE88" s="541"/>
      <c r="AF88" s="541"/>
      <c r="AG88" s="542"/>
      <c r="AH88" s="306"/>
      <c r="AI88" s="302"/>
      <c r="AJ88" s="302"/>
      <c r="AK88" s="302"/>
      <c r="AL88" s="302"/>
      <c r="AM88" s="302"/>
      <c r="AN88" s="302"/>
      <c r="AO88" s="307"/>
      <c r="AP88" s="308"/>
      <c r="AQ88" s="288"/>
      <c r="AR88" s="288"/>
      <c r="AS88" s="306"/>
      <c r="AT88" s="302"/>
      <c r="AU88" s="302"/>
      <c r="AV88" s="302"/>
      <c r="AW88" s="302"/>
      <c r="AX88" s="302"/>
      <c r="AY88" s="302"/>
      <c r="AZ88" s="307"/>
      <c r="BA88" s="308"/>
      <c r="BB88" s="288"/>
      <c r="BC88" s="288"/>
      <c r="BD88" s="306"/>
      <c r="BE88" s="302"/>
      <c r="BF88" s="302"/>
      <c r="BG88" s="302"/>
      <c r="BH88" s="302"/>
      <c r="BI88" s="302"/>
      <c r="BJ88" s="302"/>
      <c r="BK88" s="307"/>
      <c r="BL88" s="308"/>
      <c r="BM88" s="288"/>
      <c r="BN88" s="288"/>
      <c r="BO88" s="306"/>
      <c r="BP88" s="302"/>
      <c r="BQ88" s="302"/>
      <c r="BR88" s="302"/>
      <c r="BS88" s="302"/>
      <c r="BT88" s="302"/>
      <c r="BU88" s="302"/>
      <c r="BV88" s="307"/>
      <c r="BW88" s="308"/>
      <c r="BX88" s="288"/>
      <c r="BY88" s="288"/>
      <c r="BZ88" s="306"/>
      <c r="CA88" s="302"/>
      <c r="CB88" s="302"/>
      <c r="CC88" s="302"/>
      <c r="CD88" s="302"/>
      <c r="CE88" s="302"/>
      <c r="CF88" s="302"/>
      <c r="CG88" s="307"/>
      <c r="CH88" s="308"/>
      <c r="CI88" s="288"/>
      <c r="CJ88" s="288"/>
      <c r="CK88" s="306"/>
      <c r="CL88" s="302"/>
      <c r="CM88" s="302"/>
      <c r="CN88" s="302"/>
      <c r="CO88" s="302"/>
      <c r="CP88" s="302"/>
      <c r="CQ88" s="302"/>
      <c r="CR88" s="307"/>
      <c r="CS88" s="308"/>
      <c r="CT88" s="288"/>
      <c r="CU88" s="288"/>
      <c r="CV88" s="306"/>
      <c r="CW88" s="302"/>
      <c r="CX88" s="302"/>
      <c r="CY88" s="302"/>
      <c r="CZ88" s="302"/>
      <c r="DA88" s="302"/>
      <c r="DB88" s="302"/>
      <c r="DC88" s="307"/>
      <c r="DD88" s="308"/>
      <c r="DE88" s="288"/>
      <c r="DF88" s="288"/>
      <c r="DG88" s="306"/>
      <c r="DH88" s="302"/>
      <c r="DI88" s="302"/>
      <c r="DJ88" s="302"/>
      <c r="DK88" s="302"/>
      <c r="DL88" s="302"/>
      <c r="DM88" s="302"/>
      <c r="DN88" s="307"/>
      <c r="DO88" s="308"/>
      <c r="DP88" s="288"/>
      <c r="DQ88" s="288"/>
      <c r="DR88" s="306"/>
      <c r="DS88" s="302"/>
      <c r="DT88" s="302"/>
      <c r="DU88" s="302"/>
      <c r="DV88" s="302"/>
      <c r="DW88" s="302"/>
      <c r="DX88" s="302"/>
      <c r="DY88" s="307"/>
      <c r="DZ88" s="308"/>
      <c r="EA88" s="288"/>
      <c r="EB88" s="288"/>
      <c r="EC88" s="306"/>
      <c r="ED88" s="302"/>
      <c r="EE88" s="302"/>
      <c r="EF88" s="302"/>
      <c r="EG88" s="302"/>
      <c r="EH88" s="302"/>
      <c r="EI88" s="302"/>
      <c r="EJ88" s="307"/>
      <c r="EK88" s="308"/>
      <c r="EL88" s="288"/>
      <c r="EM88" s="288"/>
      <c r="EN88" s="306"/>
      <c r="EO88" s="302"/>
      <c r="EP88" s="302"/>
      <c r="EQ88" s="302"/>
      <c r="ER88" s="302"/>
      <c r="ES88" s="302"/>
      <c r="ET88" s="302"/>
      <c r="EU88" s="307"/>
      <c r="EV88" s="308"/>
      <c r="EW88" s="288"/>
      <c r="EX88" s="288"/>
      <c r="EY88" s="306"/>
      <c r="EZ88" s="302"/>
      <c r="FA88" s="302"/>
      <c r="FB88" s="302"/>
      <c r="FC88" s="302"/>
      <c r="FD88" s="302"/>
      <c r="FE88" s="302"/>
      <c r="FF88" s="307"/>
      <c r="FG88" s="308"/>
      <c r="FH88" s="288"/>
      <c r="FI88" s="288"/>
      <c r="FJ88" s="306"/>
      <c r="FK88" s="302"/>
      <c r="FL88" s="302"/>
      <c r="FM88" s="302"/>
      <c r="FN88" s="302"/>
      <c r="FO88" s="302"/>
      <c r="FP88" s="302"/>
      <c r="FQ88" s="307"/>
      <c r="FR88" s="308"/>
      <c r="FS88" s="288"/>
      <c r="FT88" s="288"/>
      <c r="FU88" s="306"/>
      <c r="FV88" s="302"/>
      <c r="FW88" s="302"/>
      <c r="FX88" s="302"/>
      <c r="FY88" s="302"/>
      <c r="FZ88" s="302"/>
      <c r="GA88" s="302"/>
      <c r="GB88" s="307"/>
      <c r="GC88" s="308"/>
      <c r="GD88" s="288"/>
      <c r="GE88" s="288"/>
      <c r="GF88" s="306"/>
      <c r="GG88" s="302"/>
      <c r="GH88" s="302"/>
      <c r="GI88" s="302"/>
      <c r="GJ88" s="302"/>
      <c r="GK88" s="302"/>
      <c r="GL88" s="302"/>
      <c r="GM88" s="307"/>
      <c r="GN88" s="308"/>
      <c r="GO88" s="288"/>
      <c r="GP88" s="288"/>
      <c r="GQ88" s="306"/>
      <c r="GR88" s="302"/>
      <c r="GS88" s="302"/>
      <c r="GT88" s="302"/>
      <c r="GU88" s="302"/>
      <c r="GV88" s="302"/>
      <c r="GW88" s="302"/>
      <c r="GX88" s="307"/>
      <c r="GY88" s="308"/>
      <c r="GZ88" s="288"/>
      <c r="HA88" s="288"/>
      <c r="HB88" s="306"/>
      <c r="HC88" s="302"/>
      <c r="HD88" s="302"/>
      <c r="HE88" s="302"/>
      <c r="HF88" s="302"/>
      <c r="HG88" s="302"/>
      <c r="HH88" s="302"/>
      <c r="HI88" s="307"/>
      <c r="HJ88" s="308"/>
      <c r="HK88" s="288"/>
      <c r="HL88" s="288"/>
      <c r="HM88" s="306"/>
      <c r="HN88" s="302"/>
      <c r="HO88" s="302"/>
      <c r="HP88" s="302"/>
      <c r="HQ88" s="302"/>
      <c r="HR88" s="302"/>
      <c r="HS88" s="302"/>
      <c r="HT88" s="307"/>
      <c r="HU88" s="308"/>
      <c r="HV88" s="288"/>
      <c r="HW88" s="288"/>
      <c r="HX88" s="306"/>
      <c r="HY88" s="302"/>
      <c r="HZ88" s="302"/>
      <c r="IA88" s="302"/>
      <c r="IB88" s="302"/>
      <c r="IC88" s="302"/>
      <c r="ID88" s="302"/>
      <c r="IE88" s="307"/>
      <c r="IF88" s="308"/>
      <c r="IG88" s="288"/>
      <c r="IH88" s="288"/>
      <c r="II88" s="306"/>
      <c r="IJ88" s="302"/>
      <c r="IK88" s="302"/>
      <c r="IL88" s="302"/>
      <c r="IM88" s="302"/>
      <c r="IN88" s="302"/>
      <c r="IO88" s="302"/>
      <c r="IP88" s="307"/>
      <c r="IQ88" s="308"/>
      <c r="IR88" s="288"/>
      <c r="IS88" s="288"/>
    </row>
    <row r="89" spans="1:253" x14ac:dyDescent="0.3">
      <c r="A89" s="309"/>
      <c r="B89" s="224"/>
      <c r="C89" s="224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02"/>
      <c r="AB89" s="307"/>
      <c r="AC89" s="308"/>
      <c r="AD89" s="288"/>
      <c r="AE89" s="543"/>
      <c r="AF89" s="543"/>
      <c r="AG89" s="544"/>
      <c r="AH89" s="306"/>
      <c r="AI89" s="302"/>
      <c r="AJ89" s="302"/>
      <c r="AK89" s="302"/>
      <c r="AL89" s="302"/>
      <c r="AM89" s="302"/>
      <c r="AN89" s="302"/>
      <c r="AO89" s="307"/>
      <c r="AP89" s="308"/>
      <c r="AQ89" s="288"/>
      <c r="AR89" s="288"/>
      <c r="AS89" s="306"/>
      <c r="AT89" s="302"/>
      <c r="AU89" s="302"/>
      <c r="AV89" s="302"/>
      <c r="AW89" s="302"/>
      <c r="AX89" s="302"/>
      <c r="AY89" s="302"/>
      <c r="AZ89" s="307"/>
      <c r="BA89" s="308"/>
      <c r="BB89" s="288"/>
      <c r="BC89" s="288"/>
      <c r="BD89" s="306"/>
      <c r="BE89" s="302"/>
      <c r="BF89" s="302"/>
      <c r="BG89" s="302"/>
      <c r="BH89" s="302"/>
      <c r="BI89" s="302"/>
      <c r="BJ89" s="302"/>
      <c r="BK89" s="307"/>
      <c r="BL89" s="308"/>
      <c r="BM89" s="288"/>
      <c r="BN89" s="288"/>
      <c r="BO89" s="306"/>
      <c r="BP89" s="302"/>
      <c r="BQ89" s="302"/>
      <c r="BR89" s="302"/>
      <c r="BS89" s="302"/>
      <c r="BT89" s="302"/>
      <c r="BU89" s="302"/>
      <c r="BV89" s="307"/>
      <c r="BW89" s="308"/>
      <c r="BX89" s="288"/>
      <c r="BY89" s="288"/>
      <c r="BZ89" s="306"/>
      <c r="CA89" s="302"/>
      <c r="CB89" s="302"/>
      <c r="CC89" s="302"/>
      <c r="CD89" s="302"/>
      <c r="CE89" s="302"/>
      <c r="CF89" s="302"/>
      <c r="CG89" s="307"/>
      <c r="CH89" s="308"/>
      <c r="CI89" s="288"/>
      <c r="CJ89" s="288"/>
      <c r="CK89" s="306"/>
      <c r="CL89" s="302"/>
      <c r="CM89" s="302"/>
      <c r="CN89" s="302"/>
      <c r="CO89" s="302"/>
      <c r="CP89" s="302"/>
      <c r="CQ89" s="302"/>
      <c r="CR89" s="307"/>
      <c r="CS89" s="308"/>
      <c r="CT89" s="288"/>
      <c r="CU89" s="288"/>
      <c r="CV89" s="306"/>
      <c r="CW89" s="302"/>
      <c r="CX89" s="302"/>
      <c r="CY89" s="302"/>
      <c r="CZ89" s="302"/>
      <c r="DA89" s="302"/>
      <c r="DB89" s="302"/>
      <c r="DC89" s="307"/>
      <c r="DD89" s="308"/>
      <c r="DE89" s="288"/>
      <c r="DF89" s="288"/>
      <c r="DG89" s="306"/>
      <c r="DH89" s="302"/>
      <c r="DI89" s="302"/>
      <c r="DJ89" s="302"/>
      <c r="DK89" s="302"/>
      <c r="DL89" s="302"/>
      <c r="DM89" s="302"/>
      <c r="DN89" s="307"/>
      <c r="DO89" s="308"/>
      <c r="DP89" s="288"/>
      <c r="DQ89" s="288"/>
      <c r="DR89" s="306"/>
      <c r="DS89" s="302"/>
      <c r="DT89" s="302"/>
      <c r="DU89" s="302"/>
      <c r="DV89" s="302"/>
      <c r="DW89" s="302"/>
      <c r="DX89" s="302"/>
      <c r="DY89" s="307"/>
      <c r="DZ89" s="308"/>
      <c r="EA89" s="288"/>
      <c r="EB89" s="288"/>
      <c r="EC89" s="306"/>
      <c r="ED89" s="302"/>
      <c r="EE89" s="302"/>
      <c r="EF89" s="302"/>
      <c r="EG89" s="302"/>
      <c r="EH89" s="302"/>
      <c r="EI89" s="302"/>
      <c r="EJ89" s="307"/>
      <c r="EK89" s="308"/>
      <c r="EL89" s="288"/>
      <c r="EM89" s="288"/>
      <c r="EN89" s="306"/>
      <c r="EO89" s="302"/>
      <c r="EP89" s="302"/>
      <c r="EQ89" s="302"/>
      <c r="ER89" s="302"/>
      <c r="ES89" s="302"/>
      <c r="ET89" s="302"/>
      <c r="EU89" s="307"/>
      <c r="EV89" s="308"/>
      <c r="EW89" s="288"/>
      <c r="EX89" s="288"/>
      <c r="EY89" s="306"/>
      <c r="EZ89" s="302"/>
      <c r="FA89" s="302"/>
      <c r="FB89" s="302"/>
      <c r="FC89" s="302"/>
      <c r="FD89" s="302"/>
      <c r="FE89" s="302"/>
      <c r="FF89" s="307"/>
      <c r="FG89" s="308"/>
      <c r="FH89" s="288"/>
      <c r="FI89" s="288"/>
      <c r="FJ89" s="306"/>
      <c r="FK89" s="302"/>
      <c r="FL89" s="302"/>
      <c r="FM89" s="302"/>
      <c r="FN89" s="302"/>
      <c r="FO89" s="302"/>
      <c r="FP89" s="302"/>
      <c r="FQ89" s="307"/>
      <c r="FR89" s="308"/>
      <c r="FS89" s="288"/>
      <c r="FT89" s="288"/>
      <c r="FU89" s="306"/>
      <c r="FV89" s="302"/>
      <c r="FW89" s="302"/>
      <c r="FX89" s="302"/>
      <c r="FY89" s="302"/>
      <c r="FZ89" s="302"/>
      <c r="GA89" s="302"/>
      <c r="GB89" s="307"/>
      <c r="GC89" s="308"/>
      <c r="GD89" s="288"/>
      <c r="GE89" s="288"/>
      <c r="GF89" s="306"/>
      <c r="GG89" s="302"/>
      <c r="GH89" s="302"/>
      <c r="GI89" s="302"/>
      <c r="GJ89" s="302"/>
      <c r="GK89" s="302"/>
      <c r="GL89" s="302"/>
      <c r="GM89" s="307"/>
      <c r="GN89" s="308"/>
      <c r="GO89" s="288"/>
      <c r="GP89" s="288"/>
      <c r="GQ89" s="306"/>
      <c r="GR89" s="302"/>
      <c r="GS89" s="302"/>
      <c r="GT89" s="302"/>
      <c r="GU89" s="302"/>
      <c r="GV89" s="302"/>
      <c r="GW89" s="302"/>
      <c r="GX89" s="307"/>
      <c r="GY89" s="308"/>
      <c r="GZ89" s="288"/>
      <c r="HA89" s="288"/>
      <c r="HB89" s="306"/>
      <c r="HC89" s="302"/>
      <c r="HD89" s="302"/>
      <c r="HE89" s="302"/>
      <c r="HF89" s="302"/>
      <c r="HG89" s="302"/>
      <c r="HH89" s="302"/>
      <c r="HI89" s="307"/>
      <c r="HJ89" s="308"/>
      <c r="HK89" s="288"/>
      <c r="HL89" s="288"/>
      <c r="HM89" s="306"/>
      <c r="HN89" s="302"/>
      <c r="HO89" s="302"/>
      <c r="HP89" s="302"/>
      <c r="HQ89" s="302"/>
      <c r="HR89" s="302"/>
      <c r="HS89" s="302"/>
      <c r="HT89" s="307"/>
      <c r="HU89" s="308"/>
      <c r="HV89" s="288"/>
      <c r="HW89" s="288"/>
      <c r="HX89" s="306"/>
      <c r="HY89" s="302"/>
      <c r="HZ89" s="302"/>
      <c r="IA89" s="302"/>
      <c r="IB89" s="302"/>
      <c r="IC89" s="302"/>
      <c r="ID89" s="302"/>
      <c r="IE89" s="307"/>
      <c r="IF89" s="308"/>
      <c r="IG89" s="288"/>
      <c r="IH89" s="288"/>
      <c r="II89" s="306"/>
      <c r="IJ89" s="302"/>
      <c r="IK89" s="302"/>
      <c r="IL89" s="302"/>
      <c r="IM89" s="302"/>
      <c r="IN89" s="302"/>
      <c r="IO89" s="302"/>
      <c r="IP89" s="307"/>
      <c r="IQ89" s="308"/>
      <c r="IR89" s="288"/>
      <c r="IS89" s="288"/>
    </row>
    <row r="90" spans="1:253" x14ac:dyDescent="0.3">
      <c r="A90" s="309"/>
      <c r="B90" s="224"/>
      <c r="C90" s="224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02"/>
      <c r="AB90" s="307"/>
      <c r="AC90" s="308"/>
      <c r="AD90" s="288"/>
      <c r="AE90" s="165"/>
      <c r="AF90" s="165"/>
      <c r="AG90" s="542"/>
      <c r="AH90" s="306"/>
      <c r="AI90" s="302"/>
      <c r="AJ90" s="302"/>
      <c r="AK90" s="302"/>
      <c r="AL90" s="302"/>
      <c r="AM90" s="302"/>
      <c r="AN90" s="302"/>
      <c r="AO90" s="307"/>
      <c r="AP90" s="308"/>
      <c r="AQ90" s="288"/>
      <c r="AR90" s="288"/>
      <c r="AS90" s="306"/>
      <c r="AT90" s="302"/>
      <c r="AU90" s="302"/>
      <c r="AV90" s="302"/>
      <c r="AW90" s="302"/>
      <c r="AX90" s="302"/>
      <c r="AY90" s="302"/>
      <c r="AZ90" s="307"/>
      <c r="BA90" s="308"/>
      <c r="BB90" s="288"/>
      <c r="BC90" s="288"/>
      <c r="BD90" s="306"/>
      <c r="BE90" s="302"/>
      <c r="BF90" s="302"/>
      <c r="BG90" s="302"/>
      <c r="BH90" s="302"/>
      <c r="BI90" s="302"/>
      <c r="BJ90" s="302"/>
      <c r="BK90" s="307"/>
      <c r="BL90" s="308"/>
      <c r="BM90" s="288"/>
      <c r="BN90" s="288"/>
      <c r="BO90" s="306"/>
      <c r="BP90" s="302"/>
      <c r="BQ90" s="302"/>
      <c r="BR90" s="302"/>
      <c r="BS90" s="302"/>
      <c r="BT90" s="302"/>
      <c r="BU90" s="302"/>
      <c r="BV90" s="307"/>
      <c r="BW90" s="308"/>
      <c r="BX90" s="288"/>
      <c r="BY90" s="288"/>
      <c r="BZ90" s="306"/>
      <c r="CA90" s="302"/>
      <c r="CB90" s="302"/>
      <c r="CC90" s="302"/>
      <c r="CD90" s="302"/>
      <c r="CE90" s="302"/>
      <c r="CF90" s="302"/>
      <c r="CG90" s="307"/>
      <c r="CH90" s="308"/>
      <c r="CI90" s="288"/>
      <c r="CJ90" s="288"/>
      <c r="CK90" s="306"/>
      <c r="CL90" s="302"/>
      <c r="CM90" s="302"/>
      <c r="CN90" s="302"/>
      <c r="CO90" s="302"/>
      <c r="CP90" s="302"/>
      <c r="CQ90" s="302"/>
      <c r="CR90" s="307"/>
      <c r="CS90" s="308"/>
      <c r="CT90" s="288"/>
      <c r="CU90" s="288"/>
      <c r="CV90" s="306"/>
      <c r="CW90" s="302"/>
      <c r="CX90" s="302"/>
      <c r="CY90" s="302"/>
      <c r="CZ90" s="302"/>
      <c r="DA90" s="302"/>
      <c r="DB90" s="302"/>
      <c r="DC90" s="307"/>
      <c r="DD90" s="308"/>
      <c r="DE90" s="288"/>
      <c r="DF90" s="288"/>
      <c r="DG90" s="306"/>
      <c r="DH90" s="302"/>
      <c r="DI90" s="302"/>
      <c r="DJ90" s="302"/>
      <c r="DK90" s="302"/>
      <c r="DL90" s="302"/>
      <c r="DM90" s="302"/>
      <c r="DN90" s="307"/>
      <c r="DO90" s="308"/>
      <c r="DP90" s="288"/>
      <c r="DQ90" s="288"/>
      <c r="DR90" s="306"/>
      <c r="DS90" s="302"/>
      <c r="DT90" s="302"/>
      <c r="DU90" s="302"/>
      <c r="DV90" s="302"/>
      <c r="DW90" s="302"/>
      <c r="DX90" s="302"/>
      <c r="DY90" s="307"/>
      <c r="DZ90" s="308"/>
      <c r="EA90" s="288"/>
      <c r="EB90" s="288"/>
      <c r="EC90" s="306"/>
      <c r="ED90" s="302"/>
      <c r="EE90" s="302"/>
      <c r="EF90" s="302"/>
      <c r="EG90" s="302"/>
      <c r="EH90" s="302"/>
      <c r="EI90" s="302"/>
      <c r="EJ90" s="307"/>
      <c r="EK90" s="308"/>
      <c r="EL90" s="288"/>
      <c r="EM90" s="288"/>
      <c r="EN90" s="306"/>
      <c r="EO90" s="302"/>
      <c r="EP90" s="302"/>
      <c r="EQ90" s="302"/>
      <c r="ER90" s="302"/>
      <c r="ES90" s="302"/>
      <c r="ET90" s="302"/>
      <c r="EU90" s="307"/>
      <c r="EV90" s="308"/>
      <c r="EW90" s="288"/>
      <c r="EX90" s="288"/>
      <c r="EY90" s="306"/>
      <c r="EZ90" s="302"/>
      <c r="FA90" s="302"/>
      <c r="FB90" s="302"/>
      <c r="FC90" s="302"/>
      <c r="FD90" s="302"/>
      <c r="FE90" s="302"/>
      <c r="FF90" s="307"/>
      <c r="FG90" s="308"/>
      <c r="FH90" s="288"/>
      <c r="FI90" s="288"/>
      <c r="FJ90" s="306"/>
      <c r="FK90" s="302"/>
      <c r="FL90" s="302"/>
      <c r="FM90" s="302"/>
      <c r="FN90" s="302"/>
      <c r="FO90" s="302"/>
      <c r="FP90" s="302"/>
      <c r="FQ90" s="307"/>
      <c r="FR90" s="308"/>
      <c r="FS90" s="288"/>
      <c r="FT90" s="288"/>
      <c r="FU90" s="306"/>
      <c r="FV90" s="302"/>
      <c r="FW90" s="302"/>
      <c r="FX90" s="302"/>
      <c r="FY90" s="302"/>
      <c r="FZ90" s="302"/>
      <c r="GA90" s="302"/>
      <c r="GB90" s="307"/>
      <c r="GC90" s="308"/>
      <c r="GD90" s="288"/>
      <c r="GE90" s="288"/>
      <c r="GF90" s="306"/>
      <c r="GG90" s="302"/>
      <c r="GH90" s="302"/>
      <c r="GI90" s="302"/>
      <c r="GJ90" s="302"/>
      <c r="GK90" s="302"/>
      <c r="GL90" s="302"/>
      <c r="GM90" s="307"/>
      <c r="GN90" s="308"/>
      <c r="GO90" s="288"/>
      <c r="GP90" s="288"/>
      <c r="GQ90" s="306"/>
      <c r="GR90" s="302"/>
      <c r="GS90" s="302"/>
      <c r="GT90" s="302"/>
      <c r="GU90" s="302"/>
      <c r="GV90" s="302"/>
      <c r="GW90" s="302"/>
      <c r="GX90" s="307"/>
      <c r="GY90" s="308"/>
      <c r="GZ90" s="288"/>
      <c r="HA90" s="288"/>
      <c r="HB90" s="306"/>
      <c r="HC90" s="302"/>
      <c r="HD90" s="302"/>
      <c r="HE90" s="302"/>
      <c r="HF90" s="302"/>
      <c r="HG90" s="302"/>
      <c r="HH90" s="302"/>
      <c r="HI90" s="307"/>
      <c r="HJ90" s="308"/>
      <c r="HK90" s="288"/>
      <c r="HL90" s="288"/>
      <c r="HM90" s="306"/>
      <c r="HN90" s="302"/>
      <c r="HO90" s="302"/>
      <c r="HP90" s="302"/>
      <c r="HQ90" s="302"/>
      <c r="HR90" s="302"/>
      <c r="HS90" s="302"/>
      <c r="HT90" s="307"/>
      <c r="HU90" s="308"/>
      <c r="HV90" s="288"/>
      <c r="HW90" s="288"/>
      <c r="HX90" s="306"/>
      <c r="HY90" s="302"/>
      <c r="HZ90" s="302"/>
      <c r="IA90" s="302"/>
      <c r="IB90" s="302"/>
      <c r="IC90" s="302"/>
      <c r="ID90" s="302"/>
      <c r="IE90" s="307"/>
      <c r="IF90" s="308"/>
      <c r="IG90" s="288"/>
      <c r="IH90" s="288"/>
      <c r="II90" s="306"/>
      <c r="IJ90" s="302"/>
      <c r="IK90" s="302"/>
      <c r="IL90" s="302"/>
      <c r="IM90" s="302"/>
      <c r="IN90" s="302"/>
      <c r="IO90" s="302"/>
      <c r="IP90" s="307"/>
      <c r="IQ90" s="308"/>
      <c r="IR90" s="288"/>
      <c r="IS90" s="288"/>
    </row>
    <row r="91" spans="1:253" x14ac:dyDescent="0.3">
      <c r="A91" s="309"/>
      <c r="B91" s="224"/>
      <c r="C91" s="224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02"/>
      <c r="AB91" s="307"/>
      <c r="AC91" s="308"/>
      <c r="AD91" s="288"/>
      <c r="AE91" s="547"/>
      <c r="AF91" s="547"/>
      <c r="AG91" s="544"/>
      <c r="AH91" s="306"/>
      <c r="AI91" s="302"/>
      <c r="AJ91" s="302"/>
      <c r="AK91" s="302"/>
      <c r="AL91" s="302"/>
      <c r="AM91" s="302"/>
      <c r="AN91" s="302"/>
      <c r="AO91" s="307"/>
      <c r="AP91" s="308"/>
      <c r="AQ91" s="288"/>
      <c r="AR91" s="288"/>
      <c r="AS91" s="306"/>
      <c r="AT91" s="302"/>
      <c r="AU91" s="302"/>
      <c r="AV91" s="302"/>
      <c r="AW91" s="302"/>
      <c r="AX91" s="302"/>
      <c r="AY91" s="302"/>
      <c r="AZ91" s="307"/>
      <c r="BA91" s="308"/>
      <c r="BB91" s="288"/>
      <c r="BC91" s="288"/>
      <c r="BD91" s="306"/>
      <c r="BE91" s="302"/>
      <c r="BF91" s="302"/>
      <c r="BG91" s="302"/>
      <c r="BH91" s="302"/>
      <c r="BI91" s="302"/>
      <c r="BJ91" s="302"/>
      <c r="BK91" s="307"/>
      <c r="BL91" s="308"/>
      <c r="BM91" s="288"/>
      <c r="BN91" s="288"/>
      <c r="BO91" s="306"/>
      <c r="BP91" s="302"/>
      <c r="BQ91" s="302"/>
      <c r="BR91" s="302"/>
      <c r="BS91" s="302"/>
      <c r="BT91" s="302"/>
      <c r="BU91" s="302"/>
      <c r="BV91" s="307"/>
      <c r="BW91" s="308"/>
      <c r="BX91" s="288"/>
      <c r="BY91" s="288"/>
      <c r="BZ91" s="306"/>
      <c r="CA91" s="302"/>
      <c r="CB91" s="302"/>
      <c r="CC91" s="302"/>
      <c r="CD91" s="302"/>
      <c r="CE91" s="302"/>
      <c r="CF91" s="302"/>
      <c r="CG91" s="307"/>
      <c r="CH91" s="308"/>
      <c r="CI91" s="288"/>
      <c r="CJ91" s="288"/>
      <c r="CK91" s="306"/>
      <c r="CL91" s="302"/>
      <c r="CM91" s="302"/>
      <c r="CN91" s="302"/>
      <c r="CO91" s="302"/>
      <c r="CP91" s="302"/>
      <c r="CQ91" s="302"/>
      <c r="CR91" s="307"/>
      <c r="CS91" s="308"/>
      <c r="CT91" s="288"/>
      <c r="CU91" s="288"/>
      <c r="CV91" s="306"/>
      <c r="CW91" s="302"/>
      <c r="CX91" s="302"/>
      <c r="CY91" s="302"/>
      <c r="CZ91" s="302"/>
      <c r="DA91" s="302"/>
      <c r="DB91" s="302"/>
      <c r="DC91" s="307"/>
      <c r="DD91" s="308"/>
      <c r="DE91" s="288"/>
      <c r="DF91" s="288"/>
      <c r="DG91" s="306"/>
      <c r="DH91" s="302"/>
      <c r="DI91" s="302"/>
      <c r="DJ91" s="302"/>
      <c r="DK91" s="302"/>
      <c r="DL91" s="302"/>
      <c r="DM91" s="302"/>
      <c r="DN91" s="307"/>
      <c r="DO91" s="308"/>
      <c r="DP91" s="288"/>
      <c r="DQ91" s="288"/>
      <c r="DR91" s="306"/>
      <c r="DS91" s="302"/>
      <c r="DT91" s="302"/>
      <c r="DU91" s="302"/>
      <c r="DV91" s="302"/>
      <c r="DW91" s="302"/>
      <c r="DX91" s="302"/>
      <c r="DY91" s="307"/>
      <c r="DZ91" s="308"/>
      <c r="EA91" s="288"/>
      <c r="EB91" s="288"/>
      <c r="EC91" s="306"/>
      <c r="ED91" s="302"/>
      <c r="EE91" s="302"/>
      <c r="EF91" s="302"/>
      <c r="EG91" s="302"/>
      <c r="EH91" s="302"/>
      <c r="EI91" s="302"/>
      <c r="EJ91" s="307"/>
      <c r="EK91" s="308"/>
      <c r="EL91" s="288"/>
      <c r="EM91" s="288"/>
      <c r="EN91" s="306"/>
      <c r="EO91" s="302"/>
      <c r="EP91" s="302"/>
      <c r="EQ91" s="302"/>
      <c r="ER91" s="302"/>
      <c r="ES91" s="302"/>
      <c r="ET91" s="302"/>
      <c r="EU91" s="307"/>
      <c r="EV91" s="308"/>
      <c r="EW91" s="288"/>
      <c r="EX91" s="288"/>
      <c r="EY91" s="306"/>
      <c r="EZ91" s="302"/>
      <c r="FA91" s="302"/>
      <c r="FB91" s="302"/>
      <c r="FC91" s="302"/>
      <c r="FD91" s="302"/>
      <c r="FE91" s="302"/>
      <c r="FF91" s="307"/>
      <c r="FG91" s="308"/>
      <c r="FH91" s="288"/>
      <c r="FI91" s="288"/>
      <c r="FJ91" s="306"/>
      <c r="FK91" s="302"/>
      <c r="FL91" s="302"/>
      <c r="FM91" s="302"/>
      <c r="FN91" s="302"/>
      <c r="FO91" s="302"/>
      <c r="FP91" s="302"/>
      <c r="FQ91" s="307"/>
      <c r="FR91" s="308"/>
      <c r="FS91" s="288"/>
      <c r="FT91" s="288"/>
      <c r="FU91" s="306"/>
      <c r="FV91" s="302"/>
      <c r="FW91" s="302"/>
      <c r="FX91" s="302"/>
      <c r="FY91" s="302"/>
      <c r="FZ91" s="302"/>
      <c r="GA91" s="302"/>
      <c r="GB91" s="307"/>
      <c r="GC91" s="308"/>
      <c r="GD91" s="288"/>
      <c r="GE91" s="288"/>
      <c r="GF91" s="306"/>
      <c r="GG91" s="302"/>
      <c r="GH91" s="302"/>
      <c r="GI91" s="302"/>
      <c r="GJ91" s="302"/>
      <c r="GK91" s="302"/>
      <c r="GL91" s="302"/>
      <c r="GM91" s="307"/>
      <c r="GN91" s="308"/>
      <c r="GO91" s="288"/>
      <c r="GP91" s="288"/>
      <c r="GQ91" s="306"/>
      <c r="GR91" s="302"/>
      <c r="GS91" s="302"/>
      <c r="GT91" s="302"/>
      <c r="GU91" s="302"/>
      <c r="GV91" s="302"/>
      <c r="GW91" s="302"/>
      <c r="GX91" s="307"/>
      <c r="GY91" s="308"/>
      <c r="GZ91" s="288"/>
      <c r="HA91" s="288"/>
      <c r="HB91" s="306"/>
      <c r="HC91" s="302"/>
      <c r="HD91" s="302"/>
      <c r="HE91" s="302"/>
      <c r="HF91" s="302"/>
      <c r="HG91" s="302"/>
      <c r="HH91" s="302"/>
      <c r="HI91" s="307"/>
      <c r="HJ91" s="308"/>
      <c r="HK91" s="288"/>
      <c r="HL91" s="288"/>
      <c r="HM91" s="306"/>
      <c r="HN91" s="302"/>
      <c r="HO91" s="302"/>
      <c r="HP91" s="302"/>
      <c r="HQ91" s="302"/>
      <c r="HR91" s="302"/>
      <c r="HS91" s="302"/>
      <c r="HT91" s="307"/>
      <c r="HU91" s="308"/>
      <c r="HV91" s="288"/>
      <c r="HW91" s="288"/>
      <c r="HX91" s="306"/>
      <c r="HY91" s="302"/>
      <c r="HZ91" s="302"/>
      <c r="IA91" s="302"/>
      <c r="IB91" s="302"/>
      <c r="IC91" s="302"/>
      <c r="ID91" s="302"/>
      <c r="IE91" s="307"/>
      <c r="IF91" s="308"/>
      <c r="IG91" s="288"/>
      <c r="IH91" s="288"/>
      <c r="II91" s="306"/>
      <c r="IJ91" s="302"/>
      <c r="IK91" s="302"/>
      <c r="IL91" s="302"/>
      <c r="IM91" s="302"/>
      <c r="IN91" s="302"/>
      <c r="IO91" s="302"/>
      <c r="IP91" s="307"/>
      <c r="IQ91" s="308"/>
      <c r="IR91" s="288"/>
      <c r="IS91" s="288"/>
    </row>
    <row r="92" spans="1:253" x14ac:dyDescent="0.3">
      <c r="A92" s="309"/>
      <c r="B92" s="226"/>
      <c r="C92" s="226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02"/>
      <c r="AB92" s="307"/>
      <c r="AC92" s="308"/>
      <c r="AD92" s="288"/>
      <c r="AE92" s="541"/>
      <c r="AF92" s="541"/>
      <c r="AG92" s="542"/>
      <c r="AH92" s="306"/>
      <c r="AI92" s="302"/>
      <c r="AJ92" s="302"/>
      <c r="AK92" s="302"/>
      <c r="AL92" s="302"/>
      <c r="AM92" s="302"/>
      <c r="AN92" s="302"/>
      <c r="AO92" s="307"/>
      <c r="AP92" s="308"/>
      <c r="AQ92" s="288"/>
      <c r="AR92" s="288"/>
      <c r="AS92" s="306"/>
      <c r="AT92" s="302"/>
      <c r="AU92" s="302"/>
      <c r="AV92" s="302"/>
      <c r="AW92" s="302"/>
      <c r="AX92" s="302"/>
      <c r="AY92" s="302"/>
      <c r="AZ92" s="307"/>
      <c r="BA92" s="308"/>
      <c r="BB92" s="288"/>
      <c r="BC92" s="288"/>
      <c r="BD92" s="306"/>
      <c r="BE92" s="302"/>
      <c r="BF92" s="302"/>
      <c r="BG92" s="302"/>
      <c r="BH92" s="302"/>
      <c r="BI92" s="302"/>
      <c r="BJ92" s="302"/>
      <c r="BK92" s="307"/>
      <c r="BL92" s="308"/>
      <c r="BM92" s="288"/>
      <c r="BN92" s="288"/>
      <c r="BO92" s="306"/>
      <c r="BP92" s="302"/>
      <c r="BQ92" s="302"/>
      <c r="BR92" s="302"/>
      <c r="BS92" s="302"/>
      <c r="BT92" s="302"/>
      <c r="BU92" s="302"/>
      <c r="BV92" s="307"/>
      <c r="BW92" s="308"/>
      <c r="BX92" s="288"/>
      <c r="BY92" s="288"/>
      <c r="BZ92" s="306"/>
      <c r="CA92" s="302"/>
      <c r="CB92" s="302"/>
      <c r="CC92" s="302"/>
      <c r="CD92" s="302"/>
      <c r="CE92" s="302"/>
      <c r="CF92" s="302"/>
      <c r="CG92" s="307"/>
      <c r="CH92" s="308"/>
      <c r="CI92" s="288"/>
      <c r="CJ92" s="288"/>
      <c r="CK92" s="306"/>
      <c r="CL92" s="302"/>
      <c r="CM92" s="302"/>
      <c r="CN92" s="302"/>
      <c r="CO92" s="302"/>
      <c r="CP92" s="302"/>
      <c r="CQ92" s="302"/>
      <c r="CR92" s="307"/>
      <c r="CS92" s="308"/>
      <c r="CT92" s="288"/>
      <c r="CU92" s="288"/>
      <c r="CV92" s="306"/>
      <c r="CW92" s="302"/>
      <c r="CX92" s="302"/>
      <c r="CY92" s="302"/>
      <c r="CZ92" s="302"/>
      <c r="DA92" s="302"/>
      <c r="DB92" s="302"/>
      <c r="DC92" s="307"/>
      <c r="DD92" s="308"/>
      <c r="DE92" s="288"/>
      <c r="DF92" s="288"/>
      <c r="DG92" s="306"/>
      <c r="DH92" s="302"/>
      <c r="DI92" s="302"/>
      <c r="DJ92" s="302"/>
      <c r="DK92" s="302"/>
      <c r="DL92" s="302"/>
      <c r="DM92" s="302"/>
      <c r="DN92" s="307"/>
      <c r="DO92" s="308"/>
      <c r="DP92" s="288"/>
      <c r="DQ92" s="288"/>
      <c r="DR92" s="306"/>
      <c r="DS92" s="302"/>
      <c r="DT92" s="302"/>
      <c r="DU92" s="302"/>
      <c r="DV92" s="302"/>
      <c r="DW92" s="302"/>
      <c r="DX92" s="302"/>
      <c r="DY92" s="307"/>
      <c r="DZ92" s="308"/>
      <c r="EA92" s="288"/>
      <c r="EB92" s="288"/>
      <c r="EC92" s="306"/>
      <c r="ED92" s="302"/>
      <c r="EE92" s="302"/>
      <c r="EF92" s="302"/>
      <c r="EG92" s="302"/>
      <c r="EH92" s="302"/>
      <c r="EI92" s="302"/>
      <c r="EJ92" s="307"/>
      <c r="EK92" s="308"/>
      <c r="EL92" s="288"/>
      <c r="EM92" s="288"/>
      <c r="EN92" s="306"/>
      <c r="EO92" s="302"/>
      <c r="EP92" s="302"/>
      <c r="EQ92" s="302"/>
      <c r="ER92" s="302"/>
      <c r="ES92" s="302"/>
      <c r="ET92" s="302"/>
      <c r="EU92" s="307"/>
      <c r="EV92" s="308"/>
      <c r="EW92" s="288"/>
      <c r="EX92" s="288"/>
      <c r="EY92" s="306"/>
      <c r="EZ92" s="302"/>
      <c r="FA92" s="302"/>
      <c r="FB92" s="302"/>
      <c r="FC92" s="302"/>
      <c r="FD92" s="302"/>
      <c r="FE92" s="302"/>
      <c r="FF92" s="307"/>
      <c r="FG92" s="308"/>
      <c r="FH92" s="288"/>
      <c r="FI92" s="288"/>
      <c r="FJ92" s="306"/>
      <c r="FK92" s="302"/>
      <c r="FL92" s="302"/>
      <c r="FM92" s="302"/>
      <c r="FN92" s="302"/>
      <c r="FO92" s="302"/>
      <c r="FP92" s="302"/>
      <c r="FQ92" s="307"/>
      <c r="FR92" s="308"/>
      <c r="FS92" s="288"/>
      <c r="FT92" s="288"/>
      <c r="FU92" s="306"/>
      <c r="FV92" s="302"/>
      <c r="FW92" s="302"/>
      <c r="FX92" s="302"/>
      <c r="FY92" s="302"/>
      <c r="FZ92" s="302"/>
      <c r="GA92" s="302"/>
      <c r="GB92" s="307"/>
      <c r="GC92" s="308"/>
      <c r="GD92" s="288"/>
      <c r="GE92" s="288"/>
      <c r="GF92" s="306"/>
      <c r="GG92" s="302"/>
      <c r="GH92" s="302"/>
      <c r="GI92" s="302"/>
      <c r="GJ92" s="302"/>
      <c r="GK92" s="302"/>
      <c r="GL92" s="302"/>
      <c r="GM92" s="307"/>
      <c r="GN92" s="308"/>
      <c r="GO92" s="288"/>
      <c r="GP92" s="288"/>
      <c r="GQ92" s="306"/>
      <c r="GR92" s="302"/>
      <c r="GS92" s="302"/>
      <c r="GT92" s="302"/>
      <c r="GU92" s="302"/>
      <c r="GV92" s="302"/>
      <c r="GW92" s="302"/>
      <c r="GX92" s="307"/>
      <c r="GY92" s="308"/>
      <c r="GZ92" s="288"/>
      <c r="HA92" s="288"/>
      <c r="HB92" s="306"/>
      <c r="HC92" s="302"/>
      <c r="HD92" s="302"/>
      <c r="HE92" s="302"/>
      <c r="HF92" s="302"/>
      <c r="HG92" s="302"/>
      <c r="HH92" s="302"/>
      <c r="HI92" s="307"/>
      <c r="HJ92" s="308"/>
      <c r="HK92" s="288"/>
      <c r="HL92" s="288"/>
      <c r="HM92" s="306"/>
      <c r="HN92" s="302"/>
      <c r="HO92" s="302"/>
      <c r="HP92" s="302"/>
      <c r="HQ92" s="302"/>
      <c r="HR92" s="302"/>
      <c r="HS92" s="302"/>
      <c r="HT92" s="307"/>
      <c r="HU92" s="308"/>
      <c r="HV92" s="288"/>
      <c r="HW92" s="288"/>
      <c r="HX92" s="306"/>
      <c r="HY92" s="302"/>
      <c r="HZ92" s="302"/>
      <c r="IA92" s="302"/>
      <c r="IB92" s="302"/>
      <c r="IC92" s="302"/>
      <c r="ID92" s="302"/>
      <c r="IE92" s="307"/>
      <c r="IF92" s="308"/>
      <c r="IG92" s="288"/>
      <c r="IH92" s="288"/>
      <c r="II92" s="306"/>
      <c r="IJ92" s="302"/>
      <c r="IK92" s="302"/>
      <c r="IL92" s="302"/>
      <c r="IM92" s="302"/>
      <c r="IN92" s="302"/>
      <c r="IO92" s="302"/>
      <c r="IP92" s="307"/>
      <c r="IQ92" s="308"/>
      <c r="IR92" s="288"/>
      <c r="IS92" s="288"/>
    </row>
    <row r="93" spans="1:253" x14ac:dyDescent="0.3">
      <c r="A93" s="312"/>
      <c r="B93" s="313"/>
      <c r="C93" s="313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287"/>
      <c r="AB93" s="307"/>
      <c r="AC93" s="308"/>
      <c r="AD93" s="288"/>
      <c r="AE93" s="541"/>
      <c r="AF93" s="541"/>
      <c r="AG93" s="542"/>
      <c r="AH93" s="306"/>
      <c r="AI93" s="302"/>
      <c r="AJ93" s="302"/>
      <c r="AK93" s="302"/>
      <c r="AL93" s="302"/>
      <c r="AM93" s="302"/>
      <c r="AN93" s="302"/>
      <c r="AO93" s="307"/>
      <c r="AP93" s="308"/>
      <c r="AQ93" s="288"/>
      <c r="AR93" s="288"/>
      <c r="AS93" s="306"/>
      <c r="AT93" s="302"/>
      <c r="AU93" s="302"/>
      <c r="AV93" s="302"/>
      <c r="AW93" s="302"/>
      <c r="AX93" s="302"/>
      <c r="AY93" s="302"/>
      <c r="AZ93" s="307"/>
      <c r="BA93" s="308"/>
      <c r="BB93" s="288"/>
      <c r="BC93" s="288"/>
      <c r="BD93" s="306"/>
      <c r="BE93" s="302"/>
      <c r="BF93" s="302"/>
      <c r="BG93" s="302"/>
      <c r="BH93" s="302"/>
      <c r="BI93" s="302"/>
      <c r="BJ93" s="302"/>
      <c r="BK93" s="307"/>
      <c r="BL93" s="308"/>
      <c r="BM93" s="288"/>
      <c r="BN93" s="288"/>
      <c r="BO93" s="306"/>
      <c r="BP93" s="302"/>
      <c r="BQ93" s="302"/>
      <c r="BR93" s="302"/>
      <c r="BS93" s="302"/>
      <c r="BT93" s="302"/>
      <c r="BU93" s="302"/>
      <c r="BV93" s="307"/>
      <c r="BW93" s="308"/>
      <c r="BX93" s="288"/>
      <c r="BY93" s="288"/>
      <c r="BZ93" s="306"/>
      <c r="CA93" s="302"/>
      <c r="CB93" s="302"/>
      <c r="CC93" s="302"/>
      <c r="CD93" s="302"/>
      <c r="CE93" s="302"/>
      <c r="CF93" s="302"/>
      <c r="CG93" s="307"/>
      <c r="CH93" s="308"/>
      <c r="CI93" s="288"/>
      <c r="CJ93" s="288"/>
      <c r="CK93" s="306"/>
      <c r="CL93" s="302"/>
      <c r="CM93" s="302"/>
      <c r="CN93" s="302"/>
      <c r="CO93" s="302"/>
      <c r="CP93" s="302"/>
      <c r="CQ93" s="302"/>
      <c r="CR93" s="307"/>
      <c r="CS93" s="308"/>
      <c r="CT93" s="288"/>
      <c r="CU93" s="288"/>
      <c r="CV93" s="306"/>
      <c r="CW93" s="302"/>
      <c r="CX93" s="302"/>
      <c r="CY93" s="302"/>
      <c r="CZ93" s="302"/>
      <c r="DA93" s="302"/>
      <c r="DB93" s="302"/>
      <c r="DC93" s="307"/>
      <c r="DD93" s="308"/>
      <c r="DE93" s="288"/>
      <c r="DF93" s="288"/>
      <c r="DG93" s="306"/>
      <c r="DH93" s="302"/>
      <c r="DI93" s="302"/>
      <c r="DJ93" s="302"/>
      <c r="DK93" s="302"/>
      <c r="DL93" s="302"/>
      <c r="DM93" s="302"/>
      <c r="DN93" s="307"/>
      <c r="DO93" s="308"/>
      <c r="DP93" s="288"/>
      <c r="DQ93" s="288"/>
      <c r="DR93" s="306"/>
      <c r="DS93" s="302"/>
      <c r="DT93" s="302"/>
      <c r="DU93" s="302"/>
      <c r="DV93" s="302"/>
      <c r="DW93" s="302"/>
      <c r="DX93" s="302"/>
      <c r="DY93" s="307"/>
      <c r="DZ93" s="308"/>
      <c r="EA93" s="288"/>
      <c r="EB93" s="288"/>
      <c r="EC93" s="306"/>
      <c r="ED93" s="302"/>
      <c r="EE93" s="302"/>
      <c r="EF93" s="302"/>
      <c r="EG93" s="302"/>
      <c r="EH93" s="302"/>
      <c r="EI93" s="302"/>
      <c r="EJ93" s="307"/>
      <c r="EK93" s="308"/>
      <c r="EL93" s="288"/>
      <c r="EM93" s="288"/>
      <c r="EN93" s="306"/>
      <c r="EO93" s="302"/>
      <c r="EP93" s="302"/>
      <c r="EQ93" s="302"/>
      <c r="ER93" s="302"/>
      <c r="ES93" s="302"/>
      <c r="ET93" s="302"/>
      <c r="EU93" s="307"/>
      <c r="EV93" s="308"/>
      <c r="EW93" s="288"/>
      <c r="EX93" s="288"/>
      <c r="EY93" s="306"/>
      <c r="EZ93" s="302"/>
      <c r="FA93" s="302"/>
      <c r="FB93" s="302"/>
      <c r="FC93" s="302"/>
      <c r="FD93" s="302"/>
      <c r="FE93" s="302"/>
      <c r="FF93" s="307"/>
      <c r="FG93" s="308"/>
      <c r="FH93" s="288"/>
      <c r="FI93" s="288"/>
      <c r="FJ93" s="306"/>
      <c r="FK93" s="302"/>
      <c r="FL93" s="302"/>
      <c r="FM93" s="302"/>
      <c r="FN93" s="302"/>
      <c r="FO93" s="302"/>
      <c r="FP93" s="302"/>
      <c r="FQ93" s="307"/>
      <c r="FR93" s="308"/>
      <c r="FS93" s="288"/>
      <c r="FT93" s="288"/>
      <c r="FU93" s="306"/>
      <c r="FV93" s="302"/>
      <c r="FW93" s="302"/>
      <c r="FX93" s="302"/>
      <c r="FY93" s="302"/>
      <c r="FZ93" s="302"/>
      <c r="GA93" s="302"/>
      <c r="GB93" s="307"/>
      <c r="GC93" s="308"/>
      <c r="GD93" s="288"/>
      <c r="GE93" s="288"/>
      <c r="GF93" s="306"/>
      <c r="GG93" s="302"/>
      <c r="GH93" s="302"/>
      <c r="GI93" s="302"/>
      <c r="GJ93" s="302"/>
      <c r="GK93" s="302"/>
      <c r="GL93" s="302"/>
      <c r="GM93" s="307"/>
      <c r="GN93" s="308"/>
      <c r="GO93" s="288"/>
      <c r="GP93" s="288"/>
      <c r="GQ93" s="306"/>
      <c r="GR93" s="302"/>
      <c r="GS93" s="302"/>
      <c r="GT93" s="302"/>
      <c r="GU93" s="302"/>
      <c r="GV93" s="302"/>
      <c r="GW93" s="302"/>
      <c r="GX93" s="307"/>
      <c r="GY93" s="308"/>
      <c r="GZ93" s="288"/>
      <c r="HA93" s="288"/>
      <c r="HB93" s="306"/>
      <c r="HC93" s="302"/>
      <c r="HD93" s="302"/>
      <c r="HE93" s="302"/>
      <c r="HF93" s="302"/>
      <c r="HG93" s="302"/>
      <c r="HH93" s="302"/>
      <c r="HI93" s="307"/>
      <c r="HJ93" s="308"/>
      <c r="HK93" s="288"/>
      <c r="HL93" s="288"/>
      <c r="HM93" s="306"/>
      <c r="HN93" s="302"/>
      <c r="HO93" s="302"/>
      <c r="HP93" s="302"/>
      <c r="HQ93" s="302"/>
      <c r="HR93" s="302"/>
      <c r="HS93" s="302"/>
      <c r="HT93" s="307"/>
      <c r="HU93" s="308"/>
      <c r="HV93" s="288"/>
      <c r="HW93" s="288"/>
      <c r="HX93" s="306"/>
      <c r="HY93" s="302"/>
      <c r="HZ93" s="302"/>
      <c r="IA93" s="302"/>
      <c r="IB93" s="302"/>
      <c r="IC93" s="302"/>
      <c r="ID93" s="302"/>
      <c r="IE93" s="307"/>
      <c r="IF93" s="308"/>
      <c r="IG93" s="288"/>
      <c r="IH93" s="288"/>
      <c r="II93" s="306"/>
      <c r="IJ93" s="302"/>
      <c r="IK93" s="302"/>
      <c r="IL93" s="302"/>
      <c r="IM93" s="302"/>
      <c r="IN93" s="302"/>
      <c r="IO93" s="302"/>
      <c r="IP93" s="307"/>
      <c r="IQ93" s="308"/>
      <c r="IR93" s="288"/>
      <c r="IS93" s="288"/>
    </row>
    <row r="94" spans="1:253" x14ac:dyDescent="0.3">
      <c r="A94" s="287"/>
      <c r="B94" s="288"/>
      <c r="C94" s="28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287"/>
      <c r="AB94" s="307"/>
      <c r="AC94" s="308"/>
      <c r="AD94" s="288"/>
      <c r="AE94" s="541"/>
      <c r="AF94" s="541"/>
      <c r="AG94" s="542"/>
      <c r="AH94" s="306"/>
      <c r="AI94" s="302"/>
      <c r="AJ94" s="302"/>
      <c r="AK94" s="302"/>
      <c r="AL94" s="302"/>
      <c r="AM94" s="302"/>
      <c r="AN94" s="302"/>
      <c r="AO94" s="307"/>
      <c r="AP94" s="308"/>
      <c r="AQ94" s="288"/>
      <c r="AR94" s="288"/>
      <c r="AS94" s="306"/>
      <c r="AT94" s="302"/>
      <c r="AU94" s="302"/>
      <c r="AV94" s="302"/>
      <c r="AW94" s="302"/>
      <c r="AX94" s="302"/>
      <c r="AY94" s="302"/>
      <c r="AZ94" s="307"/>
      <c r="BA94" s="308"/>
      <c r="BB94" s="288"/>
      <c r="BC94" s="288"/>
      <c r="BD94" s="306"/>
      <c r="BE94" s="302"/>
      <c r="BF94" s="302"/>
      <c r="BG94" s="302"/>
      <c r="BH94" s="302"/>
      <c r="BI94" s="302"/>
      <c r="BJ94" s="302"/>
      <c r="BK94" s="307"/>
      <c r="BL94" s="308"/>
      <c r="BM94" s="288"/>
      <c r="BN94" s="288"/>
      <c r="BO94" s="306"/>
      <c r="BP94" s="302"/>
      <c r="BQ94" s="302"/>
      <c r="BR94" s="302"/>
      <c r="BS94" s="302"/>
      <c r="BT94" s="302"/>
      <c r="BU94" s="302"/>
      <c r="BV94" s="307"/>
      <c r="BW94" s="308"/>
      <c r="BX94" s="288"/>
      <c r="BY94" s="288"/>
      <c r="BZ94" s="306"/>
      <c r="CA94" s="302"/>
      <c r="CB94" s="302"/>
      <c r="CC94" s="302"/>
      <c r="CD94" s="302"/>
      <c r="CE94" s="302"/>
      <c r="CF94" s="302"/>
      <c r="CG94" s="307"/>
      <c r="CH94" s="308"/>
      <c r="CI94" s="288"/>
      <c r="CJ94" s="288"/>
      <c r="CK94" s="306"/>
      <c r="CL94" s="302"/>
      <c r="CM94" s="302"/>
      <c r="CN94" s="302"/>
      <c r="CO94" s="302"/>
      <c r="CP94" s="302"/>
      <c r="CQ94" s="302"/>
      <c r="CR94" s="307"/>
      <c r="CS94" s="308"/>
      <c r="CT94" s="288"/>
      <c r="CU94" s="288"/>
      <c r="CV94" s="306"/>
      <c r="CW94" s="302"/>
      <c r="CX94" s="302"/>
      <c r="CY94" s="302"/>
      <c r="CZ94" s="302"/>
      <c r="DA94" s="302"/>
      <c r="DB94" s="302"/>
      <c r="DC94" s="307"/>
      <c r="DD94" s="308"/>
      <c r="DE94" s="288"/>
      <c r="DF94" s="288"/>
      <c r="DG94" s="306"/>
      <c r="DH94" s="302"/>
      <c r="DI94" s="302"/>
      <c r="DJ94" s="302"/>
      <c r="DK94" s="302"/>
      <c r="DL94" s="302"/>
      <c r="DM94" s="302"/>
      <c r="DN94" s="307"/>
      <c r="DO94" s="308"/>
      <c r="DP94" s="288"/>
      <c r="DQ94" s="288"/>
      <c r="DR94" s="306"/>
      <c r="DS94" s="302"/>
      <c r="DT94" s="302"/>
      <c r="DU94" s="302"/>
      <c r="DV94" s="302"/>
      <c r="DW94" s="302"/>
      <c r="DX94" s="302"/>
      <c r="DY94" s="307"/>
      <c r="DZ94" s="308"/>
      <c r="EA94" s="288"/>
      <c r="EB94" s="288"/>
      <c r="EC94" s="306"/>
      <c r="ED94" s="302"/>
      <c r="EE94" s="302"/>
      <c r="EF94" s="302"/>
      <c r="EG94" s="302"/>
      <c r="EH94" s="302"/>
      <c r="EI94" s="302"/>
      <c r="EJ94" s="307"/>
      <c r="EK94" s="308"/>
      <c r="EL94" s="288"/>
      <c r="EM94" s="288"/>
      <c r="EN94" s="306"/>
      <c r="EO94" s="302"/>
      <c r="EP94" s="302"/>
      <c r="EQ94" s="302"/>
      <c r="ER94" s="302"/>
      <c r="ES94" s="302"/>
      <c r="ET94" s="302"/>
      <c r="EU94" s="307"/>
      <c r="EV94" s="308"/>
      <c r="EW94" s="288"/>
      <c r="EX94" s="288"/>
      <c r="EY94" s="306"/>
      <c r="EZ94" s="302"/>
      <c r="FA94" s="302"/>
      <c r="FB94" s="302"/>
      <c r="FC94" s="302"/>
      <c r="FD94" s="302"/>
      <c r="FE94" s="302"/>
      <c r="FF94" s="307"/>
      <c r="FG94" s="308"/>
      <c r="FH94" s="288"/>
      <c r="FI94" s="288"/>
      <c r="FJ94" s="306"/>
      <c r="FK94" s="302"/>
      <c r="FL94" s="302"/>
      <c r="FM94" s="302"/>
      <c r="FN94" s="302"/>
      <c r="FO94" s="302"/>
      <c r="FP94" s="302"/>
      <c r="FQ94" s="307"/>
      <c r="FR94" s="308"/>
      <c r="FS94" s="288"/>
      <c r="FT94" s="288"/>
      <c r="FU94" s="306"/>
      <c r="FV94" s="302"/>
      <c r="FW94" s="302"/>
      <c r="FX94" s="302"/>
      <c r="FY94" s="302"/>
      <c r="FZ94" s="302"/>
      <c r="GA94" s="302"/>
      <c r="GB94" s="307"/>
      <c r="GC94" s="308"/>
      <c r="GD94" s="288"/>
      <c r="GE94" s="288"/>
      <c r="GF94" s="306"/>
      <c r="GG94" s="302"/>
      <c r="GH94" s="302"/>
      <c r="GI94" s="302"/>
      <c r="GJ94" s="302"/>
      <c r="GK94" s="302"/>
      <c r="GL94" s="302"/>
      <c r="GM94" s="307"/>
      <c r="GN94" s="308"/>
      <c r="GO94" s="288"/>
      <c r="GP94" s="288"/>
      <c r="GQ94" s="306"/>
      <c r="GR94" s="302"/>
      <c r="GS94" s="302"/>
      <c r="GT94" s="302"/>
      <c r="GU94" s="302"/>
      <c r="GV94" s="302"/>
      <c r="GW94" s="302"/>
      <c r="GX94" s="307"/>
      <c r="GY94" s="308"/>
      <c r="GZ94" s="288"/>
      <c r="HA94" s="288"/>
      <c r="HB94" s="306"/>
      <c r="HC94" s="302"/>
      <c r="HD94" s="302"/>
      <c r="HE94" s="302"/>
      <c r="HF94" s="302"/>
      <c r="HG94" s="302"/>
      <c r="HH94" s="302"/>
      <c r="HI94" s="307"/>
      <c r="HJ94" s="308"/>
      <c r="HK94" s="288"/>
      <c r="HL94" s="288"/>
      <c r="HM94" s="306"/>
      <c r="HN94" s="302"/>
      <c r="HO94" s="302"/>
      <c r="HP94" s="302"/>
      <c r="HQ94" s="302"/>
      <c r="HR94" s="302"/>
      <c r="HS94" s="302"/>
      <c r="HT94" s="307"/>
      <c r="HU94" s="308"/>
      <c r="HV94" s="288"/>
      <c r="HW94" s="288"/>
      <c r="HX94" s="306"/>
      <c r="HY94" s="302"/>
      <c r="HZ94" s="302"/>
      <c r="IA94" s="302"/>
      <c r="IB94" s="302"/>
      <c r="IC94" s="302"/>
      <c r="ID94" s="302"/>
      <c r="IE94" s="307"/>
      <c r="IF94" s="308"/>
      <c r="IG94" s="288"/>
      <c r="IH94" s="288"/>
      <c r="II94" s="306"/>
      <c r="IJ94" s="302"/>
      <c r="IK94" s="302"/>
      <c r="IL94" s="302"/>
      <c r="IM94" s="302"/>
      <c r="IN94" s="302"/>
      <c r="IO94" s="302"/>
      <c r="IP94" s="307"/>
      <c r="IQ94" s="308"/>
      <c r="IR94" s="288"/>
      <c r="IS94" s="288"/>
    </row>
    <row r="95" spans="1:253" x14ac:dyDescent="0.3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307"/>
      <c r="AC95" s="308"/>
      <c r="AD95" s="288"/>
      <c r="AE95" s="541"/>
      <c r="AF95" s="541"/>
      <c r="AG95" s="542"/>
      <c r="AH95" s="306"/>
      <c r="AI95" s="302"/>
      <c r="AJ95" s="302"/>
      <c r="AK95" s="302"/>
      <c r="AL95" s="302"/>
      <c r="AM95" s="302"/>
      <c r="AN95" s="302"/>
      <c r="AO95" s="307"/>
      <c r="AP95" s="308"/>
      <c r="AQ95" s="288"/>
      <c r="AR95" s="288"/>
      <c r="AS95" s="306"/>
      <c r="AT95" s="302"/>
      <c r="AU95" s="302"/>
      <c r="AV95" s="302"/>
      <c r="AW95" s="302"/>
      <c r="AX95" s="302"/>
      <c r="AY95" s="302"/>
      <c r="AZ95" s="307"/>
      <c r="BA95" s="308"/>
      <c r="BB95" s="288"/>
      <c r="BC95" s="288"/>
      <c r="BD95" s="306"/>
      <c r="BE95" s="302"/>
      <c r="BF95" s="302"/>
      <c r="BG95" s="302"/>
      <c r="BH95" s="302"/>
      <c r="BI95" s="302"/>
      <c r="BJ95" s="302"/>
      <c r="BK95" s="307"/>
      <c r="BL95" s="308"/>
      <c r="BM95" s="288"/>
      <c r="BN95" s="288"/>
      <c r="BO95" s="306"/>
      <c r="BP95" s="302"/>
      <c r="BQ95" s="302"/>
      <c r="BR95" s="302"/>
      <c r="BS95" s="302"/>
      <c r="BT95" s="302"/>
      <c r="BU95" s="302"/>
      <c r="BV95" s="307"/>
      <c r="BW95" s="308"/>
      <c r="BX95" s="288"/>
      <c r="BY95" s="288"/>
      <c r="BZ95" s="306"/>
      <c r="CA95" s="302"/>
      <c r="CB95" s="302"/>
      <c r="CC95" s="302"/>
      <c r="CD95" s="302"/>
      <c r="CE95" s="302"/>
      <c r="CF95" s="302"/>
      <c r="CG95" s="307"/>
      <c r="CH95" s="308"/>
      <c r="CI95" s="288"/>
      <c r="CJ95" s="288"/>
      <c r="CK95" s="306"/>
      <c r="CL95" s="302"/>
      <c r="CM95" s="302"/>
      <c r="CN95" s="302"/>
      <c r="CO95" s="302"/>
      <c r="CP95" s="302"/>
      <c r="CQ95" s="302"/>
      <c r="CR95" s="307"/>
      <c r="CS95" s="308"/>
      <c r="CT95" s="288"/>
      <c r="CU95" s="288"/>
      <c r="CV95" s="306"/>
      <c r="CW95" s="302"/>
      <c r="CX95" s="302"/>
      <c r="CY95" s="302"/>
      <c r="CZ95" s="302"/>
      <c r="DA95" s="302"/>
      <c r="DB95" s="302"/>
      <c r="DC95" s="307"/>
      <c r="DD95" s="308"/>
      <c r="DE95" s="288"/>
      <c r="DF95" s="288"/>
      <c r="DG95" s="306"/>
      <c r="DH95" s="302"/>
      <c r="DI95" s="302"/>
      <c r="DJ95" s="302"/>
      <c r="DK95" s="302"/>
      <c r="DL95" s="302"/>
      <c r="DM95" s="302"/>
      <c r="DN95" s="307"/>
      <c r="DO95" s="308"/>
      <c r="DP95" s="288"/>
      <c r="DQ95" s="288"/>
      <c r="DR95" s="306"/>
      <c r="DS95" s="302"/>
      <c r="DT95" s="302"/>
      <c r="DU95" s="302"/>
      <c r="DV95" s="302"/>
      <c r="DW95" s="302"/>
      <c r="DX95" s="302"/>
      <c r="DY95" s="307"/>
      <c r="DZ95" s="308"/>
      <c r="EA95" s="288"/>
      <c r="EB95" s="288"/>
      <c r="EC95" s="306"/>
      <c r="ED95" s="302"/>
      <c r="EE95" s="302"/>
      <c r="EF95" s="302"/>
      <c r="EG95" s="302"/>
      <c r="EH95" s="302"/>
      <c r="EI95" s="302"/>
      <c r="EJ95" s="307"/>
      <c r="EK95" s="308"/>
      <c r="EL95" s="288"/>
      <c r="EM95" s="288"/>
      <c r="EN95" s="306"/>
      <c r="EO95" s="302"/>
      <c r="EP95" s="302"/>
      <c r="EQ95" s="302"/>
      <c r="ER95" s="302"/>
      <c r="ES95" s="302"/>
      <c r="ET95" s="302"/>
      <c r="EU95" s="307"/>
      <c r="EV95" s="308"/>
      <c r="EW95" s="288"/>
      <c r="EX95" s="288"/>
      <c r="EY95" s="306"/>
      <c r="EZ95" s="302"/>
      <c r="FA95" s="302"/>
      <c r="FB95" s="302"/>
      <c r="FC95" s="302"/>
      <c r="FD95" s="302"/>
      <c r="FE95" s="302"/>
      <c r="FF95" s="307"/>
      <c r="FG95" s="308"/>
      <c r="FH95" s="288"/>
      <c r="FI95" s="288"/>
      <c r="FJ95" s="306"/>
      <c r="FK95" s="302"/>
      <c r="FL95" s="302"/>
      <c r="FM95" s="302"/>
      <c r="FN95" s="302"/>
      <c r="FO95" s="302"/>
      <c r="FP95" s="302"/>
      <c r="FQ95" s="307"/>
      <c r="FR95" s="308"/>
      <c r="FS95" s="288"/>
      <c r="FT95" s="288"/>
      <c r="FU95" s="306"/>
      <c r="FV95" s="302"/>
      <c r="FW95" s="302"/>
      <c r="FX95" s="302"/>
      <c r="FY95" s="302"/>
      <c r="FZ95" s="302"/>
      <c r="GA95" s="302"/>
      <c r="GB95" s="307"/>
      <c r="GC95" s="308"/>
      <c r="GD95" s="288"/>
      <c r="GE95" s="288"/>
      <c r="GF95" s="306"/>
      <c r="GG95" s="302"/>
      <c r="GH95" s="302"/>
      <c r="GI95" s="302"/>
      <c r="GJ95" s="302"/>
      <c r="GK95" s="302"/>
      <c r="GL95" s="302"/>
      <c r="GM95" s="307"/>
      <c r="GN95" s="308"/>
      <c r="GO95" s="288"/>
      <c r="GP95" s="288"/>
      <c r="GQ95" s="306"/>
      <c r="GR95" s="302"/>
      <c r="GS95" s="302"/>
      <c r="GT95" s="302"/>
      <c r="GU95" s="302"/>
      <c r="GV95" s="302"/>
      <c r="GW95" s="302"/>
      <c r="GX95" s="307"/>
      <c r="GY95" s="308"/>
      <c r="GZ95" s="288"/>
      <c r="HA95" s="288"/>
      <c r="HB95" s="306"/>
      <c r="HC95" s="302"/>
      <c r="HD95" s="302"/>
      <c r="HE95" s="302"/>
      <c r="HF95" s="302"/>
      <c r="HG95" s="302"/>
      <c r="HH95" s="302"/>
      <c r="HI95" s="307"/>
      <c r="HJ95" s="308"/>
      <c r="HK95" s="288"/>
      <c r="HL95" s="288"/>
      <c r="HM95" s="306"/>
      <c r="HN95" s="302"/>
      <c r="HO95" s="302"/>
      <c r="HP95" s="302"/>
      <c r="HQ95" s="302"/>
      <c r="HR95" s="302"/>
      <c r="HS95" s="302"/>
      <c r="HT95" s="307"/>
      <c r="HU95" s="308"/>
      <c r="HV95" s="288"/>
      <c r="HW95" s="288"/>
      <c r="HX95" s="306"/>
      <c r="HY95" s="302"/>
      <c r="HZ95" s="302"/>
      <c r="IA95" s="302"/>
      <c r="IB95" s="302"/>
      <c r="IC95" s="302"/>
      <c r="ID95" s="302"/>
      <c r="IE95" s="307"/>
      <c r="IF95" s="308"/>
      <c r="IG95" s="288"/>
      <c r="IH95" s="288"/>
      <c r="II95" s="306"/>
      <c r="IJ95" s="302"/>
      <c r="IK95" s="302"/>
      <c r="IL95" s="302"/>
      <c r="IM95" s="302"/>
      <c r="IN95" s="302"/>
      <c r="IO95" s="302"/>
      <c r="IP95" s="307"/>
      <c r="IQ95" s="308"/>
      <c r="IR95" s="288"/>
      <c r="IS95" s="288"/>
    </row>
    <row r="96" spans="1:253" x14ac:dyDescent="0.3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307"/>
      <c r="AC96" s="308"/>
      <c r="AD96" s="288"/>
      <c r="AE96" s="541"/>
      <c r="AF96" s="541"/>
      <c r="AG96" s="542"/>
      <c r="AH96" s="306"/>
      <c r="AI96" s="302"/>
      <c r="AJ96" s="302"/>
      <c r="AK96" s="302"/>
      <c r="AL96" s="302"/>
      <c r="AM96" s="302"/>
      <c r="AN96" s="302"/>
      <c r="AO96" s="307"/>
      <c r="AP96" s="308"/>
      <c r="AQ96" s="288"/>
      <c r="AR96" s="288"/>
      <c r="AS96" s="306"/>
      <c r="AT96" s="302"/>
      <c r="AU96" s="302"/>
      <c r="AV96" s="302"/>
      <c r="AW96" s="302"/>
      <c r="AX96" s="302"/>
      <c r="AY96" s="302"/>
      <c r="AZ96" s="307"/>
      <c r="BA96" s="308"/>
      <c r="BB96" s="288"/>
      <c r="BC96" s="288"/>
      <c r="BD96" s="306"/>
      <c r="BE96" s="302"/>
      <c r="BF96" s="302"/>
      <c r="BG96" s="302"/>
      <c r="BH96" s="302"/>
      <c r="BI96" s="302"/>
      <c r="BJ96" s="302"/>
      <c r="BK96" s="307"/>
      <c r="BL96" s="308"/>
      <c r="BM96" s="288"/>
      <c r="BN96" s="288"/>
      <c r="BO96" s="306"/>
      <c r="BP96" s="302"/>
      <c r="BQ96" s="302"/>
      <c r="BR96" s="302"/>
      <c r="BS96" s="302"/>
      <c r="BT96" s="302"/>
      <c r="BU96" s="302"/>
      <c r="BV96" s="307"/>
      <c r="BW96" s="308"/>
      <c r="BX96" s="288"/>
      <c r="BY96" s="288"/>
      <c r="BZ96" s="306"/>
      <c r="CA96" s="302"/>
      <c r="CB96" s="302"/>
      <c r="CC96" s="302"/>
      <c r="CD96" s="302"/>
      <c r="CE96" s="302"/>
      <c r="CF96" s="302"/>
      <c r="CG96" s="307"/>
      <c r="CH96" s="308"/>
      <c r="CI96" s="288"/>
      <c r="CJ96" s="288"/>
      <c r="CK96" s="306"/>
      <c r="CL96" s="302"/>
      <c r="CM96" s="302"/>
      <c r="CN96" s="302"/>
      <c r="CO96" s="302"/>
      <c r="CP96" s="302"/>
      <c r="CQ96" s="302"/>
      <c r="CR96" s="307"/>
      <c r="CS96" s="308"/>
      <c r="CT96" s="288"/>
      <c r="CU96" s="288"/>
      <c r="CV96" s="306"/>
      <c r="CW96" s="302"/>
      <c r="CX96" s="302"/>
      <c r="CY96" s="302"/>
      <c r="CZ96" s="302"/>
      <c r="DA96" s="302"/>
      <c r="DB96" s="302"/>
      <c r="DC96" s="307"/>
      <c r="DD96" s="308"/>
      <c r="DE96" s="288"/>
      <c r="DF96" s="288"/>
      <c r="DG96" s="306"/>
      <c r="DH96" s="302"/>
      <c r="DI96" s="302"/>
      <c r="DJ96" s="302"/>
      <c r="DK96" s="302"/>
      <c r="DL96" s="302"/>
      <c r="DM96" s="302"/>
      <c r="DN96" s="307"/>
      <c r="DO96" s="308"/>
      <c r="DP96" s="288"/>
      <c r="DQ96" s="288"/>
      <c r="DR96" s="306"/>
      <c r="DS96" s="302"/>
      <c r="DT96" s="302"/>
      <c r="DU96" s="302"/>
      <c r="DV96" s="302"/>
      <c r="DW96" s="302"/>
      <c r="DX96" s="302"/>
      <c r="DY96" s="307"/>
      <c r="DZ96" s="308"/>
      <c r="EA96" s="288"/>
      <c r="EB96" s="288"/>
      <c r="EC96" s="306"/>
      <c r="ED96" s="302"/>
      <c r="EE96" s="302"/>
      <c r="EF96" s="302"/>
      <c r="EG96" s="302"/>
      <c r="EH96" s="302"/>
      <c r="EI96" s="302"/>
      <c r="EJ96" s="307"/>
      <c r="EK96" s="308"/>
      <c r="EL96" s="288"/>
      <c r="EM96" s="288"/>
      <c r="EN96" s="306"/>
      <c r="EO96" s="302"/>
      <c r="EP96" s="302"/>
      <c r="EQ96" s="302"/>
      <c r="ER96" s="302"/>
      <c r="ES96" s="302"/>
      <c r="ET96" s="302"/>
      <c r="EU96" s="307"/>
      <c r="EV96" s="308"/>
      <c r="EW96" s="288"/>
      <c r="EX96" s="288"/>
      <c r="EY96" s="306"/>
      <c r="EZ96" s="302"/>
      <c r="FA96" s="302"/>
      <c r="FB96" s="302"/>
      <c r="FC96" s="302"/>
      <c r="FD96" s="302"/>
      <c r="FE96" s="302"/>
      <c r="FF96" s="307"/>
      <c r="FG96" s="308"/>
      <c r="FH96" s="288"/>
      <c r="FI96" s="288"/>
      <c r="FJ96" s="306"/>
      <c r="FK96" s="302"/>
      <c r="FL96" s="302"/>
      <c r="FM96" s="302"/>
      <c r="FN96" s="302"/>
      <c r="FO96" s="302"/>
      <c r="FP96" s="302"/>
      <c r="FQ96" s="307"/>
      <c r="FR96" s="308"/>
      <c r="FS96" s="288"/>
      <c r="FT96" s="288"/>
      <c r="FU96" s="306"/>
      <c r="FV96" s="302"/>
      <c r="FW96" s="302"/>
      <c r="FX96" s="302"/>
      <c r="FY96" s="302"/>
      <c r="FZ96" s="302"/>
      <c r="GA96" s="302"/>
      <c r="GB96" s="307"/>
      <c r="GC96" s="308"/>
      <c r="GD96" s="288"/>
      <c r="GE96" s="288"/>
      <c r="GF96" s="306"/>
      <c r="GG96" s="302"/>
      <c r="GH96" s="302"/>
      <c r="GI96" s="302"/>
      <c r="GJ96" s="302"/>
      <c r="GK96" s="302"/>
      <c r="GL96" s="302"/>
      <c r="GM96" s="307"/>
      <c r="GN96" s="308"/>
      <c r="GO96" s="288"/>
      <c r="GP96" s="288"/>
      <c r="GQ96" s="306"/>
      <c r="GR96" s="302"/>
      <c r="GS96" s="302"/>
      <c r="GT96" s="302"/>
      <c r="GU96" s="302"/>
      <c r="GV96" s="302"/>
      <c r="GW96" s="302"/>
      <c r="GX96" s="307"/>
      <c r="GY96" s="308"/>
      <c r="GZ96" s="288"/>
      <c r="HA96" s="288"/>
      <c r="HB96" s="306"/>
      <c r="HC96" s="302"/>
      <c r="HD96" s="302"/>
      <c r="HE96" s="302"/>
      <c r="HF96" s="302"/>
      <c r="HG96" s="302"/>
      <c r="HH96" s="302"/>
      <c r="HI96" s="307"/>
      <c r="HJ96" s="308"/>
      <c r="HK96" s="288"/>
      <c r="HL96" s="288"/>
      <c r="HM96" s="306"/>
      <c r="HN96" s="302"/>
      <c r="HO96" s="302"/>
      <c r="HP96" s="302"/>
      <c r="HQ96" s="302"/>
      <c r="HR96" s="302"/>
      <c r="HS96" s="302"/>
      <c r="HT96" s="307"/>
      <c r="HU96" s="308"/>
      <c r="HV96" s="288"/>
      <c r="HW96" s="288"/>
      <c r="HX96" s="306"/>
      <c r="HY96" s="302"/>
      <c r="HZ96" s="302"/>
      <c r="IA96" s="302"/>
      <c r="IB96" s="302"/>
      <c r="IC96" s="302"/>
      <c r="ID96" s="302"/>
      <c r="IE96" s="307"/>
      <c r="IF96" s="308"/>
      <c r="IG96" s="288"/>
      <c r="IH96" s="288"/>
      <c r="II96" s="306"/>
      <c r="IJ96" s="302"/>
      <c r="IK96" s="302"/>
      <c r="IL96" s="302"/>
      <c r="IM96" s="302"/>
      <c r="IN96" s="302"/>
      <c r="IO96" s="302"/>
      <c r="IP96" s="307"/>
      <c r="IQ96" s="308"/>
      <c r="IR96" s="288"/>
      <c r="IS96" s="288"/>
    </row>
    <row r="97" spans="2:253" ht="13.5" x14ac:dyDescent="0.25">
      <c r="AE97" s="539"/>
      <c r="AF97" s="539"/>
      <c r="AG97" s="540"/>
    </row>
    <row r="98" spans="2:253" x14ac:dyDescent="0.3">
      <c r="AE98" s="541"/>
      <c r="AF98" s="541"/>
      <c r="AG98" s="542"/>
    </row>
    <row r="99" spans="2:253" x14ac:dyDescent="0.3">
      <c r="AE99" s="541"/>
      <c r="AF99" s="541"/>
      <c r="AG99" s="542"/>
    </row>
    <row r="100" spans="2:253" x14ac:dyDescent="0.3">
      <c r="AE100" s="541"/>
      <c r="AF100" s="541"/>
      <c r="AG100" s="542"/>
    </row>
    <row r="101" spans="2:253" x14ac:dyDescent="0.3">
      <c r="AE101" s="541"/>
      <c r="AF101" s="541"/>
      <c r="AG101" s="542"/>
    </row>
    <row r="102" spans="2:253" x14ac:dyDescent="0.3">
      <c r="AE102" s="541"/>
      <c r="AF102" s="541"/>
      <c r="AG102" s="542"/>
    </row>
    <row r="103" spans="2:253" x14ac:dyDescent="0.3">
      <c r="B103" s="292"/>
      <c r="C103" s="292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292"/>
      <c r="AB103" s="292"/>
      <c r="AC103" s="292"/>
      <c r="AD103" s="292"/>
      <c r="AE103" s="539"/>
      <c r="AF103" s="539"/>
      <c r="AG103" s="540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  <c r="EO103" s="292"/>
      <c r="EP103" s="292"/>
      <c r="EQ103" s="292"/>
      <c r="ER103" s="292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2"/>
      <c r="FI103" s="292"/>
      <c r="FJ103" s="292"/>
      <c r="FK103" s="292"/>
      <c r="FL103" s="292"/>
      <c r="FM103" s="292"/>
      <c r="FN103" s="292"/>
      <c r="FO103" s="292"/>
      <c r="FP103" s="292"/>
      <c r="FQ103" s="292"/>
      <c r="FR103" s="292"/>
      <c r="FS103" s="292"/>
      <c r="FT103" s="292"/>
      <c r="FU103" s="292"/>
      <c r="FV103" s="292"/>
      <c r="FW103" s="292"/>
      <c r="FX103" s="292"/>
      <c r="FY103" s="292"/>
      <c r="FZ103" s="292"/>
      <c r="GA103" s="292"/>
      <c r="GB103" s="292"/>
      <c r="GC103" s="292"/>
      <c r="GD103" s="292"/>
      <c r="GE103" s="292"/>
      <c r="GF103" s="292"/>
      <c r="GG103" s="292"/>
      <c r="GH103" s="292"/>
      <c r="GI103" s="292"/>
      <c r="GJ103" s="292"/>
      <c r="GK103" s="292"/>
      <c r="GL103" s="292"/>
      <c r="GM103" s="292"/>
      <c r="GN103" s="292"/>
      <c r="GO103" s="292"/>
      <c r="GP103" s="292"/>
      <c r="GQ103" s="292"/>
      <c r="GR103" s="292"/>
      <c r="GS103" s="292"/>
      <c r="GT103" s="292"/>
      <c r="GU103" s="292"/>
      <c r="GV103" s="292"/>
      <c r="GW103" s="292"/>
      <c r="GX103" s="292"/>
      <c r="GY103" s="292"/>
      <c r="GZ103" s="292"/>
      <c r="HA103" s="292"/>
      <c r="HB103" s="292"/>
      <c r="HC103" s="292"/>
      <c r="HD103" s="292"/>
      <c r="HE103" s="292"/>
      <c r="HF103" s="292"/>
      <c r="HG103" s="292"/>
      <c r="HH103" s="292"/>
      <c r="HI103" s="292"/>
      <c r="HJ103" s="292"/>
      <c r="HK103" s="292"/>
      <c r="HL103" s="292"/>
      <c r="HM103" s="292"/>
      <c r="HN103" s="292"/>
      <c r="HO103" s="292"/>
      <c r="HP103" s="292"/>
      <c r="HQ103" s="292"/>
      <c r="HR103" s="292"/>
      <c r="HS103" s="292"/>
      <c r="HT103" s="292"/>
      <c r="HU103" s="292"/>
      <c r="HV103" s="292"/>
      <c r="HW103" s="292"/>
      <c r="HX103" s="292"/>
      <c r="HY103" s="292"/>
      <c r="HZ103" s="292"/>
      <c r="IA103" s="292"/>
      <c r="IB103" s="292"/>
      <c r="IC103" s="292"/>
      <c r="ID103" s="292"/>
      <c r="IE103" s="292"/>
      <c r="IF103" s="292"/>
      <c r="IG103" s="292"/>
      <c r="IH103" s="292"/>
      <c r="II103" s="292"/>
      <c r="IJ103" s="292"/>
      <c r="IK103" s="292"/>
      <c r="IL103" s="292"/>
      <c r="IM103" s="292"/>
      <c r="IN103" s="292"/>
      <c r="IO103" s="292"/>
      <c r="IP103" s="292"/>
      <c r="IQ103" s="292"/>
      <c r="IR103" s="292"/>
      <c r="IS103" s="292"/>
    </row>
    <row r="104" spans="2:253" x14ac:dyDescent="0.3">
      <c r="B104" s="292"/>
      <c r="C104" s="292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292"/>
      <c r="AB104" s="292"/>
      <c r="AC104" s="292"/>
      <c r="AD104" s="292"/>
      <c r="AE104" s="541"/>
      <c r="AF104" s="541"/>
      <c r="AG104" s="54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  <c r="EO104" s="292"/>
      <c r="EP104" s="292"/>
      <c r="EQ104" s="292"/>
      <c r="ER104" s="292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2"/>
      <c r="FI104" s="292"/>
      <c r="FJ104" s="292"/>
      <c r="FK104" s="292"/>
      <c r="FL104" s="292"/>
      <c r="FM104" s="292"/>
      <c r="FN104" s="292"/>
      <c r="FO104" s="292"/>
      <c r="FP104" s="292"/>
      <c r="FQ104" s="292"/>
      <c r="FR104" s="292"/>
      <c r="FS104" s="292"/>
      <c r="FT104" s="292"/>
      <c r="FU104" s="292"/>
      <c r="FV104" s="292"/>
      <c r="FW104" s="292"/>
      <c r="FX104" s="292"/>
      <c r="FY104" s="292"/>
      <c r="FZ104" s="292"/>
      <c r="GA104" s="292"/>
      <c r="GB104" s="292"/>
      <c r="GC104" s="292"/>
      <c r="GD104" s="292"/>
      <c r="GE104" s="292"/>
      <c r="GF104" s="292"/>
      <c r="GG104" s="292"/>
      <c r="GH104" s="292"/>
      <c r="GI104" s="292"/>
      <c r="GJ104" s="292"/>
      <c r="GK104" s="292"/>
      <c r="GL104" s="292"/>
      <c r="GM104" s="292"/>
      <c r="GN104" s="292"/>
      <c r="GO104" s="292"/>
      <c r="GP104" s="292"/>
      <c r="GQ104" s="292"/>
      <c r="GR104" s="292"/>
      <c r="GS104" s="292"/>
      <c r="GT104" s="292"/>
      <c r="GU104" s="292"/>
      <c r="GV104" s="292"/>
      <c r="GW104" s="292"/>
      <c r="GX104" s="292"/>
      <c r="GY104" s="292"/>
      <c r="GZ104" s="292"/>
      <c r="HA104" s="292"/>
      <c r="HB104" s="292"/>
      <c r="HC104" s="292"/>
      <c r="HD104" s="292"/>
      <c r="HE104" s="292"/>
      <c r="HF104" s="292"/>
      <c r="HG104" s="292"/>
      <c r="HH104" s="292"/>
      <c r="HI104" s="292"/>
      <c r="HJ104" s="292"/>
      <c r="HK104" s="292"/>
      <c r="HL104" s="292"/>
      <c r="HM104" s="292"/>
      <c r="HN104" s="292"/>
      <c r="HO104" s="292"/>
      <c r="HP104" s="292"/>
      <c r="HQ104" s="292"/>
      <c r="HR104" s="292"/>
      <c r="HS104" s="292"/>
      <c r="HT104" s="292"/>
      <c r="HU104" s="292"/>
      <c r="HV104" s="292"/>
      <c r="HW104" s="292"/>
      <c r="HX104" s="292"/>
      <c r="HY104" s="292"/>
      <c r="HZ104" s="292"/>
      <c r="IA104" s="292"/>
      <c r="IB104" s="292"/>
      <c r="IC104" s="292"/>
      <c r="ID104" s="292"/>
      <c r="IE104" s="292"/>
      <c r="IF104" s="292"/>
      <c r="IG104" s="292"/>
      <c r="IH104" s="292"/>
      <c r="II104" s="292"/>
      <c r="IJ104" s="292"/>
      <c r="IK104" s="292"/>
      <c r="IL104" s="292"/>
      <c r="IM104" s="292"/>
      <c r="IN104" s="292"/>
      <c r="IO104" s="292"/>
      <c r="IP104" s="292"/>
      <c r="IQ104" s="292"/>
      <c r="IR104" s="292"/>
      <c r="IS104" s="292"/>
    </row>
    <row r="105" spans="2:253" x14ac:dyDescent="0.3">
      <c r="B105" s="292"/>
      <c r="C105" s="292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292"/>
      <c r="AB105" s="292"/>
      <c r="AC105" s="292"/>
      <c r="AD105" s="292"/>
      <c r="AE105" s="541"/>
      <c r="AF105" s="541"/>
      <c r="AG105" s="54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  <c r="EO105" s="292"/>
      <c r="EP105" s="292"/>
      <c r="EQ105" s="292"/>
      <c r="ER105" s="292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2"/>
      <c r="FI105" s="292"/>
      <c r="FJ105" s="292"/>
      <c r="FK105" s="292"/>
      <c r="FL105" s="292"/>
      <c r="FM105" s="292"/>
      <c r="FN105" s="292"/>
      <c r="FO105" s="292"/>
      <c r="FP105" s="292"/>
      <c r="FQ105" s="292"/>
      <c r="FR105" s="292"/>
      <c r="FS105" s="292"/>
      <c r="FT105" s="292"/>
      <c r="FU105" s="292"/>
      <c r="FV105" s="292"/>
      <c r="FW105" s="292"/>
      <c r="FX105" s="292"/>
      <c r="FY105" s="292"/>
      <c r="FZ105" s="292"/>
      <c r="GA105" s="292"/>
      <c r="GB105" s="292"/>
      <c r="GC105" s="292"/>
      <c r="GD105" s="292"/>
      <c r="GE105" s="292"/>
      <c r="GF105" s="292"/>
      <c r="GG105" s="292"/>
      <c r="GH105" s="292"/>
      <c r="GI105" s="292"/>
      <c r="GJ105" s="292"/>
      <c r="GK105" s="292"/>
      <c r="GL105" s="292"/>
      <c r="GM105" s="292"/>
      <c r="GN105" s="292"/>
      <c r="GO105" s="292"/>
      <c r="GP105" s="292"/>
      <c r="GQ105" s="292"/>
      <c r="GR105" s="292"/>
      <c r="GS105" s="292"/>
      <c r="GT105" s="292"/>
      <c r="GU105" s="292"/>
      <c r="GV105" s="292"/>
      <c r="GW105" s="292"/>
      <c r="GX105" s="292"/>
      <c r="GY105" s="292"/>
      <c r="GZ105" s="292"/>
      <c r="HA105" s="292"/>
      <c r="HB105" s="292"/>
      <c r="HC105" s="292"/>
      <c r="HD105" s="292"/>
      <c r="HE105" s="292"/>
      <c r="HF105" s="292"/>
      <c r="HG105" s="292"/>
      <c r="HH105" s="292"/>
      <c r="HI105" s="292"/>
      <c r="HJ105" s="292"/>
      <c r="HK105" s="292"/>
      <c r="HL105" s="292"/>
      <c r="HM105" s="292"/>
      <c r="HN105" s="292"/>
      <c r="HO105" s="292"/>
      <c r="HP105" s="292"/>
      <c r="HQ105" s="292"/>
      <c r="HR105" s="292"/>
      <c r="HS105" s="292"/>
      <c r="HT105" s="292"/>
      <c r="HU105" s="292"/>
      <c r="HV105" s="292"/>
      <c r="HW105" s="292"/>
      <c r="HX105" s="292"/>
      <c r="HY105" s="292"/>
      <c r="HZ105" s="292"/>
      <c r="IA105" s="292"/>
      <c r="IB105" s="292"/>
      <c r="IC105" s="292"/>
      <c r="ID105" s="292"/>
      <c r="IE105" s="292"/>
      <c r="IF105" s="292"/>
      <c r="IG105" s="292"/>
      <c r="IH105" s="292"/>
      <c r="II105" s="292"/>
      <c r="IJ105" s="292"/>
      <c r="IK105" s="292"/>
      <c r="IL105" s="292"/>
      <c r="IM105" s="292"/>
      <c r="IN105" s="292"/>
      <c r="IO105" s="292"/>
      <c r="IP105" s="292"/>
      <c r="IQ105" s="292"/>
      <c r="IR105" s="292"/>
      <c r="IS105" s="292"/>
    </row>
    <row r="106" spans="2:253" x14ac:dyDescent="0.3">
      <c r="B106" s="292"/>
      <c r="C106" s="292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292"/>
      <c r="AB106" s="292"/>
      <c r="AC106" s="292"/>
      <c r="AD106" s="292"/>
      <c r="AE106" s="541"/>
      <c r="AF106" s="541"/>
      <c r="AG106" s="54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  <c r="EO106" s="292"/>
      <c r="EP106" s="292"/>
      <c r="EQ106" s="292"/>
      <c r="ER106" s="292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2"/>
      <c r="FI106" s="292"/>
      <c r="FJ106" s="292"/>
      <c r="FK106" s="292"/>
      <c r="FL106" s="292"/>
      <c r="FM106" s="292"/>
      <c r="FN106" s="292"/>
      <c r="FO106" s="292"/>
      <c r="FP106" s="292"/>
      <c r="FQ106" s="292"/>
      <c r="FR106" s="292"/>
      <c r="FS106" s="292"/>
      <c r="FT106" s="292"/>
      <c r="FU106" s="292"/>
      <c r="FV106" s="292"/>
      <c r="FW106" s="292"/>
      <c r="FX106" s="292"/>
      <c r="FY106" s="292"/>
      <c r="FZ106" s="292"/>
      <c r="GA106" s="292"/>
      <c r="GB106" s="292"/>
      <c r="GC106" s="292"/>
      <c r="GD106" s="292"/>
      <c r="GE106" s="292"/>
      <c r="GF106" s="292"/>
      <c r="GG106" s="292"/>
      <c r="GH106" s="292"/>
      <c r="GI106" s="292"/>
      <c r="GJ106" s="292"/>
      <c r="GK106" s="292"/>
      <c r="GL106" s="292"/>
      <c r="GM106" s="292"/>
      <c r="GN106" s="292"/>
      <c r="GO106" s="292"/>
      <c r="GP106" s="292"/>
      <c r="GQ106" s="292"/>
      <c r="GR106" s="292"/>
      <c r="GS106" s="292"/>
      <c r="GT106" s="292"/>
      <c r="GU106" s="292"/>
      <c r="GV106" s="292"/>
      <c r="GW106" s="292"/>
      <c r="GX106" s="292"/>
      <c r="GY106" s="292"/>
      <c r="GZ106" s="292"/>
      <c r="HA106" s="292"/>
      <c r="HB106" s="292"/>
      <c r="HC106" s="292"/>
      <c r="HD106" s="292"/>
      <c r="HE106" s="292"/>
      <c r="HF106" s="292"/>
      <c r="HG106" s="292"/>
      <c r="HH106" s="292"/>
      <c r="HI106" s="292"/>
      <c r="HJ106" s="292"/>
      <c r="HK106" s="292"/>
      <c r="HL106" s="292"/>
      <c r="HM106" s="292"/>
      <c r="HN106" s="292"/>
      <c r="HO106" s="292"/>
      <c r="HP106" s="292"/>
      <c r="HQ106" s="292"/>
      <c r="HR106" s="292"/>
      <c r="HS106" s="292"/>
      <c r="HT106" s="292"/>
      <c r="HU106" s="292"/>
      <c r="HV106" s="292"/>
      <c r="HW106" s="292"/>
      <c r="HX106" s="292"/>
      <c r="HY106" s="292"/>
      <c r="HZ106" s="292"/>
      <c r="IA106" s="292"/>
      <c r="IB106" s="292"/>
      <c r="IC106" s="292"/>
      <c r="ID106" s="292"/>
      <c r="IE106" s="292"/>
      <c r="IF106" s="292"/>
      <c r="IG106" s="292"/>
      <c r="IH106" s="292"/>
      <c r="II106" s="292"/>
      <c r="IJ106" s="292"/>
      <c r="IK106" s="292"/>
      <c r="IL106" s="292"/>
      <c r="IM106" s="292"/>
      <c r="IN106" s="292"/>
      <c r="IO106" s="292"/>
      <c r="IP106" s="292"/>
      <c r="IQ106" s="292"/>
      <c r="IR106" s="292"/>
      <c r="IS106" s="292"/>
    </row>
    <row r="107" spans="2:253" x14ac:dyDescent="0.3">
      <c r="B107" s="292"/>
      <c r="C107" s="292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292"/>
      <c r="AB107" s="292"/>
      <c r="AC107" s="292"/>
      <c r="AD107" s="292"/>
      <c r="AE107" s="541"/>
      <c r="AF107" s="541"/>
      <c r="AG107" s="54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  <c r="EO107" s="292"/>
      <c r="EP107" s="292"/>
      <c r="EQ107" s="292"/>
      <c r="ER107" s="292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2"/>
      <c r="FI107" s="292"/>
      <c r="FJ107" s="292"/>
      <c r="FK107" s="292"/>
      <c r="FL107" s="292"/>
      <c r="FM107" s="292"/>
      <c r="FN107" s="292"/>
      <c r="FO107" s="292"/>
      <c r="FP107" s="292"/>
      <c r="FQ107" s="292"/>
      <c r="FR107" s="292"/>
      <c r="FS107" s="292"/>
      <c r="FT107" s="292"/>
      <c r="FU107" s="292"/>
      <c r="FV107" s="292"/>
      <c r="FW107" s="292"/>
      <c r="FX107" s="292"/>
      <c r="FY107" s="292"/>
      <c r="FZ107" s="292"/>
      <c r="GA107" s="292"/>
      <c r="GB107" s="292"/>
      <c r="GC107" s="292"/>
      <c r="GD107" s="292"/>
      <c r="GE107" s="292"/>
      <c r="GF107" s="292"/>
      <c r="GG107" s="292"/>
      <c r="GH107" s="292"/>
      <c r="GI107" s="292"/>
      <c r="GJ107" s="292"/>
      <c r="GK107" s="292"/>
      <c r="GL107" s="292"/>
      <c r="GM107" s="292"/>
      <c r="GN107" s="292"/>
      <c r="GO107" s="292"/>
      <c r="GP107" s="292"/>
      <c r="GQ107" s="292"/>
      <c r="GR107" s="292"/>
      <c r="GS107" s="292"/>
      <c r="GT107" s="292"/>
      <c r="GU107" s="292"/>
      <c r="GV107" s="292"/>
      <c r="GW107" s="292"/>
      <c r="GX107" s="292"/>
      <c r="GY107" s="292"/>
      <c r="GZ107" s="292"/>
      <c r="HA107" s="292"/>
      <c r="HB107" s="292"/>
      <c r="HC107" s="292"/>
      <c r="HD107" s="292"/>
      <c r="HE107" s="292"/>
      <c r="HF107" s="292"/>
      <c r="HG107" s="292"/>
      <c r="HH107" s="292"/>
      <c r="HI107" s="292"/>
      <c r="HJ107" s="292"/>
      <c r="HK107" s="292"/>
      <c r="HL107" s="292"/>
      <c r="HM107" s="292"/>
      <c r="HN107" s="292"/>
      <c r="HO107" s="292"/>
      <c r="HP107" s="292"/>
      <c r="HQ107" s="292"/>
      <c r="HR107" s="292"/>
      <c r="HS107" s="292"/>
      <c r="HT107" s="292"/>
      <c r="HU107" s="292"/>
      <c r="HV107" s="292"/>
      <c r="HW107" s="292"/>
      <c r="HX107" s="292"/>
      <c r="HY107" s="292"/>
      <c r="HZ107" s="292"/>
      <c r="IA107" s="292"/>
      <c r="IB107" s="292"/>
      <c r="IC107" s="292"/>
      <c r="ID107" s="292"/>
      <c r="IE107" s="292"/>
      <c r="IF107" s="292"/>
      <c r="IG107" s="292"/>
      <c r="IH107" s="292"/>
      <c r="II107" s="292"/>
      <c r="IJ107" s="292"/>
      <c r="IK107" s="292"/>
      <c r="IL107" s="292"/>
      <c r="IM107" s="292"/>
      <c r="IN107" s="292"/>
      <c r="IO107" s="292"/>
      <c r="IP107" s="292"/>
      <c r="IQ107" s="292"/>
      <c r="IR107" s="292"/>
      <c r="IS107" s="292"/>
    </row>
    <row r="108" spans="2:253" x14ac:dyDescent="0.3">
      <c r="B108" s="292"/>
      <c r="C108" s="292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292"/>
      <c r="AB108" s="292"/>
      <c r="AC108" s="292"/>
      <c r="AD108" s="292"/>
      <c r="AE108" s="541"/>
      <c r="AF108" s="541"/>
      <c r="AG108" s="54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  <c r="EO108" s="292"/>
      <c r="EP108" s="292"/>
      <c r="EQ108" s="292"/>
      <c r="ER108" s="292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2"/>
      <c r="FI108" s="292"/>
      <c r="FJ108" s="292"/>
      <c r="FK108" s="292"/>
      <c r="FL108" s="292"/>
      <c r="FM108" s="292"/>
      <c r="FN108" s="292"/>
      <c r="FO108" s="292"/>
      <c r="FP108" s="292"/>
      <c r="FQ108" s="292"/>
      <c r="FR108" s="292"/>
      <c r="FS108" s="292"/>
      <c r="FT108" s="292"/>
      <c r="FU108" s="292"/>
      <c r="FV108" s="292"/>
      <c r="FW108" s="292"/>
      <c r="FX108" s="292"/>
      <c r="FY108" s="292"/>
      <c r="FZ108" s="292"/>
      <c r="GA108" s="292"/>
      <c r="GB108" s="292"/>
      <c r="GC108" s="292"/>
      <c r="GD108" s="292"/>
      <c r="GE108" s="292"/>
      <c r="GF108" s="292"/>
      <c r="GG108" s="292"/>
      <c r="GH108" s="292"/>
      <c r="GI108" s="292"/>
      <c r="GJ108" s="292"/>
      <c r="GK108" s="292"/>
      <c r="GL108" s="292"/>
      <c r="GM108" s="292"/>
      <c r="GN108" s="292"/>
      <c r="GO108" s="292"/>
      <c r="GP108" s="292"/>
      <c r="GQ108" s="292"/>
      <c r="GR108" s="292"/>
      <c r="GS108" s="292"/>
      <c r="GT108" s="292"/>
      <c r="GU108" s="292"/>
      <c r="GV108" s="292"/>
      <c r="GW108" s="292"/>
      <c r="GX108" s="292"/>
      <c r="GY108" s="292"/>
      <c r="GZ108" s="292"/>
      <c r="HA108" s="292"/>
      <c r="HB108" s="292"/>
      <c r="HC108" s="292"/>
      <c r="HD108" s="292"/>
      <c r="HE108" s="292"/>
      <c r="HF108" s="292"/>
      <c r="HG108" s="292"/>
      <c r="HH108" s="292"/>
      <c r="HI108" s="292"/>
      <c r="HJ108" s="292"/>
      <c r="HK108" s="292"/>
      <c r="HL108" s="292"/>
      <c r="HM108" s="292"/>
      <c r="HN108" s="292"/>
      <c r="HO108" s="292"/>
      <c r="HP108" s="292"/>
      <c r="HQ108" s="292"/>
      <c r="HR108" s="292"/>
      <c r="HS108" s="292"/>
      <c r="HT108" s="292"/>
      <c r="HU108" s="292"/>
      <c r="HV108" s="292"/>
      <c r="HW108" s="292"/>
      <c r="HX108" s="292"/>
      <c r="HY108" s="292"/>
      <c r="HZ108" s="292"/>
      <c r="IA108" s="292"/>
      <c r="IB108" s="292"/>
      <c r="IC108" s="292"/>
      <c r="ID108" s="292"/>
      <c r="IE108" s="292"/>
      <c r="IF108" s="292"/>
      <c r="IG108" s="292"/>
      <c r="IH108" s="292"/>
      <c r="II108" s="292"/>
      <c r="IJ108" s="292"/>
      <c r="IK108" s="292"/>
      <c r="IL108" s="292"/>
      <c r="IM108" s="292"/>
      <c r="IN108" s="292"/>
      <c r="IO108" s="292"/>
      <c r="IP108" s="292"/>
      <c r="IQ108" s="292"/>
      <c r="IR108" s="292"/>
      <c r="IS108" s="292"/>
    </row>
    <row r="109" spans="2:253" x14ac:dyDescent="0.3">
      <c r="B109" s="292"/>
      <c r="C109" s="292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292"/>
      <c r="AB109" s="292"/>
      <c r="AC109" s="292"/>
      <c r="AD109" s="292"/>
      <c r="AE109" s="539"/>
      <c r="AF109" s="539"/>
      <c r="AG109" s="540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92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2"/>
      <c r="FI109" s="292"/>
      <c r="FJ109" s="292"/>
      <c r="FK109" s="292"/>
      <c r="FL109" s="292"/>
      <c r="FM109" s="292"/>
      <c r="FN109" s="292"/>
      <c r="FO109" s="292"/>
      <c r="FP109" s="292"/>
      <c r="FQ109" s="292"/>
      <c r="FR109" s="292"/>
      <c r="FS109" s="292"/>
      <c r="FT109" s="292"/>
      <c r="FU109" s="292"/>
      <c r="FV109" s="292"/>
      <c r="FW109" s="292"/>
      <c r="FX109" s="292"/>
      <c r="FY109" s="292"/>
      <c r="FZ109" s="292"/>
      <c r="GA109" s="292"/>
      <c r="GB109" s="292"/>
      <c r="GC109" s="292"/>
      <c r="GD109" s="292"/>
      <c r="GE109" s="292"/>
      <c r="GF109" s="292"/>
      <c r="GG109" s="292"/>
      <c r="GH109" s="292"/>
      <c r="GI109" s="292"/>
      <c r="GJ109" s="292"/>
      <c r="GK109" s="292"/>
      <c r="GL109" s="292"/>
      <c r="GM109" s="292"/>
      <c r="GN109" s="292"/>
      <c r="GO109" s="292"/>
      <c r="GP109" s="292"/>
      <c r="GQ109" s="292"/>
      <c r="GR109" s="292"/>
      <c r="GS109" s="292"/>
      <c r="GT109" s="292"/>
      <c r="GU109" s="292"/>
      <c r="GV109" s="292"/>
      <c r="GW109" s="292"/>
      <c r="GX109" s="292"/>
      <c r="GY109" s="292"/>
      <c r="GZ109" s="292"/>
      <c r="HA109" s="292"/>
      <c r="HB109" s="292"/>
      <c r="HC109" s="292"/>
      <c r="HD109" s="292"/>
      <c r="HE109" s="292"/>
      <c r="HF109" s="292"/>
      <c r="HG109" s="292"/>
      <c r="HH109" s="292"/>
      <c r="HI109" s="292"/>
      <c r="HJ109" s="292"/>
      <c r="HK109" s="292"/>
      <c r="HL109" s="292"/>
      <c r="HM109" s="292"/>
      <c r="HN109" s="292"/>
      <c r="HO109" s="292"/>
      <c r="HP109" s="292"/>
      <c r="HQ109" s="292"/>
      <c r="HR109" s="292"/>
      <c r="HS109" s="292"/>
      <c r="HT109" s="292"/>
      <c r="HU109" s="292"/>
      <c r="HV109" s="292"/>
      <c r="HW109" s="292"/>
      <c r="HX109" s="292"/>
      <c r="HY109" s="292"/>
      <c r="HZ109" s="292"/>
      <c r="IA109" s="292"/>
      <c r="IB109" s="292"/>
      <c r="IC109" s="292"/>
      <c r="ID109" s="292"/>
      <c r="IE109" s="292"/>
      <c r="IF109" s="292"/>
      <c r="IG109" s="292"/>
      <c r="IH109" s="292"/>
      <c r="II109" s="292"/>
      <c r="IJ109" s="292"/>
      <c r="IK109" s="292"/>
      <c r="IL109" s="292"/>
      <c r="IM109" s="292"/>
      <c r="IN109" s="292"/>
      <c r="IO109" s="292"/>
      <c r="IP109" s="292"/>
      <c r="IQ109" s="292"/>
      <c r="IR109" s="292"/>
      <c r="IS109" s="292"/>
    </row>
    <row r="110" spans="2:253" x14ac:dyDescent="0.3">
      <c r="B110" s="292"/>
      <c r="C110" s="292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292"/>
      <c r="AB110" s="292"/>
      <c r="AC110" s="292"/>
      <c r="AD110" s="292"/>
      <c r="AE110" s="541"/>
      <c r="AF110" s="541"/>
      <c r="AG110" s="54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  <c r="EO110" s="292"/>
      <c r="EP110" s="292"/>
      <c r="EQ110" s="292"/>
      <c r="ER110" s="292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2"/>
      <c r="FI110" s="292"/>
      <c r="FJ110" s="292"/>
      <c r="FK110" s="292"/>
      <c r="FL110" s="292"/>
      <c r="FM110" s="292"/>
      <c r="FN110" s="292"/>
      <c r="FO110" s="292"/>
      <c r="FP110" s="292"/>
      <c r="FQ110" s="292"/>
      <c r="FR110" s="292"/>
      <c r="FS110" s="292"/>
      <c r="FT110" s="292"/>
      <c r="FU110" s="292"/>
      <c r="FV110" s="292"/>
      <c r="FW110" s="292"/>
      <c r="FX110" s="292"/>
      <c r="FY110" s="292"/>
      <c r="FZ110" s="292"/>
      <c r="GA110" s="292"/>
      <c r="GB110" s="292"/>
      <c r="GC110" s="292"/>
      <c r="GD110" s="292"/>
      <c r="GE110" s="292"/>
      <c r="GF110" s="292"/>
      <c r="GG110" s="292"/>
      <c r="GH110" s="292"/>
      <c r="GI110" s="292"/>
      <c r="GJ110" s="292"/>
      <c r="GK110" s="292"/>
      <c r="GL110" s="292"/>
      <c r="GM110" s="292"/>
      <c r="GN110" s="292"/>
      <c r="GO110" s="292"/>
      <c r="GP110" s="292"/>
      <c r="GQ110" s="292"/>
      <c r="GR110" s="292"/>
      <c r="GS110" s="292"/>
      <c r="GT110" s="292"/>
      <c r="GU110" s="292"/>
      <c r="GV110" s="292"/>
      <c r="GW110" s="292"/>
      <c r="GX110" s="292"/>
      <c r="GY110" s="292"/>
      <c r="GZ110" s="292"/>
      <c r="HA110" s="292"/>
      <c r="HB110" s="292"/>
      <c r="HC110" s="292"/>
      <c r="HD110" s="292"/>
      <c r="HE110" s="292"/>
      <c r="HF110" s="292"/>
      <c r="HG110" s="292"/>
      <c r="HH110" s="292"/>
      <c r="HI110" s="292"/>
      <c r="HJ110" s="292"/>
      <c r="HK110" s="292"/>
      <c r="HL110" s="292"/>
      <c r="HM110" s="292"/>
      <c r="HN110" s="292"/>
      <c r="HO110" s="292"/>
      <c r="HP110" s="292"/>
      <c r="HQ110" s="292"/>
      <c r="HR110" s="292"/>
      <c r="HS110" s="292"/>
      <c r="HT110" s="292"/>
      <c r="HU110" s="292"/>
      <c r="HV110" s="292"/>
      <c r="HW110" s="292"/>
      <c r="HX110" s="292"/>
      <c r="HY110" s="292"/>
      <c r="HZ110" s="292"/>
      <c r="IA110" s="292"/>
      <c r="IB110" s="292"/>
      <c r="IC110" s="292"/>
      <c r="ID110" s="292"/>
      <c r="IE110" s="292"/>
      <c r="IF110" s="292"/>
      <c r="IG110" s="292"/>
      <c r="IH110" s="292"/>
      <c r="II110" s="292"/>
      <c r="IJ110" s="292"/>
      <c r="IK110" s="292"/>
      <c r="IL110" s="292"/>
      <c r="IM110" s="292"/>
      <c r="IN110" s="292"/>
      <c r="IO110" s="292"/>
      <c r="IP110" s="292"/>
      <c r="IQ110" s="292"/>
      <c r="IR110" s="292"/>
      <c r="IS110" s="292"/>
    </row>
    <row r="111" spans="2:253" x14ac:dyDescent="0.3">
      <c r="B111" s="292"/>
      <c r="C111" s="292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292"/>
      <c r="AB111" s="292"/>
      <c r="AC111" s="292"/>
      <c r="AD111" s="292"/>
      <c r="AE111" s="541"/>
      <c r="AF111" s="541"/>
      <c r="AG111" s="54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  <c r="EO111" s="292"/>
      <c r="EP111" s="292"/>
      <c r="EQ111" s="292"/>
      <c r="ER111" s="292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2"/>
      <c r="FI111" s="292"/>
      <c r="FJ111" s="292"/>
      <c r="FK111" s="292"/>
      <c r="FL111" s="292"/>
      <c r="FM111" s="292"/>
      <c r="FN111" s="292"/>
      <c r="FO111" s="292"/>
      <c r="FP111" s="292"/>
      <c r="FQ111" s="292"/>
      <c r="FR111" s="292"/>
      <c r="FS111" s="292"/>
      <c r="FT111" s="292"/>
      <c r="FU111" s="292"/>
      <c r="FV111" s="292"/>
      <c r="FW111" s="292"/>
      <c r="FX111" s="292"/>
      <c r="FY111" s="292"/>
      <c r="FZ111" s="292"/>
      <c r="GA111" s="292"/>
      <c r="GB111" s="292"/>
      <c r="GC111" s="292"/>
      <c r="GD111" s="292"/>
      <c r="GE111" s="292"/>
      <c r="GF111" s="292"/>
      <c r="GG111" s="292"/>
      <c r="GH111" s="292"/>
      <c r="GI111" s="292"/>
      <c r="GJ111" s="292"/>
      <c r="GK111" s="292"/>
      <c r="GL111" s="292"/>
      <c r="GM111" s="292"/>
      <c r="GN111" s="292"/>
      <c r="GO111" s="292"/>
      <c r="GP111" s="292"/>
      <c r="GQ111" s="292"/>
      <c r="GR111" s="292"/>
      <c r="GS111" s="292"/>
      <c r="GT111" s="292"/>
      <c r="GU111" s="292"/>
      <c r="GV111" s="292"/>
      <c r="GW111" s="292"/>
      <c r="GX111" s="292"/>
      <c r="GY111" s="292"/>
      <c r="GZ111" s="292"/>
      <c r="HA111" s="292"/>
      <c r="HB111" s="292"/>
      <c r="HC111" s="292"/>
      <c r="HD111" s="292"/>
      <c r="HE111" s="292"/>
      <c r="HF111" s="292"/>
      <c r="HG111" s="292"/>
      <c r="HH111" s="292"/>
      <c r="HI111" s="292"/>
      <c r="HJ111" s="292"/>
      <c r="HK111" s="292"/>
      <c r="HL111" s="292"/>
      <c r="HM111" s="292"/>
      <c r="HN111" s="292"/>
      <c r="HO111" s="292"/>
      <c r="HP111" s="292"/>
      <c r="HQ111" s="292"/>
      <c r="HR111" s="292"/>
      <c r="HS111" s="292"/>
      <c r="HT111" s="292"/>
      <c r="HU111" s="292"/>
      <c r="HV111" s="292"/>
      <c r="HW111" s="292"/>
      <c r="HX111" s="292"/>
      <c r="HY111" s="292"/>
      <c r="HZ111" s="292"/>
      <c r="IA111" s="292"/>
      <c r="IB111" s="292"/>
      <c r="IC111" s="292"/>
      <c r="ID111" s="292"/>
      <c r="IE111" s="292"/>
      <c r="IF111" s="292"/>
      <c r="IG111" s="292"/>
      <c r="IH111" s="292"/>
      <c r="II111" s="292"/>
      <c r="IJ111" s="292"/>
      <c r="IK111" s="292"/>
      <c r="IL111" s="292"/>
      <c r="IM111" s="292"/>
      <c r="IN111" s="292"/>
      <c r="IO111" s="292"/>
      <c r="IP111" s="292"/>
      <c r="IQ111" s="292"/>
      <c r="IR111" s="292"/>
      <c r="IS111" s="292"/>
    </row>
    <row r="112" spans="2:253" x14ac:dyDescent="0.3">
      <c r="B112" s="292"/>
      <c r="C112" s="292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292"/>
      <c r="AB112" s="292"/>
      <c r="AC112" s="292"/>
      <c r="AD112" s="292"/>
      <c r="AE112" s="541"/>
      <c r="AF112" s="541"/>
      <c r="AG112" s="54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  <c r="EO112" s="292"/>
      <c r="EP112" s="292"/>
      <c r="EQ112" s="292"/>
      <c r="ER112" s="292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2"/>
      <c r="FI112" s="292"/>
      <c r="FJ112" s="292"/>
      <c r="FK112" s="292"/>
      <c r="FL112" s="292"/>
      <c r="FM112" s="292"/>
      <c r="FN112" s="292"/>
      <c r="FO112" s="292"/>
      <c r="FP112" s="292"/>
      <c r="FQ112" s="292"/>
      <c r="FR112" s="292"/>
      <c r="FS112" s="292"/>
      <c r="FT112" s="292"/>
      <c r="FU112" s="292"/>
      <c r="FV112" s="292"/>
      <c r="FW112" s="292"/>
      <c r="FX112" s="292"/>
      <c r="FY112" s="292"/>
      <c r="FZ112" s="292"/>
      <c r="GA112" s="292"/>
      <c r="GB112" s="292"/>
      <c r="GC112" s="292"/>
      <c r="GD112" s="292"/>
      <c r="GE112" s="292"/>
      <c r="GF112" s="292"/>
      <c r="GG112" s="292"/>
      <c r="GH112" s="292"/>
      <c r="GI112" s="292"/>
      <c r="GJ112" s="292"/>
      <c r="GK112" s="292"/>
      <c r="GL112" s="292"/>
      <c r="GM112" s="292"/>
      <c r="GN112" s="292"/>
      <c r="GO112" s="292"/>
      <c r="GP112" s="292"/>
      <c r="GQ112" s="292"/>
      <c r="GR112" s="292"/>
      <c r="GS112" s="292"/>
      <c r="GT112" s="292"/>
      <c r="GU112" s="292"/>
      <c r="GV112" s="292"/>
      <c r="GW112" s="292"/>
      <c r="GX112" s="292"/>
      <c r="GY112" s="292"/>
      <c r="GZ112" s="292"/>
      <c r="HA112" s="292"/>
      <c r="HB112" s="292"/>
      <c r="HC112" s="292"/>
      <c r="HD112" s="292"/>
      <c r="HE112" s="292"/>
      <c r="HF112" s="292"/>
      <c r="HG112" s="292"/>
      <c r="HH112" s="292"/>
      <c r="HI112" s="292"/>
      <c r="HJ112" s="292"/>
      <c r="HK112" s="292"/>
      <c r="HL112" s="292"/>
      <c r="HM112" s="292"/>
      <c r="HN112" s="292"/>
      <c r="HO112" s="292"/>
      <c r="HP112" s="292"/>
      <c r="HQ112" s="292"/>
      <c r="HR112" s="292"/>
      <c r="HS112" s="292"/>
      <c r="HT112" s="292"/>
      <c r="HU112" s="292"/>
      <c r="HV112" s="292"/>
      <c r="HW112" s="292"/>
      <c r="HX112" s="292"/>
      <c r="HY112" s="292"/>
      <c r="HZ112" s="292"/>
      <c r="IA112" s="292"/>
      <c r="IB112" s="292"/>
      <c r="IC112" s="292"/>
      <c r="ID112" s="292"/>
      <c r="IE112" s="292"/>
      <c r="IF112" s="292"/>
      <c r="IG112" s="292"/>
      <c r="IH112" s="292"/>
      <c r="II112" s="292"/>
      <c r="IJ112" s="292"/>
      <c r="IK112" s="292"/>
      <c r="IL112" s="292"/>
      <c r="IM112" s="292"/>
      <c r="IN112" s="292"/>
      <c r="IO112" s="292"/>
      <c r="IP112" s="292"/>
      <c r="IQ112" s="292"/>
      <c r="IR112" s="292"/>
      <c r="IS112" s="292"/>
    </row>
    <row r="113" spans="1:253" x14ac:dyDescent="0.3">
      <c r="A113" s="315"/>
      <c r="B113" s="292"/>
      <c r="C113" s="292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292"/>
      <c r="AB113" s="292"/>
      <c r="AC113" s="292"/>
      <c r="AD113" s="292"/>
      <c r="AE113" s="541"/>
      <c r="AF113" s="541"/>
      <c r="AG113" s="54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  <c r="EO113" s="292"/>
      <c r="EP113" s="292"/>
      <c r="EQ113" s="292"/>
      <c r="ER113" s="292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2"/>
      <c r="FI113" s="292"/>
      <c r="FJ113" s="292"/>
      <c r="FK113" s="292"/>
      <c r="FL113" s="292"/>
      <c r="FM113" s="292"/>
      <c r="FN113" s="292"/>
      <c r="FO113" s="292"/>
      <c r="FP113" s="292"/>
      <c r="FQ113" s="292"/>
      <c r="FR113" s="292"/>
      <c r="FS113" s="292"/>
      <c r="FT113" s="292"/>
      <c r="FU113" s="292"/>
      <c r="FV113" s="292"/>
      <c r="FW113" s="292"/>
      <c r="FX113" s="292"/>
      <c r="FY113" s="292"/>
      <c r="FZ113" s="292"/>
      <c r="GA113" s="292"/>
      <c r="GB113" s="292"/>
      <c r="GC113" s="292"/>
      <c r="GD113" s="292"/>
      <c r="GE113" s="292"/>
      <c r="GF113" s="292"/>
      <c r="GG113" s="292"/>
      <c r="GH113" s="292"/>
      <c r="GI113" s="292"/>
      <c r="GJ113" s="292"/>
      <c r="GK113" s="292"/>
      <c r="GL113" s="292"/>
      <c r="GM113" s="292"/>
      <c r="GN113" s="292"/>
      <c r="GO113" s="292"/>
      <c r="GP113" s="292"/>
      <c r="GQ113" s="292"/>
      <c r="GR113" s="292"/>
      <c r="GS113" s="292"/>
      <c r="GT113" s="292"/>
      <c r="GU113" s="292"/>
      <c r="GV113" s="292"/>
      <c r="GW113" s="292"/>
      <c r="GX113" s="292"/>
      <c r="GY113" s="292"/>
      <c r="GZ113" s="292"/>
      <c r="HA113" s="292"/>
      <c r="HB113" s="292"/>
      <c r="HC113" s="292"/>
      <c r="HD113" s="292"/>
      <c r="HE113" s="292"/>
      <c r="HF113" s="292"/>
      <c r="HG113" s="292"/>
      <c r="HH113" s="292"/>
      <c r="HI113" s="292"/>
      <c r="HJ113" s="292"/>
      <c r="HK113" s="292"/>
      <c r="HL113" s="292"/>
      <c r="HM113" s="292"/>
      <c r="HN113" s="292"/>
      <c r="HO113" s="292"/>
      <c r="HP113" s="292"/>
      <c r="HQ113" s="292"/>
      <c r="HR113" s="292"/>
      <c r="HS113" s="292"/>
      <c r="HT113" s="292"/>
      <c r="HU113" s="292"/>
      <c r="HV113" s="292"/>
      <c r="HW113" s="292"/>
      <c r="HX113" s="292"/>
      <c r="HY113" s="292"/>
      <c r="HZ113" s="292"/>
      <c r="IA113" s="292"/>
      <c r="IB113" s="292"/>
      <c r="IC113" s="292"/>
      <c r="ID113" s="292"/>
      <c r="IE113" s="292"/>
      <c r="IF113" s="292"/>
      <c r="IG113" s="292"/>
      <c r="IH113" s="292"/>
      <c r="II113" s="292"/>
      <c r="IJ113" s="292"/>
      <c r="IK113" s="292"/>
      <c r="IL113" s="292"/>
      <c r="IM113" s="292"/>
      <c r="IN113" s="292"/>
      <c r="IO113" s="292"/>
      <c r="IP113" s="292"/>
      <c r="IQ113" s="292"/>
      <c r="IR113" s="292"/>
      <c r="IS113" s="292"/>
    </row>
    <row r="114" spans="1:253" x14ac:dyDescent="0.3">
      <c r="A114" s="315"/>
      <c r="B114" s="292"/>
      <c r="C114" s="292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292"/>
      <c r="AB114" s="292"/>
      <c r="AC114" s="292"/>
      <c r="AD114" s="292"/>
      <c r="AE114" s="541"/>
      <c r="AF114" s="541"/>
      <c r="AG114" s="54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  <c r="EO114" s="292"/>
      <c r="EP114" s="292"/>
      <c r="EQ114" s="292"/>
      <c r="ER114" s="292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2"/>
      <c r="FI114" s="292"/>
      <c r="FJ114" s="292"/>
      <c r="FK114" s="292"/>
      <c r="FL114" s="292"/>
      <c r="FM114" s="292"/>
      <c r="FN114" s="292"/>
      <c r="FO114" s="292"/>
      <c r="FP114" s="292"/>
      <c r="FQ114" s="292"/>
      <c r="FR114" s="292"/>
      <c r="FS114" s="292"/>
      <c r="FT114" s="292"/>
      <c r="FU114" s="292"/>
      <c r="FV114" s="292"/>
      <c r="FW114" s="292"/>
      <c r="FX114" s="292"/>
      <c r="FY114" s="292"/>
      <c r="FZ114" s="292"/>
      <c r="GA114" s="292"/>
      <c r="GB114" s="292"/>
      <c r="GC114" s="292"/>
      <c r="GD114" s="292"/>
      <c r="GE114" s="292"/>
      <c r="GF114" s="292"/>
      <c r="GG114" s="292"/>
      <c r="GH114" s="292"/>
      <c r="GI114" s="292"/>
      <c r="GJ114" s="292"/>
      <c r="GK114" s="292"/>
      <c r="GL114" s="292"/>
      <c r="GM114" s="292"/>
      <c r="GN114" s="292"/>
      <c r="GO114" s="292"/>
      <c r="GP114" s="292"/>
      <c r="GQ114" s="292"/>
      <c r="GR114" s="292"/>
      <c r="GS114" s="292"/>
      <c r="GT114" s="292"/>
      <c r="GU114" s="292"/>
      <c r="GV114" s="292"/>
      <c r="GW114" s="292"/>
      <c r="GX114" s="292"/>
      <c r="GY114" s="292"/>
      <c r="GZ114" s="292"/>
      <c r="HA114" s="292"/>
      <c r="HB114" s="292"/>
      <c r="HC114" s="292"/>
      <c r="HD114" s="292"/>
      <c r="HE114" s="292"/>
      <c r="HF114" s="292"/>
      <c r="HG114" s="292"/>
      <c r="HH114" s="292"/>
      <c r="HI114" s="292"/>
      <c r="HJ114" s="292"/>
      <c r="HK114" s="292"/>
      <c r="HL114" s="292"/>
      <c r="HM114" s="292"/>
      <c r="HN114" s="292"/>
      <c r="HO114" s="292"/>
      <c r="HP114" s="292"/>
      <c r="HQ114" s="292"/>
      <c r="HR114" s="292"/>
      <c r="HS114" s="292"/>
      <c r="HT114" s="292"/>
      <c r="HU114" s="292"/>
      <c r="HV114" s="292"/>
      <c r="HW114" s="292"/>
      <c r="HX114" s="292"/>
      <c r="HY114" s="292"/>
      <c r="HZ114" s="292"/>
      <c r="IA114" s="292"/>
      <c r="IB114" s="292"/>
      <c r="IC114" s="292"/>
      <c r="ID114" s="292"/>
      <c r="IE114" s="292"/>
      <c r="IF114" s="292"/>
      <c r="IG114" s="292"/>
      <c r="IH114" s="292"/>
      <c r="II114" s="292"/>
      <c r="IJ114" s="292"/>
      <c r="IK114" s="292"/>
      <c r="IL114" s="292"/>
      <c r="IM114" s="292"/>
      <c r="IN114" s="292"/>
      <c r="IO114" s="292"/>
      <c r="IP114" s="292"/>
      <c r="IQ114" s="292"/>
      <c r="IR114" s="292"/>
      <c r="IS114" s="292"/>
    </row>
    <row r="115" spans="1:253" x14ac:dyDescent="0.3">
      <c r="A115" s="315"/>
      <c r="B115" s="292"/>
      <c r="C115" s="292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292"/>
      <c r="AB115" s="292"/>
      <c r="AC115" s="292"/>
      <c r="AD115" s="292"/>
      <c r="AE115" s="539"/>
      <c r="AF115" s="539"/>
      <c r="AG115" s="540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  <c r="EO115" s="292"/>
      <c r="EP115" s="292"/>
      <c r="EQ115" s="292"/>
      <c r="ER115" s="292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2"/>
      <c r="FI115" s="292"/>
      <c r="FJ115" s="292"/>
      <c r="FK115" s="292"/>
      <c r="FL115" s="292"/>
      <c r="FM115" s="292"/>
      <c r="FN115" s="292"/>
      <c r="FO115" s="292"/>
      <c r="FP115" s="292"/>
      <c r="FQ115" s="292"/>
      <c r="FR115" s="292"/>
      <c r="FS115" s="292"/>
      <c r="FT115" s="292"/>
      <c r="FU115" s="292"/>
      <c r="FV115" s="292"/>
      <c r="FW115" s="292"/>
      <c r="FX115" s="292"/>
      <c r="FY115" s="292"/>
      <c r="FZ115" s="292"/>
      <c r="GA115" s="292"/>
      <c r="GB115" s="292"/>
      <c r="GC115" s="292"/>
      <c r="GD115" s="292"/>
      <c r="GE115" s="292"/>
      <c r="GF115" s="292"/>
      <c r="GG115" s="292"/>
      <c r="GH115" s="292"/>
      <c r="GI115" s="292"/>
      <c r="GJ115" s="292"/>
      <c r="GK115" s="292"/>
      <c r="GL115" s="292"/>
      <c r="GM115" s="292"/>
      <c r="GN115" s="292"/>
      <c r="GO115" s="292"/>
      <c r="GP115" s="292"/>
      <c r="GQ115" s="292"/>
      <c r="GR115" s="292"/>
      <c r="GS115" s="292"/>
      <c r="GT115" s="292"/>
      <c r="GU115" s="292"/>
      <c r="GV115" s="292"/>
      <c r="GW115" s="292"/>
      <c r="GX115" s="292"/>
      <c r="GY115" s="292"/>
      <c r="GZ115" s="292"/>
      <c r="HA115" s="292"/>
      <c r="HB115" s="292"/>
      <c r="HC115" s="292"/>
      <c r="HD115" s="292"/>
      <c r="HE115" s="292"/>
      <c r="HF115" s="292"/>
      <c r="HG115" s="292"/>
      <c r="HH115" s="292"/>
      <c r="HI115" s="292"/>
      <c r="HJ115" s="292"/>
      <c r="HK115" s="292"/>
      <c r="HL115" s="292"/>
      <c r="HM115" s="292"/>
      <c r="HN115" s="292"/>
      <c r="HO115" s="292"/>
      <c r="HP115" s="292"/>
      <c r="HQ115" s="292"/>
      <c r="HR115" s="292"/>
      <c r="HS115" s="292"/>
      <c r="HT115" s="292"/>
      <c r="HU115" s="292"/>
      <c r="HV115" s="292"/>
      <c r="HW115" s="292"/>
      <c r="HX115" s="292"/>
      <c r="HY115" s="292"/>
      <c r="HZ115" s="292"/>
      <c r="IA115" s="292"/>
      <c r="IB115" s="292"/>
      <c r="IC115" s="292"/>
      <c r="ID115" s="292"/>
      <c r="IE115" s="292"/>
      <c r="IF115" s="292"/>
      <c r="IG115" s="292"/>
      <c r="IH115" s="292"/>
      <c r="II115" s="292"/>
      <c r="IJ115" s="292"/>
      <c r="IK115" s="292"/>
      <c r="IL115" s="292"/>
      <c r="IM115" s="292"/>
      <c r="IN115" s="292"/>
      <c r="IO115" s="292"/>
      <c r="IP115" s="292"/>
      <c r="IQ115" s="292"/>
      <c r="IR115" s="292"/>
      <c r="IS115" s="292"/>
    </row>
    <row r="116" spans="1:253" x14ac:dyDescent="0.3">
      <c r="A116" s="315"/>
      <c r="B116" s="292"/>
      <c r="C116" s="292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292"/>
      <c r="AB116" s="292"/>
      <c r="AC116" s="292"/>
      <c r="AD116" s="292"/>
      <c r="AE116" s="541"/>
      <c r="AF116" s="541"/>
      <c r="AG116" s="54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  <c r="EO116" s="292"/>
      <c r="EP116" s="292"/>
      <c r="EQ116" s="292"/>
      <c r="ER116" s="292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2"/>
      <c r="FI116" s="292"/>
      <c r="FJ116" s="292"/>
      <c r="FK116" s="292"/>
      <c r="FL116" s="292"/>
      <c r="FM116" s="292"/>
      <c r="FN116" s="292"/>
      <c r="FO116" s="292"/>
      <c r="FP116" s="292"/>
      <c r="FQ116" s="292"/>
      <c r="FR116" s="292"/>
      <c r="FS116" s="292"/>
      <c r="FT116" s="292"/>
      <c r="FU116" s="292"/>
      <c r="FV116" s="292"/>
      <c r="FW116" s="292"/>
      <c r="FX116" s="292"/>
      <c r="FY116" s="292"/>
      <c r="FZ116" s="292"/>
      <c r="GA116" s="292"/>
      <c r="GB116" s="292"/>
      <c r="GC116" s="292"/>
      <c r="GD116" s="292"/>
      <c r="GE116" s="292"/>
      <c r="GF116" s="292"/>
      <c r="GG116" s="292"/>
      <c r="GH116" s="292"/>
      <c r="GI116" s="292"/>
      <c r="GJ116" s="292"/>
      <c r="GK116" s="292"/>
      <c r="GL116" s="292"/>
      <c r="GM116" s="292"/>
      <c r="GN116" s="292"/>
      <c r="GO116" s="292"/>
      <c r="GP116" s="292"/>
      <c r="GQ116" s="292"/>
      <c r="GR116" s="292"/>
      <c r="GS116" s="292"/>
      <c r="GT116" s="292"/>
      <c r="GU116" s="292"/>
      <c r="GV116" s="292"/>
      <c r="GW116" s="292"/>
      <c r="GX116" s="292"/>
      <c r="GY116" s="292"/>
      <c r="GZ116" s="292"/>
      <c r="HA116" s="292"/>
      <c r="HB116" s="292"/>
      <c r="HC116" s="292"/>
      <c r="HD116" s="292"/>
      <c r="HE116" s="292"/>
      <c r="HF116" s="292"/>
      <c r="HG116" s="292"/>
      <c r="HH116" s="292"/>
      <c r="HI116" s="292"/>
      <c r="HJ116" s="292"/>
      <c r="HK116" s="292"/>
      <c r="HL116" s="292"/>
      <c r="HM116" s="292"/>
      <c r="HN116" s="292"/>
      <c r="HO116" s="292"/>
      <c r="HP116" s="292"/>
      <c r="HQ116" s="292"/>
      <c r="HR116" s="292"/>
      <c r="HS116" s="292"/>
      <c r="HT116" s="292"/>
      <c r="HU116" s="292"/>
      <c r="HV116" s="292"/>
      <c r="HW116" s="292"/>
      <c r="HX116" s="292"/>
      <c r="HY116" s="292"/>
      <c r="HZ116" s="292"/>
      <c r="IA116" s="292"/>
      <c r="IB116" s="292"/>
      <c r="IC116" s="292"/>
      <c r="ID116" s="292"/>
      <c r="IE116" s="292"/>
      <c r="IF116" s="292"/>
      <c r="IG116" s="292"/>
      <c r="IH116" s="292"/>
      <c r="II116" s="292"/>
      <c r="IJ116" s="292"/>
      <c r="IK116" s="292"/>
      <c r="IL116" s="292"/>
      <c r="IM116" s="292"/>
      <c r="IN116" s="292"/>
      <c r="IO116" s="292"/>
      <c r="IP116" s="292"/>
      <c r="IQ116" s="292"/>
      <c r="IR116" s="292"/>
      <c r="IS116" s="292"/>
    </row>
    <row r="117" spans="1:253" x14ac:dyDescent="0.3">
      <c r="A117" s="315"/>
      <c r="B117" s="292"/>
      <c r="C117" s="292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292"/>
      <c r="AB117" s="292"/>
      <c r="AC117" s="292"/>
      <c r="AD117" s="292"/>
      <c r="AE117" s="543"/>
      <c r="AF117" s="543"/>
      <c r="AG117" s="544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  <c r="EO117" s="292"/>
      <c r="EP117" s="292"/>
      <c r="EQ117" s="292"/>
      <c r="ER117" s="292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2"/>
      <c r="FI117" s="292"/>
      <c r="FJ117" s="292"/>
      <c r="FK117" s="292"/>
      <c r="FL117" s="292"/>
      <c r="FM117" s="292"/>
      <c r="FN117" s="292"/>
      <c r="FO117" s="292"/>
      <c r="FP117" s="292"/>
      <c r="FQ117" s="292"/>
      <c r="FR117" s="292"/>
      <c r="FS117" s="292"/>
      <c r="FT117" s="292"/>
      <c r="FU117" s="292"/>
      <c r="FV117" s="292"/>
      <c r="FW117" s="292"/>
      <c r="FX117" s="292"/>
      <c r="FY117" s="292"/>
      <c r="FZ117" s="292"/>
      <c r="GA117" s="292"/>
      <c r="GB117" s="292"/>
      <c r="GC117" s="292"/>
      <c r="GD117" s="292"/>
      <c r="GE117" s="292"/>
      <c r="GF117" s="292"/>
      <c r="GG117" s="292"/>
      <c r="GH117" s="292"/>
      <c r="GI117" s="292"/>
      <c r="GJ117" s="292"/>
      <c r="GK117" s="292"/>
      <c r="GL117" s="292"/>
      <c r="GM117" s="292"/>
      <c r="GN117" s="292"/>
      <c r="GO117" s="292"/>
      <c r="GP117" s="292"/>
      <c r="GQ117" s="292"/>
      <c r="GR117" s="292"/>
      <c r="GS117" s="292"/>
      <c r="GT117" s="292"/>
      <c r="GU117" s="292"/>
      <c r="GV117" s="292"/>
      <c r="GW117" s="292"/>
      <c r="GX117" s="292"/>
      <c r="GY117" s="292"/>
      <c r="GZ117" s="292"/>
      <c r="HA117" s="292"/>
      <c r="HB117" s="292"/>
      <c r="HC117" s="292"/>
      <c r="HD117" s="292"/>
      <c r="HE117" s="292"/>
      <c r="HF117" s="292"/>
      <c r="HG117" s="292"/>
      <c r="HH117" s="292"/>
      <c r="HI117" s="292"/>
      <c r="HJ117" s="292"/>
      <c r="HK117" s="292"/>
      <c r="HL117" s="292"/>
      <c r="HM117" s="292"/>
      <c r="HN117" s="292"/>
      <c r="HO117" s="292"/>
      <c r="HP117" s="292"/>
      <c r="HQ117" s="292"/>
      <c r="HR117" s="292"/>
      <c r="HS117" s="292"/>
      <c r="HT117" s="292"/>
      <c r="HU117" s="292"/>
      <c r="HV117" s="292"/>
      <c r="HW117" s="292"/>
      <c r="HX117" s="292"/>
      <c r="HY117" s="292"/>
      <c r="HZ117" s="292"/>
      <c r="IA117" s="292"/>
      <c r="IB117" s="292"/>
      <c r="IC117" s="292"/>
      <c r="ID117" s="292"/>
      <c r="IE117" s="292"/>
      <c r="IF117" s="292"/>
      <c r="IG117" s="292"/>
      <c r="IH117" s="292"/>
      <c r="II117" s="292"/>
      <c r="IJ117" s="292"/>
      <c r="IK117" s="292"/>
      <c r="IL117" s="292"/>
      <c r="IM117" s="292"/>
      <c r="IN117" s="292"/>
      <c r="IO117" s="292"/>
      <c r="IP117" s="292"/>
      <c r="IQ117" s="292"/>
      <c r="IR117" s="292"/>
      <c r="IS117" s="292"/>
    </row>
    <row r="118" spans="1:253" x14ac:dyDescent="0.3">
      <c r="A118" s="315"/>
      <c r="B118" s="292"/>
      <c r="C118" s="292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292"/>
      <c r="AB118" s="292"/>
      <c r="AC118" s="292"/>
      <c r="AD118" s="292"/>
      <c r="AE118" s="165"/>
      <c r="AF118" s="165"/>
      <c r="AG118" s="54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  <c r="EO118" s="292"/>
      <c r="EP118" s="292"/>
      <c r="EQ118" s="292"/>
      <c r="ER118" s="292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2"/>
      <c r="FI118" s="292"/>
      <c r="FJ118" s="292"/>
      <c r="FK118" s="292"/>
      <c r="FL118" s="292"/>
      <c r="FM118" s="292"/>
      <c r="FN118" s="292"/>
      <c r="FO118" s="292"/>
      <c r="FP118" s="292"/>
      <c r="FQ118" s="292"/>
      <c r="FR118" s="292"/>
      <c r="FS118" s="292"/>
      <c r="FT118" s="292"/>
      <c r="FU118" s="292"/>
      <c r="FV118" s="292"/>
      <c r="FW118" s="292"/>
      <c r="FX118" s="292"/>
      <c r="FY118" s="292"/>
      <c r="FZ118" s="292"/>
      <c r="GA118" s="292"/>
      <c r="GB118" s="292"/>
      <c r="GC118" s="292"/>
      <c r="GD118" s="292"/>
      <c r="GE118" s="292"/>
      <c r="GF118" s="292"/>
      <c r="GG118" s="292"/>
      <c r="GH118" s="292"/>
      <c r="GI118" s="292"/>
      <c r="GJ118" s="292"/>
      <c r="GK118" s="292"/>
      <c r="GL118" s="292"/>
      <c r="GM118" s="292"/>
      <c r="GN118" s="292"/>
      <c r="GO118" s="292"/>
      <c r="GP118" s="292"/>
      <c r="GQ118" s="292"/>
      <c r="GR118" s="292"/>
      <c r="GS118" s="292"/>
      <c r="GT118" s="292"/>
      <c r="GU118" s="292"/>
      <c r="GV118" s="292"/>
      <c r="GW118" s="292"/>
      <c r="GX118" s="292"/>
      <c r="GY118" s="292"/>
      <c r="GZ118" s="292"/>
      <c r="HA118" s="292"/>
      <c r="HB118" s="292"/>
      <c r="HC118" s="292"/>
      <c r="HD118" s="292"/>
      <c r="HE118" s="292"/>
      <c r="HF118" s="292"/>
      <c r="HG118" s="292"/>
      <c r="HH118" s="292"/>
      <c r="HI118" s="292"/>
      <c r="HJ118" s="292"/>
      <c r="HK118" s="292"/>
      <c r="HL118" s="292"/>
      <c r="HM118" s="292"/>
      <c r="HN118" s="292"/>
      <c r="HO118" s="292"/>
      <c r="HP118" s="292"/>
      <c r="HQ118" s="292"/>
      <c r="HR118" s="292"/>
      <c r="HS118" s="292"/>
      <c r="HT118" s="292"/>
      <c r="HU118" s="292"/>
      <c r="HV118" s="292"/>
      <c r="HW118" s="292"/>
      <c r="HX118" s="292"/>
      <c r="HY118" s="292"/>
      <c r="HZ118" s="292"/>
      <c r="IA118" s="292"/>
      <c r="IB118" s="292"/>
      <c r="IC118" s="292"/>
      <c r="ID118" s="292"/>
      <c r="IE118" s="292"/>
      <c r="IF118" s="292"/>
      <c r="IG118" s="292"/>
      <c r="IH118" s="292"/>
      <c r="II118" s="292"/>
      <c r="IJ118" s="292"/>
      <c r="IK118" s="292"/>
      <c r="IL118" s="292"/>
      <c r="IM118" s="292"/>
      <c r="IN118" s="292"/>
      <c r="IO118" s="292"/>
      <c r="IP118" s="292"/>
      <c r="IQ118" s="292"/>
      <c r="IR118" s="292"/>
      <c r="IS118" s="292"/>
    </row>
    <row r="119" spans="1:253" x14ac:dyDescent="0.3">
      <c r="A119" s="315"/>
      <c r="B119" s="292"/>
      <c r="C119" s="292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292"/>
      <c r="AB119" s="292"/>
      <c r="AC119" s="292"/>
      <c r="AD119" s="292"/>
      <c r="AE119" s="547"/>
      <c r="AF119" s="547"/>
      <c r="AG119" s="544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  <c r="EO119" s="292"/>
      <c r="EP119" s="292"/>
      <c r="EQ119" s="292"/>
      <c r="ER119" s="292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2"/>
      <c r="FI119" s="292"/>
      <c r="FJ119" s="292"/>
      <c r="FK119" s="292"/>
      <c r="FL119" s="292"/>
      <c r="FM119" s="292"/>
      <c r="FN119" s="292"/>
      <c r="FO119" s="292"/>
      <c r="FP119" s="292"/>
      <c r="FQ119" s="292"/>
      <c r="FR119" s="292"/>
      <c r="FS119" s="292"/>
      <c r="FT119" s="292"/>
      <c r="FU119" s="292"/>
      <c r="FV119" s="292"/>
      <c r="FW119" s="292"/>
      <c r="FX119" s="292"/>
      <c r="FY119" s="292"/>
      <c r="FZ119" s="292"/>
      <c r="GA119" s="292"/>
      <c r="GB119" s="292"/>
      <c r="GC119" s="292"/>
      <c r="GD119" s="292"/>
      <c r="GE119" s="292"/>
      <c r="GF119" s="292"/>
      <c r="GG119" s="292"/>
      <c r="GH119" s="292"/>
      <c r="GI119" s="292"/>
      <c r="GJ119" s="292"/>
      <c r="GK119" s="292"/>
      <c r="GL119" s="292"/>
      <c r="GM119" s="292"/>
      <c r="GN119" s="292"/>
      <c r="GO119" s="292"/>
      <c r="GP119" s="292"/>
      <c r="GQ119" s="292"/>
      <c r="GR119" s="292"/>
      <c r="GS119" s="292"/>
      <c r="GT119" s="292"/>
      <c r="GU119" s="292"/>
      <c r="GV119" s="292"/>
      <c r="GW119" s="292"/>
      <c r="GX119" s="292"/>
      <c r="GY119" s="292"/>
      <c r="GZ119" s="292"/>
      <c r="HA119" s="292"/>
      <c r="HB119" s="292"/>
      <c r="HC119" s="292"/>
      <c r="HD119" s="292"/>
      <c r="HE119" s="292"/>
      <c r="HF119" s="292"/>
      <c r="HG119" s="292"/>
      <c r="HH119" s="292"/>
      <c r="HI119" s="292"/>
      <c r="HJ119" s="292"/>
      <c r="HK119" s="292"/>
      <c r="HL119" s="292"/>
      <c r="HM119" s="292"/>
      <c r="HN119" s="292"/>
      <c r="HO119" s="292"/>
      <c r="HP119" s="292"/>
      <c r="HQ119" s="292"/>
      <c r="HR119" s="292"/>
      <c r="HS119" s="292"/>
      <c r="HT119" s="292"/>
      <c r="HU119" s="292"/>
      <c r="HV119" s="292"/>
      <c r="HW119" s="292"/>
      <c r="HX119" s="292"/>
      <c r="HY119" s="292"/>
      <c r="HZ119" s="292"/>
      <c r="IA119" s="292"/>
      <c r="IB119" s="292"/>
      <c r="IC119" s="292"/>
      <c r="ID119" s="292"/>
      <c r="IE119" s="292"/>
      <c r="IF119" s="292"/>
      <c r="IG119" s="292"/>
      <c r="IH119" s="292"/>
      <c r="II119" s="292"/>
      <c r="IJ119" s="292"/>
      <c r="IK119" s="292"/>
      <c r="IL119" s="292"/>
      <c r="IM119" s="292"/>
      <c r="IN119" s="292"/>
      <c r="IO119" s="292"/>
      <c r="IP119" s="292"/>
      <c r="IQ119" s="292"/>
      <c r="IR119" s="292"/>
      <c r="IS119" s="292"/>
    </row>
    <row r="120" spans="1:253" x14ac:dyDescent="0.3">
      <c r="A120" s="315"/>
      <c r="B120" s="292"/>
      <c r="C120" s="292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292"/>
      <c r="AB120" s="292"/>
      <c r="AC120" s="292"/>
      <c r="AD120" s="292"/>
      <c r="AE120" s="541"/>
      <c r="AF120" s="541"/>
      <c r="AG120" s="54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  <c r="EO120" s="292"/>
      <c r="EP120" s="292"/>
      <c r="EQ120" s="292"/>
      <c r="ER120" s="292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2"/>
      <c r="FI120" s="292"/>
      <c r="FJ120" s="292"/>
      <c r="FK120" s="292"/>
      <c r="FL120" s="292"/>
      <c r="FM120" s="292"/>
      <c r="FN120" s="292"/>
      <c r="FO120" s="292"/>
      <c r="FP120" s="292"/>
      <c r="FQ120" s="292"/>
      <c r="FR120" s="292"/>
      <c r="FS120" s="292"/>
      <c r="FT120" s="292"/>
      <c r="FU120" s="292"/>
      <c r="FV120" s="292"/>
      <c r="FW120" s="292"/>
      <c r="FX120" s="292"/>
      <c r="FY120" s="292"/>
      <c r="FZ120" s="292"/>
      <c r="GA120" s="292"/>
      <c r="GB120" s="292"/>
      <c r="GC120" s="292"/>
      <c r="GD120" s="292"/>
      <c r="GE120" s="292"/>
      <c r="GF120" s="292"/>
      <c r="GG120" s="292"/>
      <c r="GH120" s="292"/>
      <c r="GI120" s="292"/>
      <c r="GJ120" s="292"/>
      <c r="GK120" s="292"/>
      <c r="GL120" s="292"/>
      <c r="GM120" s="292"/>
      <c r="GN120" s="292"/>
      <c r="GO120" s="292"/>
      <c r="GP120" s="292"/>
      <c r="GQ120" s="292"/>
      <c r="GR120" s="292"/>
      <c r="GS120" s="292"/>
      <c r="GT120" s="292"/>
      <c r="GU120" s="292"/>
      <c r="GV120" s="292"/>
      <c r="GW120" s="292"/>
      <c r="GX120" s="292"/>
      <c r="GY120" s="292"/>
      <c r="GZ120" s="292"/>
      <c r="HA120" s="292"/>
      <c r="HB120" s="292"/>
      <c r="HC120" s="292"/>
      <c r="HD120" s="292"/>
      <c r="HE120" s="292"/>
      <c r="HF120" s="292"/>
      <c r="HG120" s="292"/>
      <c r="HH120" s="292"/>
      <c r="HI120" s="292"/>
      <c r="HJ120" s="292"/>
      <c r="HK120" s="292"/>
      <c r="HL120" s="292"/>
      <c r="HM120" s="292"/>
      <c r="HN120" s="292"/>
      <c r="HO120" s="292"/>
      <c r="HP120" s="292"/>
      <c r="HQ120" s="292"/>
      <c r="HR120" s="292"/>
      <c r="HS120" s="292"/>
      <c r="HT120" s="292"/>
      <c r="HU120" s="292"/>
      <c r="HV120" s="292"/>
      <c r="HW120" s="292"/>
      <c r="HX120" s="292"/>
      <c r="HY120" s="292"/>
      <c r="HZ120" s="292"/>
      <c r="IA120" s="292"/>
      <c r="IB120" s="292"/>
      <c r="IC120" s="292"/>
      <c r="ID120" s="292"/>
      <c r="IE120" s="292"/>
      <c r="IF120" s="292"/>
      <c r="IG120" s="292"/>
      <c r="IH120" s="292"/>
      <c r="II120" s="292"/>
      <c r="IJ120" s="292"/>
      <c r="IK120" s="292"/>
      <c r="IL120" s="292"/>
      <c r="IM120" s="292"/>
      <c r="IN120" s="292"/>
      <c r="IO120" s="292"/>
      <c r="IP120" s="292"/>
      <c r="IQ120" s="292"/>
      <c r="IR120" s="292"/>
      <c r="IS120" s="292"/>
    </row>
    <row r="121" spans="1:253" x14ac:dyDescent="0.3">
      <c r="A121" s="315"/>
      <c r="B121" s="292"/>
      <c r="C121" s="292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292"/>
      <c r="AB121" s="292"/>
      <c r="AC121" s="292"/>
      <c r="AD121" s="292"/>
      <c r="AE121" s="541"/>
      <c r="AF121" s="541"/>
      <c r="AG121" s="54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  <c r="EO121" s="292"/>
      <c r="EP121" s="292"/>
      <c r="EQ121" s="292"/>
      <c r="ER121" s="292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2"/>
      <c r="FI121" s="292"/>
      <c r="FJ121" s="292"/>
      <c r="FK121" s="292"/>
      <c r="FL121" s="292"/>
      <c r="FM121" s="292"/>
      <c r="FN121" s="292"/>
      <c r="FO121" s="292"/>
      <c r="FP121" s="292"/>
      <c r="FQ121" s="292"/>
      <c r="FR121" s="292"/>
      <c r="FS121" s="292"/>
      <c r="FT121" s="292"/>
      <c r="FU121" s="292"/>
      <c r="FV121" s="292"/>
      <c r="FW121" s="292"/>
      <c r="FX121" s="292"/>
      <c r="FY121" s="292"/>
      <c r="FZ121" s="292"/>
      <c r="GA121" s="292"/>
      <c r="GB121" s="292"/>
      <c r="GC121" s="292"/>
      <c r="GD121" s="292"/>
      <c r="GE121" s="292"/>
      <c r="GF121" s="292"/>
      <c r="GG121" s="292"/>
      <c r="GH121" s="292"/>
      <c r="GI121" s="292"/>
      <c r="GJ121" s="292"/>
      <c r="GK121" s="292"/>
      <c r="GL121" s="292"/>
      <c r="GM121" s="292"/>
      <c r="GN121" s="292"/>
      <c r="GO121" s="292"/>
      <c r="GP121" s="292"/>
      <c r="GQ121" s="292"/>
      <c r="GR121" s="292"/>
      <c r="GS121" s="292"/>
      <c r="GT121" s="292"/>
      <c r="GU121" s="292"/>
      <c r="GV121" s="292"/>
      <c r="GW121" s="292"/>
      <c r="GX121" s="292"/>
      <c r="GY121" s="292"/>
      <c r="GZ121" s="292"/>
      <c r="HA121" s="292"/>
      <c r="HB121" s="292"/>
      <c r="HC121" s="292"/>
      <c r="HD121" s="292"/>
      <c r="HE121" s="292"/>
      <c r="HF121" s="292"/>
      <c r="HG121" s="292"/>
      <c r="HH121" s="292"/>
      <c r="HI121" s="292"/>
      <c r="HJ121" s="292"/>
      <c r="HK121" s="292"/>
      <c r="HL121" s="292"/>
      <c r="HM121" s="292"/>
      <c r="HN121" s="292"/>
      <c r="HO121" s="292"/>
      <c r="HP121" s="292"/>
      <c r="HQ121" s="292"/>
      <c r="HR121" s="292"/>
      <c r="HS121" s="292"/>
      <c r="HT121" s="292"/>
      <c r="HU121" s="292"/>
      <c r="HV121" s="292"/>
      <c r="HW121" s="292"/>
      <c r="HX121" s="292"/>
      <c r="HY121" s="292"/>
      <c r="HZ121" s="292"/>
      <c r="IA121" s="292"/>
      <c r="IB121" s="292"/>
      <c r="IC121" s="292"/>
      <c r="ID121" s="292"/>
      <c r="IE121" s="292"/>
      <c r="IF121" s="292"/>
      <c r="IG121" s="292"/>
      <c r="IH121" s="292"/>
      <c r="II121" s="292"/>
      <c r="IJ121" s="292"/>
      <c r="IK121" s="292"/>
      <c r="IL121" s="292"/>
      <c r="IM121" s="292"/>
      <c r="IN121" s="292"/>
      <c r="IO121" s="292"/>
      <c r="IP121" s="292"/>
      <c r="IQ121" s="292"/>
      <c r="IR121" s="292"/>
      <c r="IS121" s="292"/>
    </row>
    <row r="122" spans="1:253" x14ac:dyDescent="0.3">
      <c r="A122" s="315"/>
      <c r="B122" s="292"/>
      <c r="C122" s="292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292"/>
      <c r="AB122" s="292"/>
      <c r="AC122" s="292"/>
      <c r="AD122" s="292"/>
      <c r="AE122" s="541"/>
      <c r="AF122" s="541"/>
      <c r="AG122" s="54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  <c r="EO122" s="292"/>
      <c r="EP122" s="292"/>
      <c r="EQ122" s="292"/>
      <c r="ER122" s="292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2"/>
      <c r="FI122" s="292"/>
      <c r="FJ122" s="292"/>
      <c r="FK122" s="292"/>
      <c r="FL122" s="292"/>
      <c r="FM122" s="292"/>
      <c r="FN122" s="292"/>
      <c r="FO122" s="292"/>
      <c r="FP122" s="292"/>
      <c r="FQ122" s="292"/>
      <c r="FR122" s="292"/>
      <c r="FS122" s="292"/>
      <c r="FT122" s="292"/>
      <c r="FU122" s="292"/>
      <c r="FV122" s="292"/>
      <c r="FW122" s="292"/>
      <c r="FX122" s="292"/>
      <c r="FY122" s="292"/>
      <c r="FZ122" s="292"/>
      <c r="GA122" s="292"/>
      <c r="GB122" s="292"/>
      <c r="GC122" s="292"/>
      <c r="GD122" s="292"/>
      <c r="GE122" s="292"/>
      <c r="GF122" s="292"/>
      <c r="GG122" s="292"/>
      <c r="GH122" s="292"/>
      <c r="GI122" s="292"/>
      <c r="GJ122" s="292"/>
      <c r="GK122" s="292"/>
      <c r="GL122" s="292"/>
      <c r="GM122" s="292"/>
      <c r="GN122" s="292"/>
      <c r="GO122" s="292"/>
      <c r="GP122" s="292"/>
      <c r="GQ122" s="292"/>
      <c r="GR122" s="292"/>
      <c r="GS122" s="292"/>
      <c r="GT122" s="292"/>
      <c r="GU122" s="292"/>
      <c r="GV122" s="292"/>
      <c r="GW122" s="292"/>
      <c r="GX122" s="292"/>
      <c r="GY122" s="292"/>
      <c r="GZ122" s="292"/>
      <c r="HA122" s="292"/>
      <c r="HB122" s="292"/>
      <c r="HC122" s="292"/>
      <c r="HD122" s="292"/>
      <c r="HE122" s="292"/>
      <c r="HF122" s="292"/>
      <c r="HG122" s="292"/>
      <c r="HH122" s="292"/>
      <c r="HI122" s="292"/>
      <c r="HJ122" s="292"/>
      <c r="HK122" s="292"/>
      <c r="HL122" s="292"/>
      <c r="HM122" s="292"/>
      <c r="HN122" s="292"/>
      <c r="HO122" s="292"/>
      <c r="HP122" s="292"/>
      <c r="HQ122" s="292"/>
      <c r="HR122" s="292"/>
      <c r="HS122" s="292"/>
      <c r="HT122" s="292"/>
      <c r="HU122" s="292"/>
      <c r="HV122" s="292"/>
      <c r="HW122" s="292"/>
      <c r="HX122" s="292"/>
      <c r="HY122" s="292"/>
      <c r="HZ122" s="292"/>
      <c r="IA122" s="292"/>
      <c r="IB122" s="292"/>
      <c r="IC122" s="292"/>
      <c r="ID122" s="292"/>
      <c r="IE122" s="292"/>
      <c r="IF122" s="292"/>
      <c r="IG122" s="292"/>
      <c r="IH122" s="292"/>
      <c r="II122" s="292"/>
      <c r="IJ122" s="292"/>
      <c r="IK122" s="292"/>
      <c r="IL122" s="292"/>
      <c r="IM122" s="292"/>
      <c r="IN122" s="292"/>
      <c r="IO122" s="292"/>
      <c r="IP122" s="292"/>
      <c r="IQ122" s="292"/>
      <c r="IR122" s="292"/>
      <c r="IS122" s="292"/>
    </row>
    <row r="123" spans="1:253" x14ac:dyDescent="0.3">
      <c r="A123" s="315"/>
      <c r="B123" s="292"/>
      <c r="C123" s="292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292"/>
      <c r="AB123" s="292"/>
      <c r="AC123" s="292"/>
      <c r="AD123" s="292"/>
      <c r="AE123" s="541"/>
      <c r="AF123" s="541"/>
      <c r="AG123" s="54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  <c r="EO123" s="292"/>
      <c r="EP123" s="292"/>
      <c r="EQ123" s="292"/>
      <c r="ER123" s="292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2"/>
      <c r="FI123" s="292"/>
      <c r="FJ123" s="292"/>
      <c r="FK123" s="292"/>
      <c r="FL123" s="292"/>
      <c r="FM123" s="292"/>
      <c r="FN123" s="292"/>
      <c r="FO123" s="292"/>
      <c r="FP123" s="292"/>
      <c r="FQ123" s="292"/>
      <c r="FR123" s="292"/>
      <c r="FS123" s="292"/>
      <c r="FT123" s="292"/>
      <c r="FU123" s="292"/>
      <c r="FV123" s="292"/>
      <c r="FW123" s="292"/>
      <c r="FX123" s="292"/>
      <c r="FY123" s="292"/>
      <c r="FZ123" s="292"/>
      <c r="GA123" s="292"/>
      <c r="GB123" s="292"/>
      <c r="GC123" s="292"/>
      <c r="GD123" s="292"/>
      <c r="GE123" s="292"/>
      <c r="GF123" s="292"/>
      <c r="GG123" s="292"/>
      <c r="GH123" s="292"/>
      <c r="GI123" s="292"/>
      <c r="GJ123" s="292"/>
      <c r="GK123" s="292"/>
      <c r="GL123" s="292"/>
      <c r="GM123" s="292"/>
      <c r="GN123" s="292"/>
      <c r="GO123" s="292"/>
      <c r="GP123" s="292"/>
      <c r="GQ123" s="292"/>
      <c r="GR123" s="292"/>
      <c r="GS123" s="292"/>
      <c r="GT123" s="292"/>
      <c r="GU123" s="292"/>
      <c r="GV123" s="292"/>
      <c r="GW123" s="292"/>
      <c r="GX123" s="292"/>
      <c r="GY123" s="292"/>
      <c r="GZ123" s="292"/>
      <c r="HA123" s="292"/>
      <c r="HB123" s="292"/>
      <c r="HC123" s="292"/>
      <c r="HD123" s="292"/>
      <c r="HE123" s="292"/>
      <c r="HF123" s="292"/>
      <c r="HG123" s="292"/>
      <c r="HH123" s="292"/>
      <c r="HI123" s="292"/>
      <c r="HJ123" s="292"/>
      <c r="HK123" s="292"/>
      <c r="HL123" s="292"/>
      <c r="HM123" s="292"/>
      <c r="HN123" s="292"/>
      <c r="HO123" s="292"/>
      <c r="HP123" s="292"/>
      <c r="HQ123" s="292"/>
      <c r="HR123" s="292"/>
      <c r="HS123" s="292"/>
      <c r="HT123" s="292"/>
      <c r="HU123" s="292"/>
      <c r="HV123" s="292"/>
      <c r="HW123" s="292"/>
      <c r="HX123" s="292"/>
      <c r="HY123" s="292"/>
      <c r="HZ123" s="292"/>
      <c r="IA123" s="292"/>
      <c r="IB123" s="292"/>
      <c r="IC123" s="292"/>
      <c r="ID123" s="292"/>
      <c r="IE123" s="292"/>
      <c r="IF123" s="292"/>
      <c r="IG123" s="292"/>
      <c r="IH123" s="292"/>
      <c r="II123" s="292"/>
      <c r="IJ123" s="292"/>
      <c r="IK123" s="292"/>
      <c r="IL123" s="292"/>
      <c r="IM123" s="292"/>
      <c r="IN123" s="292"/>
      <c r="IO123" s="292"/>
      <c r="IP123" s="292"/>
      <c r="IQ123" s="292"/>
      <c r="IR123" s="292"/>
      <c r="IS123" s="292"/>
    </row>
    <row r="124" spans="1:253" x14ac:dyDescent="0.3">
      <c r="A124" s="315"/>
      <c r="B124" s="292"/>
      <c r="C124" s="292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292"/>
      <c r="AB124" s="292"/>
      <c r="AC124" s="292"/>
      <c r="AD124" s="292"/>
      <c r="AE124" s="541"/>
      <c r="AF124" s="541"/>
      <c r="AG124" s="54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292"/>
      <c r="FL124" s="292"/>
      <c r="FM124" s="292"/>
      <c r="FN124" s="292"/>
      <c r="FO124" s="292"/>
      <c r="FP124" s="292"/>
      <c r="FQ124" s="292"/>
      <c r="FR124" s="292"/>
      <c r="FS124" s="292"/>
      <c r="FT124" s="292"/>
      <c r="FU124" s="292"/>
      <c r="FV124" s="292"/>
      <c r="FW124" s="292"/>
      <c r="FX124" s="292"/>
      <c r="FY124" s="292"/>
      <c r="FZ124" s="292"/>
      <c r="GA124" s="292"/>
      <c r="GB124" s="292"/>
      <c r="GC124" s="292"/>
      <c r="GD124" s="292"/>
      <c r="GE124" s="292"/>
      <c r="GF124" s="292"/>
      <c r="GG124" s="292"/>
      <c r="GH124" s="292"/>
      <c r="GI124" s="292"/>
      <c r="GJ124" s="292"/>
      <c r="GK124" s="292"/>
      <c r="GL124" s="292"/>
      <c r="GM124" s="292"/>
      <c r="GN124" s="292"/>
      <c r="GO124" s="292"/>
      <c r="GP124" s="292"/>
      <c r="GQ124" s="292"/>
      <c r="GR124" s="292"/>
      <c r="GS124" s="292"/>
      <c r="GT124" s="292"/>
      <c r="GU124" s="292"/>
      <c r="GV124" s="292"/>
      <c r="GW124" s="292"/>
      <c r="GX124" s="292"/>
      <c r="GY124" s="292"/>
      <c r="GZ124" s="292"/>
      <c r="HA124" s="292"/>
      <c r="HB124" s="292"/>
      <c r="HC124" s="292"/>
      <c r="HD124" s="292"/>
      <c r="HE124" s="292"/>
      <c r="HF124" s="292"/>
      <c r="HG124" s="292"/>
      <c r="HH124" s="292"/>
      <c r="HI124" s="292"/>
      <c r="HJ124" s="292"/>
      <c r="HK124" s="292"/>
      <c r="HL124" s="292"/>
      <c r="HM124" s="292"/>
      <c r="HN124" s="292"/>
      <c r="HO124" s="292"/>
      <c r="HP124" s="292"/>
      <c r="HQ124" s="292"/>
      <c r="HR124" s="292"/>
      <c r="HS124" s="292"/>
      <c r="HT124" s="292"/>
      <c r="HU124" s="292"/>
      <c r="HV124" s="292"/>
      <c r="HW124" s="292"/>
      <c r="HX124" s="292"/>
      <c r="HY124" s="292"/>
      <c r="HZ124" s="292"/>
      <c r="IA124" s="292"/>
      <c r="IB124" s="292"/>
      <c r="IC124" s="292"/>
      <c r="ID124" s="292"/>
      <c r="IE124" s="292"/>
      <c r="IF124" s="292"/>
      <c r="IG124" s="292"/>
      <c r="IH124" s="292"/>
      <c r="II124" s="292"/>
      <c r="IJ124" s="292"/>
      <c r="IK124" s="292"/>
      <c r="IL124" s="292"/>
      <c r="IM124" s="292"/>
      <c r="IN124" s="292"/>
      <c r="IO124" s="292"/>
      <c r="IP124" s="292"/>
      <c r="IQ124" s="292"/>
      <c r="IR124" s="292"/>
      <c r="IS124" s="292"/>
    </row>
    <row r="125" spans="1:253" x14ac:dyDescent="0.3">
      <c r="A125" s="315"/>
      <c r="B125" s="292"/>
      <c r="C125" s="292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292"/>
      <c r="AB125" s="292"/>
      <c r="AC125" s="292"/>
      <c r="AD125" s="292"/>
      <c r="AE125" s="539"/>
      <c r="AF125" s="539"/>
      <c r="AG125" s="540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92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2"/>
      <c r="FI125" s="292"/>
      <c r="FJ125" s="292"/>
      <c r="FK125" s="292"/>
      <c r="FL125" s="292"/>
      <c r="FM125" s="292"/>
      <c r="FN125" s="292"/>
      <c r="FO125" s="292"/>
      <c r="FP125" s="292"/>
      <c r="FQ125" s="292"/>
      <c r="FR125" s="292"/>
      <c r="FS125" s="292"/>
      <c r="FT125" s="292"/>
      <c r="FU125" s="292"/>
      <c r="FV125" s="292"/>
      <c r="FW125" s="292"/>
      <c r="FX125" s="292"/>
      <c r="FY125" s="292"/>
      <c r="FZ125" s="292"/>
      <c r="GA125" s="292"/>
      <c r="GB125" s="292"/>
      <c r="GC125" s="292"/>
      <c r="GD125" s="292"/>
      <c r="GE125" s="292"/>
      <c r="GF125" s="292"/>
      <c r="GG125" s="292"/>
      <c r="GH125" s="292"/>
      <c r="GI125" s="292"/>
      <c r="GJ125" s="292"/>
      <c r="GK125" s="292"/>
      <c r="GL125" s="292"/>
      <c r="GM125" s="292"/>
      <c r="GN125" s="292"/>
      <c r="GO125" s="292"/>
      <c r="GP125" s="292"/>
      <c r="GQ125" s="292"/>
      <c r="GR125" s="292"/>
      <c r="GS125" s="292"/>
      <c r="GT125" s="292"/>
      <c r="GU125" s="292"/>
      <c r="GV125" s="292"/>
      <c r="GW125" s="292"/>
      <c r="GX125" s="292"/>
      <c r="GY125" s="292"/>
      <c r="GZ125" s="292"/>
      <c r="HA125" s="292"/>
      <c r="HB125" s="292"/>
      <c r="HC125" s="292"/>
      <c r="HD125" s="292"/>
      <c r="HE125" s="292"/>
      <c r="HF125" s="292"/>
      <c r="HG125" s="292"/>
      <c r="HH125" s="292"/>
      <c r="HI125" s="292"/>
      <c r="HJ125" s="292"/>
      <c r="HK125" s="292"/>
      <c r="HL125" s="292"/>
      <c r="HM125" s="292"/>
      <c r="HN125" s="292"/>
      <c r="HO125" s="292"/>
      <c r="HP125" s="292"/>
      <c r="HQ125" s="292"/>
      <c r="HR125" s="292"/>
      <c r="HS125" s="292"/>
      <c r="HT125" s="292"/>
      <c r="HU125" s="292"/>
      <c r="HV125" s="292"/>
      <c r="HW125" s="292"/>
      <c r="HX125" s="292"/>
      <c r="HY125" s="292"/>
      <c r="HZ125" s="292"/>
      <c r="IA125" s="292"/>
      <c r="IB125" s="292"/>
      <c r="IC125" s="292"/>
      <c r="ID125" s="292"/>
      <c r="IE125" s="292"/>
      <c r="IF125" s="292"/>
      <c r="IG125" s="292"/>
      <c r="IH125" s="292"/>
      <c r="II125" s="292"/>
      <c r="IJ125" s="292"/>
      <c r="IK125" s="292"/>
      <c r="IL125" s="292"/>
      <c r="IM125" s="292"/>
      <c r="IN125" s="292"/>
      <c r="IO125" s="292"/>
      <c r="IP125" s="292"/>
      <c r="IQ125" s="292"/>
      <c r="IR125" s="292"/>
      <c r="IS125" s="292"/>
    </row>
    <row r="126" spans="1:253" x14ac:dyDescent="0.3">
      <c r="A126" s="315"/>
      <c r="B126" s="317"/>
      <c r="C126" s="317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292"/>
      <c r="AB126" s="292"/>
      <c r="AC126" s="292"/>
      <c r="AD126" s="292"/>
      <c r="AE126" s="541"/>
      <c r="AF126" s="541"/>
      <c r="AG126" s="54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92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2"/>
      <c r="FI126" s="292"/>
      <c r="FJ126" s="292"/>
      <c r="FK126" s="292"/>
      <c r="FL126" s="292"/>
      <c r="FM126" s="292"/>
      <c r="FN126" s="292"/>
      <c r="FO126" s="292"/>
      <c r="FP126" s="292"/>
      <c r="FQ126" s="292"/>
      <c r="FR126" s="292"/>
      <c r="FS126" s="292"/>
      <c r="FT126" s="292"/>
      <c r="FU126" s="292"/>
      <c r="FV126" s="292"/>
      <c r="FW126" s="292"/>
      <c r="FX126" s="292"/>
      <c r="FY126" s="292"/>
      <c r="FZ126" s="292"/>
      <c r="GA126" s="292"/>
      <c r="GB126" s="292"/>
      <c r="GC126" s="292"/>
      <c r="GD126" s="292"/>
      <c r="GE126" s="292"/>
      <c r="GF126" s="292"/>
      <c r="GG126" s="292"/>
      <c r="GH126" s="292"/>
      <c r="GI126" s="292"/>
      <c r="GJ126" s="292"/>
      <c r="GK126" s="292"/>
      <c r="GL126" s="292"/>
      <c r="GM126" s="292"/>
      <c r="GN126" s="292"/>
      <c r="GO126" s="292"/>
      <c r="GP126" s="292"/>
      <c r="GQ126" s="292"/>
      <c r="GR126" s="292"/>
      <c r="GS126" s="292"/>
      <c r="GT126" s="292"/>
      <c r="GU126" s="292"/>
      <c r="GV126" s="292"/>
      <c r="GW126" s="292"/>
      <c r="GX126" s="292"/>
      <c r="GY126" s="292"/>
      <c r="GZ126" s="292"/>
      <c r="HA126" s="292"/>
      <c r="HB126" s="292"/>
      <c r="HC126" s="292"/>
      <c r="HD126" s="292"/>
      <c r="HE126" s="292"/>
      <c r="HF126" s="292"/>
      <c r="HG126" s="292"/>
      <c r="HH126" s="292"/>
      <c r="HI126" s="292"/>
      <c r="HJ126" s="292"/>
      <c r="HK126" s="292"/>
      <c r="HL126" s="292"/>
      <c r="HM126" s="292"/>
      <c r="HN126" s="292"/>
      <c r="HO126" s="292"/>
      <c r="HP126" s="292"/>
      <c r="HQ126" s="292"/>
      <c r="HR126" s="292"/>
      <c r="HS126" s="292"/>
      <c r="HT126" s="292"/>
      <c r="HU126" s="292"/>
      <c r="HV126" s="292"/>
      <c r="HW126" s="292"/>
      <c r="HX126" s="292"/>
      <c r="HY126" s="292"/>
      <c r="HZ126" s="292"/>
      <c r="IA126" s="292"/>
      <c r="IB126" s="292"/>
      <c r="IC126" s="292"/>
      <c r="ID126" s="292"/>
      <c r="IE126" s="292"/>
      <c r="IF126" s="292"/>
      <c r="IG126" s="292"/>
      <c r="IH126" s="292"/>
      <c r="II126" s="292"/>
      <c r="IJ126" s="292"/>
      <c r="IK126" s="292"/>
      <c r="IL126" s="292"/>
      <c r="IM126" s="292"/>
      <c r="IN126" s="292"/>
      <c r="IO126" s="292"/>
      <c r="IP126" s="292"/>
      <c r="IQ126" s="292"/>
      <c r="IR126" s="292"/>
      <c r="IS126" s="292"/>
    </row>
    <row r="127" spans="1:253" x14ac:dyDescent="0.3">
      <c r="AE127" s="541"/>
      <c r="AF127" s="541"/>
      <c r="AG127" s="542"/>
    </row>
    <row r="128" spans="1:253" x14ac:dyDescent="0.3">
      <c r="AE128" s="541"/>
      <c r="AF128" s="541"/>
      <c r="AG128" s="542"/>
    </row>
    <row r="129" spans="31:33" x14ac:dyDescent="0.3">
      <c r="AE129" s="541"/>
      <c r="AF129" s="541"/>
      <c r="AG129" s="542"/>
    </row>
    <row r="130" spans="31:33" x14ac:dyDescent="0.3">
      <c r="AE130" s="541"/>
      <c r="AF130" s="541"/>
      <c r="AG130" s="542"/>
    </row>
    <row r="131" spans="31:33" ht="13.5" x14ac:dyDescent="0.25">
      <c r="AE131" s="539"/>
      <c r="AF131" s="539"/>
      <c r="AG131" s="540"/>
    </row>
    <row r="132" spans="31:33" x14ac:dyDescent="0.3">
      <c r="AE132" s="541"/>
      <c r="AF132" s="541"/>
      <c r="AG132" s="542"/>
    </row>
    <row r="133" spans="31:33" x14ac:dyDescent="0.3">
      <c r="AE133" s="541"/>
      <c r="AF133" s="541"/>
      <c r="AG133" s="542"/>
    </row>
    <row r="134" spans="31:33" x14ac:dyDescent="0.3">
      <c r="AE134" s="541"/>
      <c r="AF134" s="541"/>
      <c r="AG134" s="542"/>
    </row>
    <row r="135" spans="31:33" x14ac:dyDescent="0.3">
      <c r="AE135" s="541"/>
      <c r="AF135" s="541"/>
      <c r="AG135" s="542"/>
    </row>
    <row r="136" spans="31:33" x14ac:dyDescent="0.3">
      <c r="AE136" s="541"/>
      <c r="AF136" s="541"/>
      <c r="AG136" s="542"/>
    </row>
    <row r="137" spans="31:33" ht="13.5" x14ac:dyDescent="0.25">
      <c r="AE137" s="539"/>
      <c r="AF137" s="539"/>
      <c r="AG137" s="540"/>
    </row>
    <row r="138" spans="31:33" x14ac:dyDescent="0.3">
      <c r="AE138" s="541"/>
      <c r="AF138" s="541"/>
      <c r="AG138" s="542"/>
    </row>
    <row r="139" spans="31:33" ht="12.75" x14ac:dyDescent="0.2">
      <c r="AE139" s="543"/>
      <c r="AF139" s="543"/>
      <c r="AG139" s="544"/>
    </row>
    <row r="140" spans="31:33" x14ac:dyDescent="0.3">
      <c r="AE140" s="165"/>
      <c r="AF140" s="165"/>
      <c r="AG140" s="542"/>
    </row>
    <row r="141" spans="31:33" ht="12.75" x14ac:dyDescent="0.2">
      <c r="AE141" s="547"/>
      <c r="AF141" s="547"/>
      <c r="AG141" s="544"/>
    </row>
    <row r="142" spans="31:33" x14ac:dyDescent="0.3">
      <c r="AE142" s="541"/>
      <c r="AF142" s="541"/>
      <c r="AG142" s="542"/>
    </row>
    <row r="143" spans="31:33" x14ac:dyDescent="0.3">
      <c r="AE143" s="541"/>
      <c r="AF143" s="541"/>
      <c r="AG143" s="542"/>
    </row>
    <row r="144" spans="31:33" x14ac:dyDescent="0.3">
      <c r="AE144" s="541"/>
      <c r="AF144" s="541"/>
      <c r="AG144" s="542"/>
    </row>
    <row r="145" spans="31:33" x14ac:dyDescent="0.3">
      <c r="AE145" s="541"/>
      <c r="AF145" s="541"/>
      <c r="AG145" s="542"/>
    </row>
    <row r="146" spans="31:33" x14ac:dyDescent="0.3">
      <c r="AE146" s="541"/>
      <c r="AF146" s="541"/>
      <c r="AG146" s="542"/>
    </row>
    <row r="147" spans="31:33" ht="13.5" x14ac:dyDescent="0.25">
      <c r="AE147" s="539"/>
      <c r="AF147" s="539"/>
      <c r="AG147" s="540"/>
    </row>
    <row r="148" spans="31:33" x14ac:dyDescent="0.3">
      <c r="AE148" s="541"/>
      <c r="AF148" s="541"/>
      <c r="AG148" s="542"/>
    </row>
    <row r="149" spans="31:33" x14ac:dyDescent="0.3">
      <c r="AE149" s="541"/>
      <c r="AF149" s="541"/>
      <c r="AG149" s="542"/>
    </row>
    <row r="150" spans="31:33" x14ac:dyDescent="0.3">
      <c r="AE150" s="541"/>
      <c r="AF150" s="541"/>
      <c r="AG150" s="542"/>
    </row>
    <row r="151" spans="31:33" x14ac:dyDescent="0.3">
      <c r="AE151" s="541"/>
      <c r="AF151" s="541"/>
      <c r="AG151" s="542"/>
    </row>
    <row r="152" spans="31:33" x14ac:dyDescent="0.3">
      <c r="AE152" s="541"/>
      <c r="AF152" s="541"/>
      <c r="AG152" s="542"/>
    </row>
    <row r="153" spans="31:33" ht="13.5" x14ac:dyDescent="0.25">
      <c r="AE153" s="539"/>
      <c r="AF153" s="539"/>
      <c r="AG153" s="540"/>
    </row>
    <row r="154" spans="31:33" x14ac:dyDescent="0.3">
      <c r="AE154" s="541"/>
      <c r="AF154" s="541"/>
      <c r="AG154" s="542"/>
    </row>
    <row r="155" spans="31:33" x14ac:dyDescent="0.3">
      <c r="AE155" s="541"/>
      <c r="AF155" s="541"/>
      <c r="AG155" s="542"/>
    </row>
    <row r="156" spans="31:33" x14ac:dyDescent="0.3">
      <c r="AE156" s="541"/>
      <c r="AF156" s="541"/>
      <c r="AG156" s="542"/>
    </row>
    <row r="157" spans="31:33" x14ac:dyDescent="0.3">
      <c r="AE157" s="541"/>
      <c r="AF157" s="541"/>
      <c r="AG157" s="542"/>
    </row>
    <row r="158" spans="31:33" x14ac:dyDescent="0.3">
      <c r="AE158" s="541"/>
      <c r="AF158" s="541"/>
      <c r="AG158" s="542"/>
    </row>
    <row r="159" spans="31:33" ht="13.5" x14ac:dyDescent="0.25">
      <c r="AE159" s="539"/>
      <c r="AF159" s="539"/>
      <c r="AG159" s="540"/>
    </row>
    <row r="160" spans="31:33" x14ac:dyDescent="0.3">
      <c r="AE160" s="541"/>
      <c r="AF160" s="541"/>
      <c r="AG160" s="542"/>
    </row>
    <row r="161" spans="31:33" x14ac:dyDescent="0.3">
      <c r="AE161" s="541"/>
      <c r="AF161" s="541"/>
      <c r="AG161" s="542"/>
    </row>
    <row r="162" spans="31:33" x14ac:dyDescent="0.3">
      <c r="AE162" s="541"/>
      <c r="AF162" s="541"/>
      <c r="AG162" s="542"/>
    </row>
    <row r="163" spans="31:33" x14ac:dyDescent="0.3">
      <c r="AE163" s="541"/>
      <c r="AF163" s="541"/>
      <c r="AG163" s="542"/>
    </row>
    <row r="164" spans="31:33" x14ac:dyDescent="0.3">
      <c r="AE164" s="541"/>
      <c r="AF164" s="541"/>
      <c r="AG164" s="542"/>
    </row>
    <row r="165" spans="31:33" ht="13.5" x14ac:dyDescent="0.25">
      <c r="AE165" s="539"/>
      <c r="AF165" s="539"/>
      <c r="AG165" s="540"/>
    </row>
    <row r="166" spans="31:33" x14ac:dyDescent="0.3">
      <c r="AE166" s="541"/>
      <c r="AF166" s="541"/>
      <c r="AG166" s="542"/>
    </row>
    <row r="167" spans="31:33" ht="12.75" x14ac:dyDescent="0.2">
      <c r="AE167" s="543"/>
      <c r="AF167" s="543"/>
      <c r="AG167" s="544"/>
    </row>
    <row r="168" spans="31:33" x14ac:dyDescent="0.3">
      <c r="AE168" s="165"/>
      <c r="AF168" s="165"/>
      <c r="AG168" s="542"/>
    </row>
    <row r="169" spans="31:33" ht="12.75" x14ac:dyDescent="0.2">
      <c r="AE169" s="547"/>
      <c r="AF169" s="547"/>
      <c r="AG169" s="544"/>
    </row>
    <row r="170" spans="31:33" x14ac:dyDescent="0.3">
      <c r="AE170" s="541"/>
      <c r="AF170" s="541"/>
      <c r="AG170" s="542"/>
    </row>
    <row r="171" spans="31:33" x14ac:dyDescent="0.3">
      <c r="AE171" s="541"/>
      <c r="AF171" s="541"/>
      <c r="AG171" s="542"/>
    </row>
    <row r="172" spans="31:33" x14ac:dyDescent="0.3">
      <c r="AE172" s="541"/>
      <c r="AF172" s="541"/>
      <c r="AG172" s="542"/>
    </row>
    <row r="173" spans="31:33" x14ac:dyDescent="0.3">
      <c r="AE173" s="541"/>
      <c r="AF173" s="541"/>
      <c r="AG173" s="542"/>
    </row>
    <row r="174" spans="31:33" x14ac:dyDescent="0.3">
      <c r="AE174" s="541"/>
      <c r="AF174" s="541"/>
      <c r="AG174" s="542"/>
    </row>
    <row r="175" spans="31:33" ht="13.5" x14ac:dyDescent="0.25">
      <c r="AE175" s="539"/>
      <c r="AF175" s="539"/>
      <c r="AG175" s="540"/>
    </row>
    <row r="176" spans="31:33" x14ac:dyDescent="0.3">
      <c r="AE176" s="541"/>
      <c r="AF176" s="541"/>
      <c r="AG176" s="542"/>
    </row>
    <row r="177" spans="31:33" x14ac:dyDescent="0.3">
      <c r="AE177" s="541"/>
      <c r="AF177" s="541"/>
      <c r="AG177" s="542"/>
    </row>
    <row r="178" spans="31:33" x14ac:dyDescent="0.3">
      <c r="AE178" s="541"/>
      <c r="AF178" s="541"/>
      <c r="AG178" s="542"/>
    </row>
    <row r="179" spans="31:33" x14ac:dyDescent="0.3">
      <c r="AE179" s="541"/>
      <c r="AF179" s="541"/>
      <c r="AG179" s="542"/>
    </row>
    <row r="180" spans="31:33" x14ac:dyDescent="0.3">
      <c r="AE180" s="541"/>
      <c r="AF180" s="541"/>
      <c r="AG180" s="542"/>
    </row>
    <row r="181" spans="31:33" ht="13.5" x14ac:dyDescent="0.25">
      <c r="AE181" s="539"/>
      <c r="AF181" s="539"/>
      <c r="AG181" s="540"/>
    </row>
    <row r="182" spans="31:33" x14ac:dyDescent="0.3">
      <c r="AE182" s="541"/>
      <c r="AF182" s="541"/>
      <c r="AG182" s="542"/>
    </row>
    <row r="183" spans="31:33" x14ac:dyDescent="0.3">
      <c r="AE183" s="541"/>
      <c r="AF183" s="541"/>
      <c r="AG183" s="542"/>
    </row>
    <row r="184" spans="31:33" x14ac:dyDescent="0.3">
      <c r="AE184" s="541"/>
      <c r="AF184" s="541"/>
      <c r="AG184" s="542"/>
    </row>
    <row r="185" spans="31:33" x14ac:dyDescent="0.3">
      <c r="AE185" s="541"/>
      <c r="AF185" s="541"/>
      <c r="AG185" s="542"/>
    </row>
    <row r="186" spans="31:33" x14ac:dyDescent="0.3">
      <c r="AE186" s="541"/>
      <c r="AF186" s="541"/>
      <c r="AG186" s="542"/>
    </row>
    <row r="187" spans="31:33" ht="13.5" x14ac:dyDescent="0.25">
      <c r="AE187" s="539"/>
      <c r="AF187" s="539"/>
      <c r="AG187" s="540"/>
    </row>
    <row r="188" spans="31:33" x14ac:dyDescent="0.3">
      <c r="AE188" s="541"/>
      <c r="AF188" s="541"/>
      <c r="AG188" s="542"/>
    </row>
    <row r="189" spans="31:33" x14ac:dyDescent="0.3">
      <c r="AE189" s="541"/>
      <c r="AF189" s="541"/>
      <c r="AG189" s="542"/>
    </row>
    <row r="190" spans="31:33" x14ac:dyDescent="0.3">
      <c r="AE190" s="541"/>
      <c r="AF190" s="541"/>
      <c r="AG190" s="542"/>
    </row>
    <row r="191" spans="31:33" x14ac:dyDescent="0.3">
      <c r="AE191" s="541"/>
      <c r="AF191" s="541"/>
      <c r="AG191" s="542"/>
    </row>
    <row r="192" spans="31:33" x14ac:dyDescent="0.3">
      <c r="AE192" s="541"/>
      <c r="AF192" s="541"/>
      <c r="AG192" s="542"/>
    </row>
    <row r="193" spans="31:33" ht="13.5" x14ac:dyDescent="0.25">
      <c r="AE193" s="539"/>
      <c r="AF193" s="539"/>
      <c r="AG193" s="540"/>
    </row>
    <row r="194" spans="31:33" x14ac:dyDescent="0.3">
      <c r="AE194" s="541"/>
      <c r="AF194" s="541"/>
      <c r="AG194" s="542"/>
    </row>
    <row r="195" spans="31:33" x14ac:dyDescent="0.3">
      <c r="AE195" s="541"/>
      <c r="AF195" s="541"/>
      <c r="AG195" s="542"/>
    </row>
    <row r="196" spans="31:33" x14ac:dyDescent="0.3">
      <c r="AE196" s="541"/>
      <c r="AF196" s="541"/>
      <c r="AG196" s="542"/>
    </row>
    <row r="197" spans="31:33" x14ac:dyDescent="0.3">
      <c r="AE197" s="541"/>
      <c r="AF197" s="541"/>
      <c r="AG197" s="542"/>
    </row>
    <row r="198" spans="31:33" x14ac:dyDescent="0.3">
      <c r="AE198" s="541"/>
      <c r="AF198" s="541"/>
      <c r="AG198" s="542"/>
    </row>
    <row r="199" spans="31:33" ht="13.5" x14ac:dyDescent="0.25">
      <c r="AE199" s="539"/>
      <c r="AF199" s="539"/>
      <c r="AG199" s="540"/>
    </row>
    <row r="200" spans="31:33" x14ac:dyDescent="0.3">
      <c r="AE200" s="541"/>
      <c r="AF200" s="541"/>
      <c r="AG200" s="542"/>
    </row>
    <row r="201" spans="31:33" x14ac:dyDescent="0.3">
      <c r="AE201" s="541"/>
      <c r="AF201" s="541"/>
      <c r="AG201" s="542"/>
    </row>
    <row r="202" spans="31:33" x14ac:dyDescent="0.3">
      <c r="AE202" s="541"/>
      <c r="AF202" s="541"/>
      <c r="AG202" s="542"/>
    </row>
    <row r="203" spans="31:33" x14ac:dyDescent="0.3">
      <c r="AE203" s="541"/>
      <c r="AF203" s="541"/>
      <c r="AG203" s="542"/>
    </row>
    <row r="204" spans="31:33" x14ac:dyDescent="0.3">
      <c r="AE204" s="541"/>
      <c r="AF204" s="541"/>
      <c r="AG204" s="542"/>
    </row>
    <row r="205" spans="31:33" ht="13.5" x14ac:dyDescent="0.25">
      <c r="AE205" s="539"/>
      <c r="AF205" s="539"/>
      <c r="AG205" s="540"/>
    </row>
    <row r="206" spans="31:33" x14ac:dyDescent="0.3">
      <c r="AE206" s="541"/>
      <c r="AF206" s="541"/>
      <c r="AG206" s="542"/>
    </row>
    <row r="207" spans="31:33" ht="12.75" x14ac:dyDescent="0.2">
      <c r="AE207" s="543"/>
      <c r="AF207" s="543"/>
      <c r="AG207" s="544"/>
    </row>
    <row r="208" spans="31:33" x14ac:dyDescent="0.3">
      <c r="AE208" s="165"/>
      <c r="AF208" s="165"/>
      <c r="AG208" s="542"/>
    </row>
    <row r="209" spans="31:33" ht="12.75" x14ac:dyDescent="0.2">
      <c r="AE209" s="548"/>
      <c r="AF209" s="548"/>
      <c r="AG209" s="549"/>
    </row>
    <row r="210" spans="31:33" x14ac:dyDescent="0.3">
      <c r="AE210" s="550"/>
      <c r="AF210" s="550"/>
      <c r="AG210" s="551"/>
    </row>
    <row r="211" spans="31:33" x14ac:dyDescent="0.3">
      <c r="AE211" s="550"/>
      <c r="AF211" s="550"/>
      <c r="AG211" s="551"/>
    </row>
    <row r="212" spans="31:33" x14ac:dyDescent="0.3">
      <c r="AE212" s="113"/>
      <c r="AF212" s="113"/>
      <c r="AG212" s="551"/>
    </row>
    <row r="213" spans="31:33" x14ac:dyDescent="0.3">
      <c r="AG213" s="551"/>
    </row>
    <row r="214" spans="31:33" x14ac:dyDescent="0.3">
      <c r="AG214" s="551"/>
    </row>
  </sheetData>
  <mergeCells count="24">
    <mergeCell ref="AE5:AE7"/>
    <mergeCell ref="AF5:AF7"/>
    <mergeCell ref="AG5:AG7"/>
    <mergeCell ref="X5:X6"/>
    <mergeCell ref="A1:AA1"/>
    <mergeCell ref="A2:AA2"/>
    <mergeCell ref="F4:W4"/>
    <mergeCell ref="Y4:Z4"/>
    <mergeCell ref="A5:A7"/>
    <mergeCell ref="B5:B7"/>
    <mergeCell ref="C5:C7"/>
    <mergeCell ref="AA5:AA7"/>
    <mergeCell ref="Y5:Y7"/>
    <mergeCell ref="Z5:Z7"/>
    <mergeCell ref="A3:AA3"/>
    <mergeCell ref="AC4:AC6"/>
    <mergeCell ref="B32:D32"/>
    <mergeCell ref="D4:D7"/>
    <mergeCell ref="E4:E7"/>
    <mergeCell ref="B37:D37"/>
    <mergeCell ref="B33:D33"/>
    <mergeCell ref="B34:D34"/>
    <mergeCell ref="B35:D35"/>
    <mergeCell ref="B36:D36"/>
  </mergeCells>
  <pageMargins left="0.7" right="0.7" top="0.75" bottom="0.75" header="0.3" footer="0.3"/>
  <pageSetup orientation="portrait" r:id="rId1"/>
  <ignoredErrors>
    <ignoredError sqref="AG9:AG11 AG14:AG16 AG19:AG21 AG24:AG26 AG28" evalError="1"/>
    <ignoredError sqref="X11 X16 X21 X26 X2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DE8C-EAD7-493C-B4F8-B52E5DE97E1A}">
  <dimension ref="A1:IJ214"/>
  <sheetViews>
    <sheetView zoomScale="90" zoomScaleNormal="90" workbookViewId="0">
      <pane xSplit="4" ySplit="7" topLeftCell="N8" activePane="bottomRight" state="frozen"/>
      <selection pane="topRight" activeCell="AC7" sqref="AC7"/>
      <selection pane="bottomLeft" activeCell="AC7" sqref="AC7"/>
      <selection pane="bottomRight" activeCell="T24" sqref="T24"/>
    </sheetView>
  </sheetViews>
  <sheetFormatPr defaultRowHeight="14.25" x14ac:dyDescent="0.3"/>
  <cols>
    <col min="2" max="2" width="49.42578125" customWidth="1"/>
    <col min="3" max="3" width="20.7109375" customWidth="1"/>
    <col min="4" max="5" width="12.7109375" customWidth="1"/>
    <col min="6" max="17" width="9.7109375" customWidth="1"/>
    <col min="18" max="18" width="2.5703125" customWidth="1"/>
    <col min="19" max="21" width="14.28515625" customWidth="1"/>
    <col min="22" max="22" width="4.28515625" customWidth="1"/>
    <col min="23" max="23" width="10.7109375" customWidth="1"/>
    <col min="24" max="24" width="4.28515625" customWidth="1"/>
    <col min="25" max="26" width="10.7109375" style="107" customWidth="1"/>
    <col min="27" max="27" width="10.7109375" style="496" customWidth="1"/>
  </cols>
  <sheetData>
    <row r="1" spans="1:27" ht="18.75" x14ac:dyDescent="0.3">
      <c r="A1" s="783" t="s">
        <v>319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  <c r="S1" s="783"/>
      <c r="T1" s="783"/>
      <c r="U1" s="783"/>
      <c r="V1" s="669"/>
      <c r="W1" s="669"/>
      <c r="X1" s="289"/>
    </row>
    <row r="2" spans="1:27" ht="18.75" x14ac:dyDescent="0.3">
      <c r="A2" s="783" t="s">
        <v>320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669"/>
      <c r="W2" s="669"/>
      <c r="X2" s="289"/>
    </row>
    <row r="3" spans="1:27" ht="18.75" customHeight="1" x14ac:dyDescent="0.3">
      <c r="A3" s="783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289"/>
      <c r="W3" s="289"/>
      <c r="X3" s="289"/>
    </row>
    <row r="4" spans="1:27" ht="36" customHeight="1" thickBot="1" x14ac:dyDescent="0.35">
      <c r="A4" s="669"/>
      <c r="B4" s="669"/>
      <c r="C4" s="106"/>
      <c r="D4" s="732" t="s">
        <v>104</v>
      </c>
      <c r="E4" s="729" t="s">
        <v>105</v>
      </c>
      <c r="F4" s="784" t="s">
        <v>106</v>
      </c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6"/>
      <c r="R4" s="534"/>
      <c r="S4" s="787" t="s">
        <v>301</v>
      </c>
      <c r="T4" s="788"/>
      <c r="U4" s="289"/>
      <c r="V4" s="289"/>
      <c r="W4" s="798" t="s">
        <v>109</v>
      </c>
      <c r="X4" s="289"/>
      <c r="Y4" s="106"/>
      <c r="Z4" s="106"/>
      <c r="AA4" s="497"/>
    </row>
    <row r="5" spans="1:27" ht="16.5" customHeight="1" x14ac:dyDescent="0.3">
      <c r="A5" s="789" t="s">
        <v>43</v>
      </c>
      <c r="B5" s="789" t="s">
        <v>111</v>
      </c>
      <c r="C5" s="723" t="s">
        <v>112</v>
      </c>
      <c r="D5" s="733"/>
      <c r="E5" s="730"/>
      <c r="F5" s="326">
        <v>1</v>
      </c>
      <c r="G5" s="326">
        <v>2</v>
      </c>
      <c r="H5" s="326">
        <v>3</v>
      </c>
      <c r="I5" s="326">
        <v>4</v>
      </c>
      <c r="J5" s="326">
        <v>5</v>
      </c>
      <c r="K5" s="326">
        <v>6</v>
      </c>
      <c r="L5" s="326">
        <v>7</v>
      </c>
      <c r="M5" s="326">
        <v>8</v>
      </c>
      <c r="N5" s="326">
        <v>9</v>
      </c>
      <c r="O5" s="326">
        <v>10</v>
      </c>
      <c r="P5" s="326">
        <v>11</v>
      </c>
      <c r="Q5" s="326">
        <v>12</v>
      </c>
      <c r="R5" s="535"/>
      <c r="S5" s="795" t="s">
        <v>50</v>
      </c>
      <c r="T5" s="795" t="s">
        <v>233</v>
      </c>
      <c r="U5" s="792" t="s">
        <v>321</v>
      </c>
      <c r="V5" s="289"/>
      <c r="W5" s="798"/>
      <c r="X5" s="289"/>
      <c r="Y5" s="723" t="s">
        <v>115</v>
      </c>
      <c r="Z5" s="723" t="s">
        <v>116</v>
      </c>
      <c r="AA5" s="746" t="s">
        <v>255</v>
      </c>
    </row>
    <row r="6" spans="1:27" ht="16.5" customHeight="1" x14ac:dyDescent="0.3">
      <c r="A6" s="790"/>
      <c r="B6" s="790"/>
      <c r="C6" s="724"/>
      <c r="D6" s="733"/>
      <c r="E6" s="730"/>
      <c r="F6" s="167">
        <v>45870</v>
      </c>
      <c r="G6" s="167">
        <v>45901</v>
      </c>
      <c r="H6" s="167">
        <v>45931</v>
      </c>
      <c r="I6" s="167">
        <v>45962</v>
      </c>
      <c r="J6" s="167">
        <v>45992</v>
      </c>
      <c r="K6" s="167">
        <v>46023</v>
      </c>
      <c r="L6" s="167">
        <v>46054</v>
      </c>
      <c r="M6" s="167">
        <v>46082</v>
      </c>
      <c r="N6" s="167">
        <v>46113</v>
      </c>
      <c r="O6" s="167">
        <v>46143</v>
      </c>
      <c r="P6" s="167">
        <v>46174</v>
      </c>
      <c r="Q6" s="167">
        <v>46204</v>
      </c>
      <c r="R6" s="536"/>
      <c r="S6" s="796"/>
      <c r="T6" s="796"/>
      <c r="U6" s="793"/>
      <c r="V6" s="289"/>
      <c r="W6" s="799"/>
      <c r="X6" s="289"/>
      <c r="Y6" s="724"/>
      <c r="Z6" s="724"/>
      <c r="AA6" s="747"/>
    </row>
    <row r="7" spans="1:27" ht="24" customHeight="1" thickBot="1" x14ac:dyDescent="0.3">
      <c r="A7" s="791"/>
      <c r="B7" s="791"/>
      <c r="C7" s="725"/>
      <c r="D7" s="734"/>
      <c r="E7" s="731"/>
      <c r="F7" s="140">
        <v>168</v>
      </c>
      <c r="G7" s="140">
        <v>168</v>
      </c>
      <c r="H7" s="140">
        <v>176</v>
      </c>
      <c r="I7" s="140">
        <v>168</v>
      </c>
      <c r="J7" s="140">
        <v>168</v>
      </c>
      <c r="K7" s="140">
        <v>168</v>
      </c>
      <c r="L7" s="140">
        <v>144</v>
      </c>
      <c r="M7" s="140">
        <v>160</v>
      </c>
      <c r="N7" s="140">
        <v>160</v>
      </c>
      <c r="O7" s="140">
        <v>152</v>
      </c>
      <c r="P7" s="140">
        <v>176</v>
      </c>
      <c r="Q7" s="140">
        <v>176</v>
      </c>
      <c r="R7" s="537"/>
      <c r="S7" s="797"/>
      <c r="T7" s="797"/>
      <c r="U7" s="794"/>
      <c r="V7" s="290"/>
      <c r="W7" s="423">
        <f>AVERAGE(F7:Q7)</f>
        <v>165.33333333333334</v>
      </c>
      <c r="X7" s="290"/>
      <c r="Y7" s="725"/>
      <c r="Z7" s="725"/>
      <c r="AA7" s="748"/>
    </row>
    <row r="8" spans="1:27" x14ac:dyDescent="0.3">
      <c r="A8" s="330">
        <v>1</v>
      </c>
      <c r="B8" s="322" t="s">
        <v>118</v>
      </c>
      <c r="C8" s="322"/>
      <c r="D8" s="325"/>
      <c r="E8" s="325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>
        <f>SUM(F8:Q8)</f>
        <v>0</v>
      </c>
      <c r="S8" s="291"/>
      <c r="T8" s="291"/>
      <c r="U8" s="291"/>
      <c r="V8" s="287"/>
      <c r="W8" s="293"/>
      <c r="X8" s="294"/>
      <c r="Y8" s="251"/>
      <c r="Z8" s="251"/>
      <c r="AA8" s="498"/>
    </row>
    <row r="9" spans="1:27" x14ac:dyDescent="0.3">
      <c r="A9" s="319">
        <v>1.1000000000000001</v>
      </c>
      <c r="B9" s="320" t="s">
        <v>118</v>
      </c>
      <c r="C9" s="320"/>
      <c r="D9" s="335"/>
      <c r="E9" s="335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3">
        <f t="shared" ref="R9:R10" si="0">SUM(F9:Q9)</f>
        <v>0</v>
      </c>
      <c r="S9" s="291">
        <f>$D9*(SUM(F9:N9))</f>
        <v>0</v>
      </c>
      <c r="T9" s="291">
        <f>$D9*(SUM(O9:Q9))</f>
        <v>0</v>
      </c>
      <c r="U9" s="291">
        <f>SUM(S9:T9)</f>
        <v>0</v>
      </c>
      <c r="V9" s="287"/>
      <c r="W9" s="293"/>
      <c r="X9" s="294"/>
      <c r="Y9" s="153">
        <f>IF($E9="Y",$R9,0)</f>
        <v>0</v>
      </c>
      <c r="Z9" s="153">
        <f>IF($E9="N",$R9,0)</f>
        <v>0</v>
      </c>
      <c r="AA9" s="494" t="e">
        <f>Y9/(Z9+Y9)</f>
        <v>#DIV/0!</v>
      </c>
    </row>
    <row r="10" spans="1:27" x14ac:dyDescent="0.3">
      <c r="A10" s="319">
        <v>1.2</v>
      </c>
      <c r="B10" s="320" t="s">
        <v>304</v>
      </c>
      <c r="C10" s="320"/>
      <c r="D10" s="335"/>
      <c r="E10" s="335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3">
        <f t="shared" si="0"/>
        <v>0</v>
      </c>
      <c r="S10" s="291">
        <f>$D10*(SUM(F10:N10))</f>
        <v>0</v>
      </c>
      <c r="T10" s="291">
        <f>$D10*(SUM(O10:Q10))</f>
        <v>0</v>
      </c>
      <c r="U10" s="291">
        <f t="shared" ref="U10:U28" si="1">SUM(S10:T10)</f>
        <v>0</v>
      </c>
      <c r="V10" s="287"/>
      <c r="W10" s="293"/>
      <c r="X10" s="294"/>
      <c r="Y10" s="153">
        <f>IF($E10="Y",$R10,0)</f>
        <v>0</v>
      </c>
      <c r="Z10" s="153">
        <f>IF($E10="N",$R10,0)</f>
        <v>0</v>
      </c>
      <c r="AA10" s="494" t="e">
        <f>Y10/(Z10+Y10)</f>
        <v>#DIV/0!</v>
      </c>
    </row>
    <row r="11" spans="1:27" x14ac:dyDescent="0.3">
      <c r="A11" s="321"/>
      <c r="B11" s="322" t="s">
        <v>305</v>
      </c>
      <c r="C11" s="322"/>
      <c r="D11" s="335"/>
      <c r="E11" s="335"/>
      <c r="F11" s="328">
        <f>SUM(F9:F10)</f>
        <v>0</v>
      </c>
      <c r="G11" s="328">
        <f t="shared" ref="G11:R11" si="2">SUM(G9:G10)</f>
        <v>0</v>
      </c>
      <c r="H11" s="328">
        <f t="shared" si="2"/>
        <v>0</v>
      </c>
      <c r="I11" s="328">
        <f t="shared" si="2"/>
        <v>0</v>
      </c>
      <c r="J11" s="328">
        <f t="shared" si="2"/>
        <v>0</v>
      </c>
      <c r="K11" s="328">
        <f t="shared" si="2"/>
        <v>0</v>
      </c>
      <c r="L11" s="328">
        <f t="shared" si="2"/>
        <v>0</v>
      </c>
      <c r="M11" s="328">
        <f t="shared" si="2"/>
        <v>0</v>
      </c>
      <c r="N11" s="328">
        <f t="shared" si="2"/>
        <v>0</v>
      </c>
      <c r="O11" s="328">
        <f t="shared" si="2"/>
        <v>0</v>
      </c>
      <c r="P11" s="328">
        <f t="shared" si="2"/>
        <v>0</v>
      </c>
      <c r="Q11" s="328">
        <f t="shared" si="2"/>
        <v>0</v>
      </c>
      <c r="R11" s="328">
        <f t="shared" si="2"/>
        <v>0</v>
      </c>
      <c r="S11" s="368">
        <f>SUM(S9:S10)</f>
        <v>0</v>
      </c>
      <c r="T11" s="368">
        <f>SUM(T9:T10)</f>
        <v>0</v>
      </c>
      <c r="U11" s="368">
        <f t="shared" si="1"/>
        <v>0</v>
      </c>
      <c r="V11" s="287"/>
      <c r="W11" s="293"/>
      <c r="X11" s="294"/>
      <c r="Y11" s="654">
        <f>SUM(Y9:Y10)</f>
        <v>0</v>
      </c>
      <c r="Z11" s="654">
        <f>SUM(Z9:Z10)</f>
        <v>0</v>
      </c>
      <c r="AA11" s="653" t="e">
        <f t="shared" ref="AA11" si="3">Y11/(Z11+Y11)</f>
        <v>#DIV/0!</v>
      </c>
    </row>
    <row r="12" spans="1:27" x14ac:dyDescent="0.3">
      <c r="A12" s="321"/>
      <c r="B12" s="322"/>
      <c r="C12" s="322"/>
      <c r="D12" s="335"/>
      <c r="E12" s="335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291"/>
      <c r="T12" s="291"/>
      <c r="U12" s="291"/>
      <c r="V12" s="287"/>
      <c r="W12" s="293"/>
      <c r="X12" s="294"/>
      <c r="Y12" s="541"/>
      <c r="Z12" s="541"/>
      <c r="AA12" s="655"/>
    </row>
    <row r="13" spans="1:27" ht="25.5" x14ac:dyDescent="0.3">
      <c r="A13" s="330">
        <v>2</v>
      </c>
      <c r="B13" s="322" t="s">
        <v>322</v>
      </c>
      <c r="C13" s="322"/>
      <c r="D13" s="335"/>
      <c r="E13" s="335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291"/>
      <c r="T13" s="291"/>
      <c r="U13" s="291"/>
      <c r="V13" s="287"/>
      <c r="W13" s="293"/>
      <c r="X13" s="294"/>
      <c r="Y13" s="552"/>
      <c r="Z13" s="552"/>
      <c r="AA13" s="553"/>
    </row>
    <row r="14" spans="1:27" ht="27" x14ac:dyDescent="0.3">
      <c r="A14" s="319">
        <v>2.1</v>
      </c>
      <c r="B14" s="320" t="s">
        <v>323</v>
      </c>
      <c r="C14" s="320"/>
      <c r="D14" s="335"/>
      <c r="E14" s="335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3">
        <f>SUM(F14:Q14)</f>
        <v>0</v>
      </c>
      <c r="S14" s="291">
        <f>$D14*(SUM(F14:N14))</f>
        <v>0</v>
      </c>
      <c r="T14" s="291">
        <f>$D14*(SUM(O14:Q14))</f>
        <v>0</v>
      </c>
      <c r="U14" s="291">
        <f t="shared" ref="U14" si="4">SUM(S14:T14)</f>
        <v>0</v>
      </c>
      <c r="V14" s="287"/>
      <c r="W14" s="293"/>
      <c r="X14" s="294"/>
      <c r="Y14" s="153">
        <f>IF($E14="Y",$R14,0)</f>
        <v>0</v>
      </c>
      <c r="Z14" s="153">
        <f>IF($E14="N",$R14,0)</f>
        <v>0</v>
      </c>
      <c r="AA14" s="494" t="e">
        <f>Y14/(Z14+Y14)</f>
        <v>#DIV/0!</v>
      </c>
    </row>
    <row r="15" spans="1:27" x14ac:dyDescent="0.3">
      <c r="A15" s="319">
        <v>2.2000000000000002</v>
      </c>
      <c r="B15" s="320" t="s">
        <v>324</v>
      </c>
      <c r="C15" s="320"/>
      <c r="D15" s="335"/>
      <c r="E15" s="335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3">
        <f>SUM(F15:Q15)</f>
        <v>0</v>
      </c>
      <c r="S15" s="291">
        <f>$D15*(SUM(F15:N15))</f>
        <v>0</v>
      </c>
      <c r="T15" s="291">
        <f>$D15*(SUM(O15:Q15))</f>
        <v>0</v>
      </c>
      <c r="U15" s="291">
        <f t="shared" si="1"/>
        <v>0</v>
      </c>
      <c r="V15" s="287"/>
      <c r="W15" s="293"/>
      <c r="X15" s="294"/>
      <c r="Y15" s="153">
        <f>IF($E15="Y",$R15,0)</f>
        <v>0</v>
      </c>
      <c r="Z15" s="153">
        <f>IF($E15="N",$R15,0)</f>
        <v>0</v>
      </c>
      <c r="AA15" s="494" t="e">
        <f>Y15/(Z15+Y15)</f>
        <v>#DIV/0!</v>
      </c>
    </row>
    <row r="16" spans="1:27" x14ac:dyDescent="0.3">
      <c r="A16" s="319"/>
      <c r="B16" s="322" t="s">
        <v>325</v>
      </c>
      <c r="C16" s="322"/>
      <c r="D16" s="335"/>
      <c r="E16" s="335"/>
      <c r="F16" s="328">
        <f>SUM(F14:F15)</f>
        <v>0</v>
      </c>
      <c r="G16" s="328">
        <f t="shared" ref="G16:R16" si="5">SUM(G14:G15)</f>
        <v>0</v>
      </c>
      <c r="H16" s="328">
        <f t="shared" si="5"/>
        <v>0</v>
      </c>
      <c r="I16" s="328">
        <f t="shared" si="5"/>
        <v>0</v>
      </c>
      <c r="J16" s="328">
        <f t="shared" si="5"/>
        <v>0</v>
      </c>
      <c r="K16" s="328">
        <f t="shared" si="5"/>
        <v>0</v>
      </c>
      <c r="L16" s="328">
        <f t="shared" si="5"/>
        <v>0</v>
      </c>
      <c r="M16" s="328">
        <f t="shared" si="5"/>
        <v>0</v>
      </c>
      <c r="N16" s="328">
        <f t="shared" si="5"/>
        <v>0</v>
      </c>
      <c r="O16" s="328">
        <f t="shared" si="5"/>
        <v>0</v>
      </c>
      <c r="P16" s="328">
        <f t="shared" si="5"/>
        <v>0</v>
      </c>
      <c r="Q16" s="328">
        <f t="shared" si="5"/>
        <v>0</v>
      </c>
      <c r="R16" s="328">
        <f t="shared" si="5"/>
        <v>0</v>
      </c>
      <c r="S16" s="368">
        <f>SUM(S14:S15)</f>
        <v>0</v>
      </c>
      <c r="T16" s="368">
        <f>SUM(T14:T15)</f>
        <v>0</v>
      </c>
      <c r="U16" s="368">
        <f t="shared" si="1"/>
        <v>0</v>
      </c>
      <c r="V16" s="287"/>
      <c r="W16" s="293"/>
      <c r="X16" s="294"/>
      <c r="Y16" s="654">
        <f>SUM(Y14:Y15)</f>
        <v>0</v>
      </c>
      <c r="Z16" s="654">
        <f>SUM(Z14:Z15)</f>
        <v>0</v>
      </c>
      <c r="AA16" s="653" t="e">
        <f t="shared" ref="AA16" si="6">Y16/(Z16+Y16)</f>
        <v>#DIV/0!</v>
      </c>
    </row>
    <row r="17" spans="1:244" x14ac:dyDescent="0.3">
      <c r="A17" s="319"/>
      <c r="B17" s="322"/>
      <c r="C17" s="322"/>
      <c r="D17" s="335"/>
      <c r="E17" s="335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291"/>
      <c r="T17" s="291"/>
      <c r="U17" s="291"/>
      <c r="V17" s="287"/>
      <c r="W17" s="293"/>
      <c r="X17" s="294"/>
      <c r="Y17" s="539"/>
      <c r="Z17" s="539"/>
      <c r="AA17" s="540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7"/>
      <c r="FX17" s="287"/>
      <c r="FY17" s="287"/>
      <c r="FZ17" s="287"/>
      <c r="GA17" s="287"/>
      <c r="GB17" s="287"/>
      <c r="GC17" s="287"/>
      <c r="GD17" s="287"/>
      <c r="GE17" s="287"/>
      <c r="GF17" s="287"/>
      <c r="GG17" s="287"/>
      <c r="GH17" s="287"/>
      <c r="GI17" s="287"/>
      <c r="GJ17" s="287"/>
      <c r="GK17" s="287"/>
      <c r="GL17" s="287"/>
      <c r="GM17" s="287"/>
      <c r="GN17" s="287"/>
      <c r="GO17" s="287"/>
      <c r="GP17" s="287"/>
      <c r="GQ17" s="287"/>
      <c r="GR17" s="287"/>
      <c r="GS17" s="287"/>
      <c r="GT17" s="287"/>
      <c r="GU17" s="287"/>
      <c r="GV17" s="287"/>
      <c r="GW17" s="287"/>
      <c r="GX17" s="287"/>
      <c r="GY17" s="287"/>
      <c r="GZ17" s="287"/>
      <c r="HA17" s="287"/>
      <c r="HB17" s="287"/>
      <c r="HC17" s="287"/>
      <c r="HD17" s="287"/>
      <c r="HE17" s="287"/>
      <c r="HF17" s="287"/>
      <c r="HG17" s="287"/>
      <c r="HH17" s="287"/>
      <c r="HI17" s="287"/>
      <c r="HJ17" s="287"/>
      <c r="HK17" s="287"/>
      <c r="HL17" s="287"/>
      <c r="HM17" s="287"/>
      <c r="HN17" s="287"/>
      <c r="HO17" s="287"/>
      <c r="HP17" s="287"/>
      <c r="HQ17" s="287"/>
      <c r="HR17" s="287"/>
      <c r="HS17" s="287"/>
      <c r="HT17" s="287"/>
      <c r="HU17" s="287"/>
      <c r="HV17" s="287"/>
      <c r="HW17" s="287"/>
      <c r="HX17" s="287"/>
      <c r="HY17" s="287"/>
      <c r="HZ17" s="287"/>
      <c r="IA17" s="287"/>
      <c r="IB17" s="287"/>
      <c r="IC17" s="287"/>
      <c r="ID17" s="287"/>
      <c r="IE17" s="287"/>
      <c r="IF17" s="287"/>
      <c r="IG17" s="287"/>
      <c r="IH17" s="287"/>
      <c r="II17" s="287"/>
      <c r="IJ17" s="287"/>
    </row>
    <row r="18" spans="1:244" x14ac:dyDescent="0.3">
      <c r="A18" s="330">
        <v>3</v>
      </c>
      <c r="B18" s="322" t="s">
        <v>326</v>
      </c>
      <c r="C18" s="322"/>
      <c r="D18" s="335"/>
      <c r="E18" s="335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291"/>
      <c r="T18" s="291"/>
      <c r="U18" s="291"/>
      <c r="V18" s="287"/>
      <c r="W18" s="293"/>
      <c r="X18" s="294"/>
      <c r="Y18" s="541"/>
      <c r="Z18" s="541"/>
      <c r="AA18" s="542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7"/>
      <c r="GD18" s="287"/>
      <c r="GE18" s="287"/>
      <c r="GF18" s="287"/>
      <c r="GG18" s="287"/>
      <c r="GH18" s="287"/>
      <c r="GI18" s="287"/>
      <c r="GJ18" s="287"/>
      <c r="GK18" s="287"/>
      <c r="GL18" s="287"/>
      <c r="GM18" s="287"/>
      <c r="GN18" s="287"/>
      <c r="GO18" s="287"/>
      <c r="GP18" s="287"/>
      <c r="GQ18" s="287"/>
      <c r="GR18" s="287"/>
      <c r="GS18" s="287"/>
      <c r="GT18" s="287"/>
      <c r="GU18" s="287"/>
      <c r="GV18" s="287"/>
      <c r="GW18" s="287"/>
      <c r="GX18" s="287"/>
      <c r="GY18" s="287"/>
      <c r="GZ18" s="287"/>
      <c r="HA18" s="287"/>
      <c r="HB18" s="287"/>
      <c r="HC18" s="287"/>
      <c r="HD18" s="287"/>
      <c r="HE18" s="287"/>
      <c r="HF18" s="287"/>
      <c r="HG18" s="287"/>
      <c r="HH18" s="287"/>
      <c r="HI18" s="287"/>
      <c r="HJ18" s="287"/>
      <c r="HK18" s="287"/>
      <c r="HL18" s="287"/>
      <c r="HM18" s="287"/>
      <c r="HN18" s="287"/>
      <c r="HO18" s="287"/>
      <c r="HP18" s="287"/>
      <c r="HQ18" s="287"/>
      <c r="HR18" s="287"/>
      <c r="HS18" s="287"/>
      <c r="HT18" s="287"/>
      <c r="HU18" s="287"/>
      <c r="HV18" s="287"/>
      <c r="HW18" s="287"/>
      <c r="HX18" s="287"/>
      <c r="HY18" s="287"/>
      <c r="HZ18" s="287"/>
      <c r="IA18" s="287"/>
      <c r="IB18" s="287"/>
      <c r="IC18" s="287"/>
      <c r="ID18" s="287"/>
      <c r="IE18" s="287"/>
      <c r="IF18" s="287"/>
      <c r="IG18" s="287"/>
      <c r="IH18" s="287"/>
      <c r="II18" s="287"/>
      <c r="IJ18" s="287"/>
    </row>
    <row r="19" spans="1:244" ht="27" x14ac:dyDescent="0.3">
      <c r="A19" s="319">
        <v>3.1</v>
      </c>
      <c r="B19" s="320" t="s">
        <v>327</v>
      </c>
      <c r="C19" s="320"/>
      <c r="D19" s="335"/>
      <c r="E19" s="335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3">
        <f>SUM(F19:Q19)</f>
        <v>0</v>
      </c>
      <c r="S19" s="291">
        <f>$D19*(SUM(F19:N19))</f>
        <v>0</v>
      </c>
      <c r="T19" s="291">
        <f>$D19*(SUM(O19:Q19))</f>
        <v>0</v>
      </c>
      <c r="U19" s="291">
        <f t="shared" si="1"/>
        <v>0</v>
      </c>
      <c r="V19" s="287"/>
      <c r="W19" s="293"/>
      <c r="X19" s="294"/>
      <c r="Y19" s="153">
        <f>IF($E19="Y",$R19,0)</f>
        <v>0</v>
      </c>
      <c r="Z19" s="153">
        <f>IF($E19="N",$R19,0)</f>
        <v>0</v>
      </c>
      <c r="AA19" s="494" t="e">
        <f>Y19/(Z19+Y19)</f>
        <v>#DIV/0!</v>
      </c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7"/>
      <c r="FX19" s="287"/>
      <c r="FY19" s="287"/>
      <c r="FZ19" s="287"/>
      <c r="GA19" s="287"/>
      <c r="GB19" s="287"/>
      <c r="GC19" s="287"/>
      <c r="GD19" s="287"/>
      <c r="GE19" s="287"/>
      <c r="GF19" s="287"/>
      <c r="GG19" s="287"/>
      <c r="GH19" s="287"/>
      <c r="GI19" s="287"/>
      <c r="GJ19" s="287"/>
      <c r="GK19" s="287"/>
      <c r="GL19" s="287"/>
      <c r="GM19" s="287"/>
      <c r="GN19" s="287"/>
      <c r="GO19" s="287"/>
      <c r="GP19" s="287"/>
      <c r="GQ19" s="287"/>
      <c r="GR19" s="287"/>
      <c r="GS19" s="287"/>
      <c r="GT19" s="287"/>
      <c r="GU19" s="287"/>
      <c r="GV19" s="287"/>
      <c r="GW19" s="287"/>
      <c r="GX19" s="287"/>
      <c r="GY19" s="287"/>
      <c r="GZ19" s="287"/>
      <c r="HA19" s="287"/>
      <c r="HB19" s="287"/>
      <c r="HC19" s="287"/>
      <c r="HD19" s="287"/>
      <c r="HE19" s="287"/>
      <c r="HF19" s="287"/>
      <c r="HG19" s="287"/>
      <c r="HH19" s="287"/>
      <c r="HI19" s="287"/>
      <c r="HJ19" s="287"/>
      <c r="HK19" s="287"/>
      <c r="HL19" s="287"/>
      <c r="HM19" s="287"/>
      <c r="HN19" s="287"/>
      <c r="HO19" s="287"/>
      <c r="HP19" s="287"/>
      <c r="HQ19" s="287"/>
      <c r="HR19" s="287"/>
      <c r="HS19" s="287"/>
      <c r="HT19" s="287"/>
      <c r="HU19" s="287"/>
      <c r="HV19" s="287"/>
      <c r="HW19" s="287"/>
      <c r="HX19" s="287"/>
      <c r="HY19" s="287"/>
      <c r="HZ19" s="287"/>
      <c r="IA19" s="287"/>
      <c r="IB19" s="287"/>
      <c r="IC19" s="287"/>
      <c r="ID19" s="287"/>
      <c r="IE19" s="287"/>
      <c r="IF19" s="287"/>
      <c r="IG19" s="287"/>
      <c r="IH19" s="287"/>
      <c r="II19" s="287"/>
      <c r="IJ19" s="287"/>
    </row>
    <row r="20" spans="1:244" ht="27" x14ac:dyDescent="0.3">
      <c r="A20" s="319">
        <v>3.2</v>
      </c>
      <c r="B20" s="320" t="s">
        <v>308</v>
      </c>
      <c r="C20" s="320"/>
      <c r="D20" s="335"/>
      <c r="E20" s="335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3">
        <f>SUM(F20:Q20)</f>
        <v>0</v>
      </c>
      <c r="S20" s="291">
        <f>$D20*(SUM(F20:N20))</f>
        <v>0</v>
      </c>
      <c r="T20" s="291">
        <f>$D20*(SUM(O20:Q20))</f>
        <v>0</v>
      </c>
      <c r="U20" s="291">
        <f t="shared" si="1"/>
        <v>0</v>
      </c>
      <c r="V20" s="287"/>
      <c r="W20" s="293"/>
      <c r="X20" s="294"/>
      <c r="Y20" s="153">
        <f>IF($E20="Y",$R20,0)</f>
        <v>0</v>
      </c>
      <c r="Z20" s="153">
        <f>IF($E20="N",$R20,0)</f>
        <v>0</v>
      </c>
      <c r="AA20" s="494" t="e">
        <f>Y20/(Z20+Y20)</f>
        <v>#DIV/0!</v>
      </c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7"/>
      <c r="FX20" s="287"/>
      <c r="FY20" s="287"/>
      <c r="FZ20" s="287"/>
      <c r="GA20" s="287"/>
      <c r="GB20" s="287"/>
      <c r="GC20" s="287"/>
      <c r="GD20" s="287"/>
      <c r="GE20" s="287"/>
      <c r="GF20" s="287"/>
      <c r="GG20" s="287"/>
      <c r="GH20" s="287"/>
      <c r="GI20" s="287"/>
      <c r="GJ20" s="287"/>
      <c r="GK20" s="287"/>
      <c r="GL20" s="287"/>
      <c r="GM20" s="287"/>
      <c r="GN20" s="287"/>
      <c r="GO20" s="287"/>
      <c r="GP20" s="287"/>
      <c r="GQ20" s="287"/>
      <c r="GR20" s="287"/>
      <c r="GS20" s="287"/>
      <c r="GT20" s="287"/>
      <c r="GU20" s="287"/>
      <c r="GV20" s="287"/>
      <c r="GW20" s="287"/>
      <c r="GX20" s="287"/>
      <c r="GY20" s="287"/>
      <c r="GZ20" s="287"/>
      <c r="HA20" s="287"/>
      <c r="HB20" s="287"/>
      <c r="HC20" s="287"/>
      <c r="HD20" s="287"/>
      <c r="HE20" s="287"/>
      <c r="HF20" s="287"/>
      <c r="HG20" s="287"/>
      <c r="HH20" s="287"/>
      <c r="HI20" s="287"/>
      <c r="HJ20" s="287"/>
      <c r="HK20" s="287"/>
      <c r="HL20" s="287"/>
      <c r="HM20" s="287"/>
      <c r="HN20" s="287"/>
      <c r="HO20" s="287"/>
      <c r="HP20" s="287"/>
      <c r="HQ20" s="287"/>
      <c r="HR20" s="287"/>
      <c r="HS20" s="287"/>
      <c r="HT20" s="287"/>
      <c r="HU20" s="287"/>
      <c r="HV20" s="287"/>
      <c r="HW20" s="287"/>
      <c r="HX20" s="287"/>
      <c r="HY20" s="287"/>
      <c r="HZ20" s="287"/>
      <c r="IA20" s="287"/>
      <c r="IB20" s="287"/>
      <c r="IC20" s="287"/>
      <c r="ID20" s="287"/>
      <c r="IE20" s="287"/>
      <c r="IF20" s="287"/>
      <c r="IG20" s="287"/>
      <c r="IH20" s="287"/>
      <c r="II20" s="287"/>
      <c r="IJ20" s="287"/>
    </row>
    <row r="21" spans="1:244" x14ac:dyDescent="0.3">
      <c r="A21" s="319"/>
      <c r="B21" s="322" t="s">
        <v>328</v>
      </c>
      <c r="C21" s="322"/>
      <c r="D21" s="335"/>
      <c r="E21" s="335"/>
      <c r="F21" s="328">
        <f>SUM(F19:F20)</f>
        <v>0</v>
      </c>
      <c r="G21" s="328">
        <f t="shared" ref="G21:R21" si="7">SUM(G19:G20)</f>
        <v>0</v>
      </c>
      <c r="H21" s="328">
        <f t="shared" si="7"/>
        <v>0</v>
      </c>
      <c r="I21" s="328">
        <f t="shared" si="7"/>
        <v>0</v>
      </c>
      <c r="J21" s="328">
        <f t="shared" si="7"/>
        <v>0</v>
      </c>
      <c r="K21" s="328">
        <f t="shared" si="7"/>
        <v>0</v>
      </c>
      <c r="L21" s="328">
        <f t="shared" si="7"/>
        <v>0</v>
      </c>
      <c r="M21" s="328">
        <f t="shared" si="7"/>
        <v>0</v>
      </c>
      <c r="N21" s="328">
        <f t="shared" si="7"/>
        <v>0</v>
      </c>
      <c r="O21" s="328">
        <f t="shared" si="7"/>
        <v>0</v>
      </c>
      <c r="P21" s="328">
        <f t="shared" si="7"/>
        <v>0</v>
      </c>
      <c r="Q21" s="328">
        <f t="shared" si="7"/>
        <v>0</v>
      </c>
      <c r="R21" s="328">
        <f t="shared" si="7"/>
        <v>0</v>
      </c>
      <c r="S21" s="368">
        <f>SUM(S19:S20)</f>
        <v>0</v>
      </c>
      <c r="T21" s="368">
        <f>SUM(T19:T20)</f>
        <v>0</v>
      </c>
      <c r="U21" s="368">
        <f t="shared" si="1"/>
        <v>0</v>
      </c>
      <c r="V21" s="287"/>
      <c r="W21" s="293"/>
      <c r="X21" s="294"/>
      <c r="Y21" s="654">
        <f>SUM(Y19:Y20)</f>
        <v>0</v>
      </c>
      <c r="Z21" s="654">
        <f>SUM(Z19:Z20)</f>
        <v>0</v>
      </c>
      <c r="AA21" s="653" t="e">
        <f t="shared" ref="AA21" si="8">Y21/(Z21+Y21)</f>
        <v>#DIV/0!</v>
      </c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7"/>
      <c r="FX21" s="287"/>
      <c r="FY21" s="287"/>
      <c r="FZ21" s="287"/>
      <c r="GA21" s="287"/>
      <c r="GB21" s="287"/>
      <c r="GC21" s="287"/>
      <c r="GD21" s="287"/>
      <c r="GE21" s="287"/>
      <c r="GF21" s="287"/>
      <c r="GG21" s="287"/>
      <c r="GH21" s="287"/>
      <c r="GI21" s="287"/>
      <c r="GJ21" s="287"/>
      <c r="GK21" s="287"/>
      <c r="GL21" s="287"/>
      <c r="GM21" s="287"/>
      <c r="GN21" s="287"/>
      <c r="GO21" s="287"/>
      <c r="GP21" s="287"/>
      <c r="GQ21" s="287"/>
      <c r="GR21" s="287"/>
      <c r="GS21" s="287"/>
      <c r="GT21" s="287"/>
      <c r="GU21" s="287"/>
      <c r="GV21" s="287"/>
      <c r="GW21" s="287"/>
      <c r="GX21" s="287"/>
      <c r="GY21" s="287"/>
      <c r="GZ21" s="287"/>
      <c r="HA21" s="287"/>
      <c r="HB21" s="287"/>
      <c r="HC21" s="287"/>
      <c r="HD21" s="287"/>
      <c r="HE21" s="287"/>
      <c r="HF21" s="287"/>
      <c r="HG21" s="287"/>
      <c r="HH21" s="287"/>
      <c r="HI21" s="287"/>
      <c r="HJ21" s="287"/>
      <c r="HK21" s="287"/>
      <c r="HL21" s="287"/>
      <c r="HM21" s="287"/>
      <c r="HN21" s="287"/>
      <c r="HO21" s="287"/>
      <c r="HP21" s="287"/>
      <c r="HQ21" s="287"/>
      <c r="HR21" s="287"/>
      <c r="HS21" s="287"/>
      <c r="HT21" s="287"/>
      <c r="HU21" s="287"/>
      <c r="HV21" s="287"/>
      <c r="HW21" s="287"/>
      <c r="HX21" s="287"/>
      <c r="HY21" s="287"/>
      <c r="HZ21" s="287"/>
      <c r="IA21" s="287"/>
      <c r="IB21" s="287"/>
      <c r="IC21" s="287"/>
      <c r="ID21" s="287"/>
      <c r="IE21" s="287"/>
      <c r="IF21" s="287"/>
      <c r="IG21" s="287"/>
      <c r="IH21" s="287"/>
      <c r="II21" s="287"/>
      <c r="IJ21" s="287"/>
    </row>
    <row r="22" spans="1:244" x14ac:dyDescent="0.3">
      <c r="A22" s="319"/>
      <c r="B22" s="322"/>
      <c r="C22" s="322"/>
      <c r="D22" s="335"/>
      <c r="E22" s="335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291"/>
      <c r="T22" s="291"/>
      <c r="U22" s="291"/>
      <c r="V22" s="287"/>
      <c r="W22" s="293"/>
      <c r="X22" s="294"/>
      <c r="Y22" s="541"/>
      <c r="Z22" s="541"/>
      <c r="AA22" s="542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7"/>
      <c r="FX22" s="287"/>
      <c r="FY22" s="287"/>
      <c r="FZ22" s="287"/>
      <c r="GA22" s="287"/>
      <c r="GB22" s="287"/>
      <c r="GC22" s="287"/>
      <c r="GD22" s="287"/>
      <c r="GE22" s="287"/>
      <c r="GF22" s="287"/>
      <c r="GG22" s="287"/>
      <c r="GH22" s="287"/>
      <c r="GI22" s="287"/>
      <c r="GJ22" s="287"/>
      <c r="GK22" s="287"/>
      <c r="GL22" s="287"/>
      <c r="GM22" s="287"/>
      <c r="GN22" s="287"/>
      <c r="GO22" s="287"/>
      <c r="GP22" s="287"/>
      <c r="GQ22" s="287"/>
      <c r="GR22" s="287"/>
      <c r="GS22" s="287"/>
      <c r="GT22" s="287"/>
      <c r="GU22" s="287"/>
      <c r="GV22" s="287"/>
      <c r="GW22" s="287"/>
      <c r="GX22" s="287"/>
      <c r="GY22" s="287"/>
      <c r="GZ22" s="287"/>
      <c r="HA22" s="287"/>
      <c r="HB22" s="287"/>
      <c r="HC22" s="287"/>
      <c r="HD22" s="287"/>
      <c r="HE22" s="287"/>
      <c r="HF22" s="287"/>
      <c r="HG22" s="287"/>
      <c r="HH22" s="287"/>
      <c r="HI22" s="287"/>
      <c r="HJ22" s="287"/>
      <c r="HK22" s="287"/>
      <c r="HL22" s="287"/>
      <c r="HM22" s="287"/>
      <c r="HN22" s="287"/>
      <c r="HO22" s="287"/>
      <c r="HP22" s="287"/>
      <c r="HQ22" s="287"/>
      <c r="HR22" s="287"/>
      <c r="HS22" s="287"/>
      <c r="HT22" s="287"/>
      <c r="HU22" s="287"/>
      <c r="HV22" s="287"/>
      <c r="HW22" s="287"/>
      <c r="HX22" s="287"/>
      <c r="HY22" s="287"/>
      <c r="HZ22" s="287"/>
      <c r="IA22" s="287"/>
      <c r="IB22" s="287"/>
      <c r="IC22" s="287"/>
      <c r="ID22" s="287"/>
      <c r="IE22" s="287"/>
      <c r="IF22" s="287"/>
      <c r="IG22" s="287"/>
      <c r="IH22" s="287"/>
      <c r="II22" s="287"/>
      <c r="IJ22" s="287"/>
    </row>
    <row r="23" spans="1:244" x14ac:dyDescent="0.3">
      <c r="A23" s="330">
        <v>4</v>
      </c>
      <c r="B23" s="322" t="s">
        <v>329</v>
      </c>
      <c r="C23" s="322"/>
      <c r="D23" s="335"/>
      <c r="E23" s="335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291"/>
      <c r="T23" s="291"/>
      <c r="U23" s="291"/>
      <c r="V23" s="287"/>
      <c r="W23" s="293"/>
      <c r="X23" s="294"/>
      <c r="Y23" s="539"/>
      <c r="Z23" s="539"/>
      <c r="AA23" s="540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  <c r="ES23" s="287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7"/>
      <c r="FF23" s="287"/>
      <c r="FG23" s="287"/>
      <c r="FH23" s="287"/>
      <c r="FI23" s="287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7"/>
      <c r="FX23" s="287"/>
      <c r="FY23" s="287"/>
      <c r="FZ23" s="287"/>
      <c r="GA23" s="287"/>
      <c r="GB23" s="287"/>
      <c r="GC23" s="287"/>
      <c r="GD23" s="287"/>
      <c r="GE23" s="287"/>
      <c r="GF23" s="287"/>
      <c r="GG23" s="287"/>
      <c r="GH23" s="287"/>
      <c r="GI23" s="287"/>
      <c r="GJ23" s="287"/>
      <c r="GK23" s="287"/>
      <c r="GL23" s="287"/>
      <c r="GM23" s="287"/>
      <c r="GN23" s="287"/>
      <c r="GO23" s="287"/>
      <c r="GP23" s="287"/>
      <c r="GQ23" s="287"/>
      <c r="GR23" s="287"/>
      <c r="GS23" s="287"/>
      <c r="GT23" s="287"/>
      <c r="GU23" s="287"/>
      <c r="GV23" s="287"/>
      <c r="GW23" s="287"/>
      <c r="GX23" s="287"/>
      <c r="GY23" s="287"/>
      <c r="GZ23" s="287"/>
      <c r="HA23" s="287"/>
      <c r="HB23" s="287"/>
      <c r="HC23" s="287"/>
      <c r="HD23" s="287"/>
      <c r="HE23" s="287"/>
      <c r="HF23" s="287"/>
      <c r="HG23" s="287"/>
      <c r="HH23" s="287"/>
      <c r="HI23" s="287"/>
      <c r="HJ23" s="287"/>
      <c r="HK23" s="287"/>
      <c r="HL23" s="287"/>
      <c r="HM23" s="287"/>
      <c r="HN23" s="287"/>
      <c r="HO23" s="287"/>
      <c r="HP23" s="287"/>
      <c r="HQ23" s="287"/>
      <c r="HR23" s="287"/>
      <c r="HS23" s="287"/>
      <c r="HT23" s="287"/>
      <c r="HU23" s="287"/>
      <c r="HV23" s="287"/>
      <c r="HW23" s="287"/>
      <c r="HX23" s="287"/>
      <c r="HY23" s="287"/>
      <c r="HZ23" s="287"/>
      <c r="IA23" s="287"/>
      <c r="IB23" s="287"/>
      <c r="IC23" s="287"/>
      <c r="ID23" s="287"/>
      <c r="IE23" s="287"/>
      <c r="IF23" s="287"/>
      <c r="IG23" s="287"/>
      <c r="IH23" s="287"/>
      <c r="II23" s="287"/>
      <c r="IJ23" s="287"/>
    </row>
    <row r="24" spans="1:244" x14ac:dyDescent="0.3">
      <c r="A24" s="319">
        <v>4.0999999999999996</v>
      </c>
      <c r="B24" s="320" t="s">
        <v>330</v>
      </c>
      <c r="C24" s="320"/>
      <c r="D24" s="335"/>
      <c r="E24" s="335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3">
        <f>SUM(F24:Q24)</f>
        <v>0</v>
      </c>
      <c r="S24" s="291">
        <f>$D24*(SUM(F24:N24))</f>
        <v>0</v>
      </c>
      <c r="T24" s="291">
        <f>$D24*(SUM(O24:Q24))</f>
        <v>0</v>
      </c>
      <c r="U24" s="291">
        <f t="shared" ref="U24" si="9">SUM(S24:T24)</f>
        <v>0</v>
      </c>
      <c r="V24" s="287"/>
      <c r="W24" s="293"/>
      <c r="X24" s="294"/>
      <c r="Y24" s="153">
        <f>IF($E24="Y",$R24,0)</f>
        <v>0</v>
      </c>
      <c r="Z24" s="153">
        <f>IF($E24="N",$R24,0)</f>
        <v>0</v>
      </c>
      <c r="AA24" s="494" t="e">
        <f>Y24/(Z24+Y24)</f>
        <v>#DIV/0!</v>
      </c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  <c r="ES24" s="287"/>
      <c r="ET24" s="287"/>
      <c r="EU24" s="287"/>
      <c r="EV24" s="287"/>
      <c r="EW24" s="287"/>
      <c r="EX24" s="287"/>
      <c r="EY24" s="287"/>
      <c r="EZ24" s="287"/>
      <c r="FA24" s="287"/>
      <c r="FB24" s="287"/>
      <c r="FC24" s="287"/>
      <c r="FD24" s="287"/>
      <c r="FE24" s="287"/>
      <c r="FF24" s="287"/>
      <c r="FG24" s="287"/>
      <c r="FH24" s="287"/>
      <c r="FI24" s="287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7"/>
      <c r="FX24" s="287"/>
      <c r="FY24" s="287"/>
      <c r="FZ24" s="287"/>
      <c r="GA24" s="287"/>
      <c r="GB24" s="287"/>
      <c r="GC24" s="287"/>
      <c r="GD24" s="287"/>
      <c r="GE24" s="287"/>
      <c r="GF24" s="287"/>
      <c r="GG24" s="287"/>
      <c r="GH24" s="287"/>
      <c r="GI24" s="287"/>
      <c r="GJ24" s="287"/>
      <c r="GK24" s="287"/>
      <c r="GL24" s="287"/>
      <c r="GM24" s="287"/>
      <c r="GN24" s="287"/>
      <c r="GO24" s="287"/>
      <c r="GP24" s="287"/>
      <c r="GQ24" s="287"/>
      <c r="GR24" s="287"/>
      <c r="GS24" s="287"/>
      <c r="GT24" s="287"/>
      <c r="GU24" s="287"/>
      <c r="GV24" s="287"/>
      <c r="GW24" s="287"/>
      <c r="GX24" s="287"/>
      <c r="GY24" s="287"/>
      <c r="GZ24" s="287"/>
      <c r="HA24" s="287"/>
      <c r="HB24" s="287"/>
      <c r="HC24" s="287"/>
      <c r="HD24" s="287"/>
      <c r="HE24" s="287"/>
      <c r="HF24" s="287"/>
      <c r="HG24" s="287"/>
      <c r="HH24" s="287"/>
      <c r="HI24" s="287"/>
      <c r="HJ24" s="287"/>
      <c r="HK24" s="287"/>
      <c r="HL24" s="287"/>
      <c r="HM24" s="287"/>
      <c r="HN24" s="287"/>
      <c r="HO24" s="287"/>
      <c r="HP24" s="287"/>
      <c r="HQ24" s="287"/>
      <c r="HR24" s="287"/>
      <c r="HS24" s="287"/>
      <c r="HT24" s="287"/>
      <c r="HU24" s="287"/>
      <c r="HV24" s="287"/>
      <c r="HW24" s="287"/>
      <c r="HX24" s="287"/>
      <c r="HY24" s="287"/>
      <c r="HZ24" s="287"/>
      <c r="IA24" s="287"/>
      <c r="IB24" s="287"/>
      <c r="IC24" s="287"/>
      <c r="ID24" s="287"/>
      <c r="IE24" s="287"/>
      <c r="IF24" s="287"/>
      <c r="IG24" s="287"/>
      <c r="IH24" s="287"/>
      <c r="II24" s="287"/>
      <c r="IJ24" s="287"/>
    </row>
    <row r="25" spans="1:244" ht="27" x14ac:dyDescent="0.3">
      <c r="A25" s="319">
        <v>4.2</v>
      </c>
      <c r="B25" s="320" t="s">
        <v>331</v>
      </c>
      <c r="C25" s="320"/>
      <c r="D25" s="335"/>
      <c r="E25" s="335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7"/>
      <c r="R25" s="323">
        <f>SUM(F25:Q25)</f>
        <v>0</v>
      </c>
      <c r="S25" s="291">
        <f>$D25*(SUM(F25:N25))</f>
        <v>0</v>
      </c>
      <c r="T25" s="291">
        <f>$D25*(SUM(O25:Q25))</f>
        <v>0</v>
      </c>
      <c r="U25" s="291">
        <f t="shared" si="1"/>
        <v>0</v>
      </c>
      <c r="V25" s="287"/>
      <c r="W25" s="293"/>
      <c r="X25" s="294"/>
      <c r="Y25" s="153">
        <f>IF($E25="Y",$R25,0)</f>
        <v>0</v>
      </c>
      <c r="Z25" s="153">
        <f>IF($E25="N",$R25,0)</f>
        <v>0</v>
      </c>
      <c r="AA25" s="494" t="e">
        <f>Y25/(Z25+Y25)</f>
        <v>#DIV/0!</v>
      </c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7"/>
      <c r="FX25" s="287"/>
      <c r="FY25" s="287"/>
      <c r="FZ25" s="287"/>
      <c r="GA25" s="287"/>
      <c r="GB25" s="287"/>
      <c r="GC25" s="287"/>
      <c r="GD25" s="287"/>
      <c r="GE25" s="287"/>
      <c r="GF25" s="287"/>
      <c r="GG25" s="287"/>
      <c r="GH25" s="287"/>
      <c r="GI25" s="287"/>
      <c r="GJ25" s="287"/>
      <c r="GK25" s="287"/>
      <c r="GL25" s="287"/>
      <c r="GM25" s="287"/>
      <c r="GN25" s="287"/>
      <c r="GO25" s="287"/>
      <c r="GP25" s="287"/>
      <c r="GQ25" s="287"/>
      <c r="GR25" s="287"/>
      <c r="GS25" s="287"/>
      <c r="GT25" s="287"/>
      <c r="GU25" s="287"/>
      <c r="GV25" s="287"/>
      <c r="GW25" s="287"/>
      <c r="GX25" s="287"/>
      <c r="GY25" s="287"/>
      <c r="GZ25" s="287"/>
      <c r="HA25" s="287"/>
      <c r="HB25" s="287"/>
      <c r="HC25" s="287"/>
      <c r="HD25" s="287"/>
      <c r="HE25" s="287"/>
      <c r="HF25" s="287"/>
      <c r="HG25" s="287"/>
      <c r="HH25" s="287"/>
      <c r="HI25" s="287"/>
      <c r="HJ25" s="287"/>
      <c r="HK25" s="287"/>
      <c r="HL25" s="287"/>
      <c r="HM25" s="287"/>
      <c r="HN25" s="287"/>
      <c r="HO25" s="287"/>
      <c r="HP25" s="287"/>
      <c r="HQ25" s="287"/>
      <c r="HR25" s="287"/>
      <c r="HS25" s="287"/>
      <c r="HT25" s="287"/>
      <c r="HU25" s="287"/>
      <c r="HV25" s="287"/>
      <c r="HW25" s="287"/>
      <c r="HX25" s="287"/>
      <c r="HY25" s="287"/>
      <c r="HZ25" s="287"/>
      <c r="IA25" s="287"/>
      <c r="IB25" s="287"/>
      <c r="IC25" s="287"/>
      <c r="ID25" s="287"/>
      <c r="IE25" s="287"/>
      <c r="IF25" s="287"/>
      <c r="IG25" s="287"/>
      <c r="IH25" s="287"/>
      <c r="II25" s="287"/>
      <c r="IJ25" s="287"/>
    </row>
    <row r="26" spans="1:244" x14ac:dyDescent="0.3">
      <c r="A26" s="319"/>
      <c r="B26" s="322" t="s">
        <v>332</v>
      </c>
      <c r="C26" s="322"/>
      <c r="D26" s="335"/>
      <c r="E26" s="335"/>
      <c r="F26" s="328">
        <f>SUM(F24:F25)</f>
        <v>0</v>
      </c>
      <c r="G26" s="328">
        <f t="shared" ref="G26:R26" si="10">SUM(G24:G25)</f>
        <v>0</v>
      </c>
      <c r="H26" s="328">
        <f t="shared" si="10"/>
        <v>0</v>
      </c>
      <c r="I26" s="328">
        <f t="shared" si="10"/>
        <v>0</v>
      </c>
      <c r="J26" s="328">
        <f t="shared" si="10"/>
        <v>0</v>
      </c>
      <c r="K26" s="328">
        <f t="shared" si="10"/>
        <v>0</v>
      </c>
      <c r="L26" s="328">
        <f t="shared" si="10"/>
        <v>0</v>
      </c>
      <c r="M26" s="328">
        <f t="shared" si="10"/>
        <v>0</v>
      </c>
      <c r="N26" s="328">
        <f t="shared" si="10"/>
        <v>0</v>
      </c>
      <c r="O26" s="328">
        <f t="shared" si="10"/>
        <v>0</v>
      </c>
      <c r="P26" s="328">
        <f t="shared" si="10"/>
        <v>0</v>
      </c>
      <c r="Q26" s="328">
        <f t="shared" si="10"/>
        <v>0</v>
      </c>
      <c r="R26" s="328">
        <f t="shared" si="10"/>
        <v>0</v>
      </c>
      <c r="S26" s="368">
        <f>SUM(S24:S25)</f>
        <v>0</v>
      </c>
      <c r="T26" s="368">
        <f>SUM(T24:T25)</f>
        <v>0</v>
      </c>
      <c r="U26" s="368">
        <f t="shared" si="1"/>
        <v>0</v>
      </c>
      <c r="V26" s="287"/>
      <c r="W26" s="293"/>
      <c r="X26" s="294"/>
      <c r="Y26" s="654">
        <f>SUM(Y24:Y25)</f>
        <v>0</v>
      </c>
      <c r="Z26" s="654">
        <f>SUM(Z24:Z25)</f>
        <v>0</v>
      </c>
      <c r="AA26" s="653" t="e">
        <f t="shared" ref="AA26:AA28" si="11">Y26/(Z26+Y26)</f>
        <v>#DIV/0!</v>
      </c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7"/>
      <c r="FX26" s="287"/>
      <c r="FY26" s="287"/>
      <c r="FZ26" s="287"/>
      <c r="GA26" s="287"/>
      <c r="GB26" s="287"/>
      <c r="GC26" s="287"/>
      <c r="GD26" s="287"/>
      <c r="GE26" s="287"/>
      <c r="GF26" s="287"/>
      <c r="GG26" s="287"/>
      <c r="GH26" s="287"/>
      <c r="GI26" s="287"/>
      <c r="GJ26" s="287"/>
      <c r="GK26" s="287"/>
      <c r="GL26" s="287"/>
      <c r="GM26" s="287"/>
      <c r="GN26" s="287"/>
      <c r="GO26" s="287"/>
      <c r="GP26" s="287"/>
      <c r="GQ26" s="287"/>
      <c r="GR26" s="287"/>
      <c r="GS26" s="287"/>
      <c r="GT26" s="287"/>
      <c r="GU26" s="287"/>
      <c r="GV26" s="287"/>
      <c r="GW26" s="287"/>
      <c r="GX26" s="287"/>
      <c r="GY26" s="287"/>
      <c r="GZ26" s="287"/>
      <c r="HA26" s="287"/>
      <c r="HB26" s="287"/>
      <c r="HC26" s="287"/>
      <c r="HD26" s="287"/>
      <c r="HE26" s="287"/>
      <c r="HF26" s="287"/>
      <c r="HG26" s="287"/>
      <c r="HH26" s="287"/>
      <c r="HI26" s="287"/>
      <c r="HJ26" s="287"/>
      <c r="HK26" s="287"/>
      <c r="HL26" s="287"/>
      <c r="HM26" s="287"/>
      <c r="HN26" s="287"/>
      <c r="HO26" s="287"/>
      <c r="HP26" s="287"/>
      <c r="HQ26" s="287"/>
      <c r="HR26" s="287"/>
      <c r="HS26" s="287"/>
      <c r="HT26" s="287"/>
      <c r="HU26" s="287"/>
      <c r="HV26" s="287"/>
      <c r="HW26" s="287"/>
      <c r="HX26" s="287"/>
      <c r="HY26" s="287"/>
      <c r="HZ26" s="287"/>
      <c r="IA26" s="287"/>
      <c r="IB26" s="287"/>
      <c r="IC26" s="287"/>
      <c r="ID26" s="287"/>
      <c r="IE26" s="287"/>
      <c r="IF26" s="287"/>
      <c r="IG26" s="287"/>
      <c r="IH26" s="287"/>
      <c r="II26" s="287"/>
      <c r="IJ26" s="287"/>
    </row>
    <row r="27" spans="1:244" ht="13.5" x14ac:dyDescent="0.25">
      <c r="A27" s="319"/>
      <c r="B27" s="320"/>
      <c r="C27" s="320"/>
      <c r="D27" s="318"/>
      <c r="E27" s="318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291"/>
      <c r="T27" s="291"/>
      <c r="U27" s="291"/>
      <c r="V27" s="287"/>
      <c r="W27" s="287"/>
      <c r="X27" s="287"/>
      <c r="Y27" s="545"/>
      <c r="Z27" s="545"/>
      <c r="AA27" s="546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287"/>
      <c r="EU27" s="287"/>
      <c r="EV27" s="287"/>
      <c r="EW27" s="287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7"/>
      <c r="FI27" s="287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7"/>
      <c r="FX27" s="287"/>
      <c r="FY27" s="287"/>
      <c r="FZ27" s="287"/>
      <c r="GA27" s="287"/>
      <c r="GB27" s="287"/>
      <c r="GC27" s="287"/>
      <c r="GD27" s="287"/>
      <c r="GE27" s="287"/>
      <c r="GF27" s="287"/>
      <c r="GG27" s="287"/>
      <c r="GH27" s="287"/>
      <c r="GI27" s="287"/>
      <c r="GJ27" s="287"/>
      <c r="GK27" s="287"/>
      <c r="GL27" s="287"/>
      <c r="GM27" s="287"/>
      <c r="GN27" s="287"/>
      <c r="GO27" s="287"/>
      <c r="GP27" s="287"/>
      <c r="GQ27" s="287"/>
      <c r="GR27" s="287"/>
      <c r="GS27" s="287"/>
      <c r="GT27" s="287"/>
      <c r="GU27" s="287"/>
      <c r="GV27" s="287"/>
      <c r="GW27" s="287"/>
      <c r="GX27" s="287"/>
      <c r="GY27" s="287"/>
      <c r="GZ27" s="287"/>
      <c r="HA27" s="287"/>
      <c r="HB27" s="287"/>
      <c r="HC27" s="287"/>
      <c r="HD27" s="287"/>
      <c r="HE27" s="287"/>
      <c r="HF27" s="287"/>
      <c r="HG27" s="287"/>
      <c r="HH27" s="287"/>
      <c r="HI27" s="287"/>
      <c r="HJ27" s="287"/>
      <c r="HK27" s="287"/>
      <c r="HL27" s="287"/>
      <c r="HM27" s="287"/>
      <c r="HN27" s="287"/>
      <c r="HO27" s="287"/>
      <c r="HP27" s="287"/>
      <c r="HQ27" s="287"/>
      <c r="HR27" s="287"/>
      <c r="HS27" s="287"/>
      <c r="HT27" s="287"/>
      <c r="HU27" s="287"/>
      <c r="HV27" s="287"/>
      <c r="HW27" s="287"/>
      <c r="HX27" s="287"/>
      <c r="HY27" s="287"/>
      <c r="HZ27" s="287"/>
      <c r="IA27" s="287"/>
      <c r="IB27" s="287"/>
      <c r="IC27" s="287"/>
      <c r="ID27" s="287"/>
      <c r="IE27" s="287"/>
      <c r="IF27" s="287"/>
      <c r="IG27" s="287"/>
      <c r="IH27" s="287"/>
      <c r="II27" s="287"/>
      <c r="IJ27" s="287"/>
    </row>
    <row r="28" spans="1:244" ht="16.5" x14ac:dyDescent="0.3">
      <c r="A28" s="296"/>
      <c r="B28" s="333" t="s">
        <v>333</v>
      </c>
      <c r="C28" s="333"/>
      <c r="D28" s="331"/>
      <c r="E28" s="331"/>
      <c r="F28" s="334">
        <f>SUM(F26,F21,F16,F11)</f>
        <v>0</v>
      </c>
      <c r="G28" s="334">
        <f t="shared" ref="G28:T28" si="12">SUM(G26,G21,G16,G11)</f>
        <v>0</v>
      </c>
      <c r="H28" s="334">
        <f t="shared" si="12"/>
        <v>0</v>
      </c>
      <c r="I28" s="334">
        <f t="shared" si="12"/>
        <v>0</v>
      </c>
      <c r="J28" s="334">
        <f t="shared" si="12"/>
        <v>0</v>
      </c>
      <c r="K28" s="334">
        <f t="shared" si="12"/>
        <v>0</v>
      </c>
      <c r="L28" s="334">
        <f t="shared" si="12"/>
        <v>0</v>
      </c>
      <c r="M28" s="334">
        <f t="shared" si="12"/>
        <v>0</v>
      </c>
      <c r="N28" s="334">
        <f t="shared" si="12"/>
        <v>0</v>
      </c>
      <c r="O28" s="334">
        <f t="shared" si="12"/>
        <v>0</v>
      </c>
      <c r="P28" s="334">
        <f t="shared" si="12"/>
        <v>0</v>
      </c>
      <c r="Q28" s="334">
        <f t="shared" si="12"/>
        <v>0</v>
      </c>
      <c r="R28" s="334">
        <f t="shared" si="12"/>
        <v>0</v>
      </c>
      <c r="S28" s="369">
        <f t="shared" si="12"/>
        <v>0</v>
      </c>
      <c r="T28" s="393">
        <f t="shared" si="12"/>
        <v>0</v>
      </c>
      <c r="U28" s="394">
        <f t="shared" si="1"/>
        <v>0</v>
      </c>
      <c r="V28" s="297"/>
      <c r="W28" s="297"/>
      <c r="X28" s="297"/>
      <c r="Y28" s="359">
        <f t="shared" ref="Y28:Z28" si="13">SUM(Y26,Y21,Y16,Y11)</f>
        <v>0</v>
      </c>
      <c r="Z28" s="359">
        <f t="shared" si="13"/>
        <v>0</v>
      </c>
      <c r="AA28" s="653" t="e">
        <f t="shared" si="11"/>
        <v>#DIV/0!</v>
      </c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</row>
    <row r="29" spans="1:244" x14ac:dyDescent="0.3">
      <c r="A29" s="298"/>
      <c r="B29" s="299"/>
      <c r="C29" s="299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2"/>
      <c r="V29" s="219"/>
      <c r="W29" s="287"/>
      <c r="X29" s="287"/>
      <c r="Y29" s="541"/>
      <c r="Z29" s="541"/>
      <c r="AA29" s="542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7"/>
      <c r="FX29" s="287"/>
      <c r="FY29" s="287"/>
      <c r="FZ29" s="287"/>
      <c r="GA29" s="287"/>
      <c r="GB29" s="287"/>
      <c r="GC29" s="287"/>
      <c r="GD29" s="287"/>
      <c r="GE29" s="287"/>
      <c r="GF29" s="287"/>
      <c r="GG29" s="287"/>
      <c r="GH29" s="287"/>
      <c r="GI29" s="287"/>
      <c r="GJ29" s="287"/>
      <c r="GK29" s="287"/>
      <c r="GL29" s="287"/>
      <c r="GM29" s="287"/>
      <c r="GN29" s="287"/>
      <c r="GO29" s="287"/>
      <c r="GP29" s="287"/>
      <c r="GQ29" s="287"/>
      <c r="GR29" s="287"/>
      <c r="GS29" s="287"/>
      <c r="GT29" s="287"/>
      <c r="GU29" s="287"/>
      <c r="GV29" s="287"/>
      <c r="GW29" s="287"/>
      <c r="GX29" s="287"/>
      <c r="GY29" s="287"/>
      <c r="GZ29" s="287"/>
      <c r="HA29" s="287"/>
      <c r="HB29" s="287"/>
      <c r="HC29" s="287"/>
      <c r="HD29" s="287"/>
      <c r="HE29" s="287"/>
      <c r="HF29" s="287"/>
      <c r="HG29" s="287"/>
      <c r="HH29" s="287"/>
      <c r="HI29" s="287"/>
      <c r="HJ29" s="287"/>
      <c r="HK29" s="287"/>
      <c r="HL29" s="287"/>
      <c r="HM29" s="287"/>
      <c r="HN29" s="287"/>
      <c r="HO29" s="287"/>
      <c r="HP29" s="287"/>
      <c r="HQ29" s="287"/>
      <c r="HR29" s="287"/>
      <c r="HS29" s="287"/>
      <c r="HT29" s="287"/>
      <c r="HU29" s="287"/>
      <c r="HV29" s="287"/>
      <c r="HW29" s="287"/>
      <c r="HX29" s="287"/>
      <c r="HY29" s="287"/>
      <c r="HZ29" s="287"/>
      <c r="IA29" s="287"/>
      <c r="IB29" s="287"/>
      <c r="IC29" s="287"/>
      <c r="ID29" s="287"/>
      <c r="IE29" s="287"/>
      <c r="IF29" s="287"/>
      <c r="IG29" s="287"/>
      <c r="IH29" s="287"/>
      <c r="II29" s="287"/>
      <c r="IJ29" s="287"/>
    </row>
    <row r="30" spans="1:244" x14ac:dyDescent="0.3">
      <c r="A30" s="298"/>
      <c r="B30" s="300"/>
      <c r="C30" s="300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2"/>
      <c r="V30" s="219"/>
      <c r="W30" s="287"/>
      <c r="X30" s="287"/>
      <c r="Y30" s="541"/>
      <c r="Z30" s="541"/>
      <c r="AA30" s="542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7"/>
      <c r="FX30" s="287"/>
      <c r="FY30" s="287"/>
      <c r="FZ30" s="287"/>
      <c r="GA30" s="287"/>
      <c r="GB30" s="287"/>
      <c r="GC30" s="287"/>
      <c r="GD30" s="287"/>
      <c r="GE30" s="287"/>
      <c r="GF30" s="287"/>
      <c r="GG30" s="287"/>
      <c r="GH30" s="287"/>
      <c r="GI30" s="287"/>
      <c r="GJ30" s="287"/>
      <c r="GK30" s="287"/>
      <c r="GL30" s="287"/>
      <c r="GM30" s="287"/>
      <c r="GN30" s="287"/>
      <c r="GO30" s="287"/>
      <c r="GP30" s="287"/>
      <c r="GQ30" s="287"/>
      <c r="GR30" s="287"/>
      <c r="GS30" s="287"/>
      <c r="GT30" s="287"/>
      <c r="GU30" s="287"/>
      <c r="GV30" s="287"/>
      <c r="GW30" s="287"/>
      <c r="GX30" s="287"/>
      <c r="GY30" s="287"/>
      <c r="GZ30" s="287"/>
      <c r="HA30" s="287"/>
      <c r="HB30" s="287"/>
      <c r="HC30" s="287"/>
      <c r="HD30" s="287"/>
      <c r="HE30" s="287"/>
      <c r="HF30" s="287"/>
      <c r="HG30" s="287"/>
      <c r="HH30" s="287"/>
      <c r="HI30" s="287"/>
      <c r="HJ30" s="287"/>
      <c r="HK30" s="287"/>
      <c r="HL30" s="287"/>
      <c r="HM30" s="287"/>
      <c r="HN30" s="287"/>
      <c r="HO30" s="287"/>
      <c r="HP30" s="287"/>
      <c r="HQ30" s="287"/>
      <c r="HR30" s="287"/>
      <c r="HS30" s="287"/>
      <c r="HT30" s="287"/>
      <c r="HU30" s="287"/>
      <c r="HV30" s="287"/>
      <c r="HW30" s="287"/>
      <c r="HX30" s="287"/>
      <c r="HY30" s="287"/>
      <c r="HZ30" s="287"/>
      <c r="IA30" s="287"/>
      <c r="IB30" s="287"/>
      <c r="IC30" s="287"/>
      <c r="ID30" s="287"/>
      <c r="IE30" s="287"/>
      <c r="IF30" s="287"/>
      <c r="IG30" s="287"/>
      <c r="IH30" s="287"/>
      <c r="II30" s="287"/>
      <c r="IJ30" s="287"/>
    </row>
    <row r="31" spans="1:244" x14ac:dyDescent="0.3">
      <c r="A31" s="304"/>
      <c r="B31" s="220"/>
      <c r="C31" s="220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2"/>
      <c r="V31" s="307"/>
      <c r="W31" s="308"/>
      <c r="X31" s="288"/>
      <c r="Y31" s="541"/>
      <c r="Z31" s="541"/>
      <c r="AA31" s="542"/>
      <c r="AB31" s="302"/>
      <c r="AC31" s="302"/>
      <c r="AD31" s="302"/>
      <c r="AE31" s="302"/>
      <c r="AF31" s="307"/>
      <c r="AG31" s="308"/>
      <c r="AH31" s="288"/>
      <c r="AI31" s="288"/>
      <c r="AJ31" s="306"/>
      <c r="AK31" s="302"/>
      <c r="AL31" s="302"/>
      <c r="AM31" s="302"/>
      <c r="AN31" s="302"/>
      <c r="AO31" s="302"/>
      <c r="AP31" s="302"/>
      <c r="AQ31" s="307"/>
      <c r="AR31" s="308"/>
      <c r="AS31" s="288"/>
      <c r="AT31" s="288"/>
      <c r="AU31" s="306"/>
      <c r="AV31" s="302"/>
      <c r="AW31" s="302"/>
      <c r="AX31" s="302"/>
      <c r="AY31" s="302"/>
      <c r="AZ31" s="302"/>
      <c r="BA31" s="302"/>
      <c r="BB31" s="307"/>
      <c r="BC31" s="308"/>
      <c r="BD31" s="288"/>
      <c r="BE31" s="288"/>
      <c r="BF31" s="306"/>
      <c r="BG31" s="302"/>
      <c r="BH31" s="302"/>
      <c r="BI31" s="302"/>
      <c r="BJ31" s="302"/>
      <c r="BK31" s="302"/>
      <c r="BL31" s="302"/>
      <c r="BM31" s="307"/>
      <c r="BN31" s="308"/>
      <c r="BO31" s="288"/>
      <c r="BP31" s="288"/>
      <c r="BQ31" s="306"/>
      <c r="BR31" s="302"/>
      <c r="BS31" s="302"/>
      <c r="BT31" s="302"/>
      <c r="BU31" s="302"/>
      <c r="BV31" s="302"/>
      <c r="BW31" s="302"/>
      <c r="BX31" s="307"/>
      <c r="BY31" s="308"/>
      <c r="BZ31" s="288"/>
      <c r="CA31" s="288"/>
      <c r="CB31" s="306"/>
      <c r="CC31" s="302"/>
      <c r="CD31" s="302"/>
      <c r="CE31" s="302"/>
      <c r="CF31" s="302"/>
      <c r="CG31" s="302"/>
      <c r="CH31" s="302"/>
      <c r="CI31" s="307"/>
      <c r="CJ31" s="308"/>
      <c r="CK31" s="288"/>
      <c r="CL31" s="288"/>
      <c r="CM31" s="306"/>
      <c r="CN31" s="302"/>
      <c r="CO31" s="302"/>
      <c r="CP31" s="302"/>
      <c r="CQ31" s="302"/>
      <c r="CR31" s="302"/>
      <c r="CS31" s="302"/>
      <c r="CT31" s="307"/>
      <c r="CU31" s="308"/>
      <c r="CV31" s="288"/>
      <c r="CW31" s="288"/>
      <c r="CX31" s="306"/>
      <c r="CY31" s="302"/>
      <c r="CZ31" s="302"/>
      <c r="DA31" s="302"/>
      <c r="DB31" s="302"/>
      <c r="DC31" s="302"/>
      <c r="DD31" s="302"/>
      <c r="DE31" s="307"/>
      <c r="DF31" s="308"/>
      <c r="DG31" s="288"/>
      <c r="DH31" s="288"/>
      <c r="DI31" s="306"/>
      <c r="DJ31" s="302"/>
      <c r="DK31" s="302"/>
      <c r="DL31" s="302"/>
      <c r="DM31" s="302"/>
      <c r="DN31" s="302"/>
      <c r="DO31" s="302"/>
      <c r="DP31" s="307"/>
      <c r="DQ31" s="308"/>
      <c r="DR31" s="288"/>
      <c r="DS31" s="288"/>
      <c r="DT31" s="306"/>
      <c r="DU31" s="302"/>
      <c r="DV31" s="302"/>
      <c r="DW31" s="302"/>
      <c r="DX31" s="302"/>
      <c r="DY31" s="302"/>
      <c r="DZ31" s="302"/>
      <c r="EA31" s="307"/>
      <c r="EB31" s="308"/>
      <c r="EC31" s="288"/>
      <c r="ED31" s="288"/>
      <c r="EE31" s="306"/>
      <c r="EF31" s="302"/>
      <c r="EG31" s="302"/>
      <c r="EH31" s="302"/>
      <c r="EI31" s="302"/>
      <c r="EJ31" s="302"/>
      <c r="EK31" s="302"/>
      <c r="EL31" s="307"/>
      <c r="EM31" s="308"/>
      <c r="EN31" s="288"/>
      <c r="EO31" s="288"/>
      <c r="EP31" s="306"/>
      <c r="EQ31" s="302"/>
      <c r="ER31" s="302"/>
      <c r="ES31" s="302"/>
      <c r="ET31" s="302"/>
      <c r="EU31" s="302"/>
      <c r="EV31" s="302"/>
      <c r="EW31" s="307"/>
      <c r="EX31" s="308"/>
      <c r="EY31" s="288"/>
      <c r="EZ31" s="288"/>
      <c r="FA31" s="306"/>
      <c r="FB31" s="302"/>
      <c r="FC31" s="302"/>
      <c r="FD31" s="302"/>
      <c r="FE31" s="302"/>
      <c r="FF31" s="302"/>
      <c r="FG31" s="302"/>
      <c r="FH31" s="307"/>
      <c r="FI31" s="308"/>
      <c r="FJ31" s="288"/>
      <c r="FK31" s="288"/>
      <c r="FL31" s="306"/>
      <c r="FM31" s="302"/>
      <c r="FN31" s="302"/>
      <c r="FO31" s="302"/>
      <c r="FP31" s="302"/>
      <c r="FQ31" s="302"/>
      <c r="FR31" s="302"/>
      <c r="FS31" s="307"/>
      <c r="FT31" s="308"/>
      <c r="FU31" s="288"/>
      <c r="FV31" s="288"/>
      <c r="FW31" s="306"/>
      <c r="FX31" s="302"/>
      <c r="FY31" s="302"/>
      <c r="FZ31" s="302"/>
      <c r="GA31" s="302"/>
      <c r="GB31" s="302"/>
      <c r="GC31" s="302"/>
      <c r="GD31" s="307"/>
      <c r="GE31" s="308"/>
      <c r="GF31" s="288"/>
      <c r="GG31" s="288"/>
      <c r="GH31" s="306"/>
      <c r="GI31" s="302"/>
      <c r="GJ31" s="302"/>
      <c r="GK31" s="302"/>
      <c r="GL31" s="302"/>
      <c r="GM31" s="302"/>
      <c r="GN31" s="302"/>
      <c r="GO31" s="307"/>
      <c r="GP31" s="308"/>
      <c r="GQ31" s="288"/>
      <c r="GR31" s="288"/>
      <c r="GS31" s="306"/>
      <c r="GT31" s="302"/>
      <c r="GU31" s="302"/>
      <c r="GV31" s="302"/>
      <c r="GW31" s="302"/>
      <c r="GX31" s="302"/>
      <c r="GY31" s="302"/>
      <c r="GZ31" s="307"/>
      <c r="HA31" s="308"/>
      <c r="HB31" s="288"/>
      <c r="HC31" s="288"/>
      <c r="HD31" s="306"/>
      <c r="HE31" s="302"/>
      <c r="HF31" s="302"/>
      <c r="HG31" s="302"/>
      <c r="HH31" s="302"/>
      <c r="HI31" s="302"/>
      <c r="HJ31" s="302"/>
      <c r="HK31" s="307"/>
      <c r="HL31" s="308"/>
      <c r="HM31" s="288"/>
      <c r="HN31" s="288"/>
      <c r="HO31" s="306"/>
      <c r="HP31" s="302"/>
      <c r="HQ31" s="302"/>
      <c r="HR31" s="302"/>
      <c r="HS31" s="302"/>
      <c r="HT31" s="302"/>
      <c r="HU31" s="302"/>
      <c r="HV31" s="307"/>
      <c r="HW31" s="308"/>
      <c r="HX31" s="288"/>
      <c r="HY31" s="288"/>
      <c r="HZ31" s="306"/>
      <c r="IA31" s="302"/>
      <c r="IB31" s="302"/>
      <c r="IC31" s="302"/>
      <c r="ID31" s="302"/>
      <c r="IE31" s="302"/>
      <c r="IF31" s="302"/>
      <c r="IG31" s="307"/>
      <c r="IH31" s="308"/>
      <c r="II31" s="288"/>
      <c r="IJ31" s="288"/>
    </row>
    <row r="32" spans="1:244" x14ac:dyDescent="0.3">
      <c r="A32" s="94"/>
      <c r="B32" s="699" t="s">
        <v>39</v>
      </c>
      <c r="C32" s="700"/>
      <c r="D32" s="744"/>
      <c r="E32" s="532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2"/>
      <c r="V32" s="307"/>
      <c r="W32" s="308"/>
      <c r="X32" s="288"/>
      <c r="Y32" s="541"/>
      <c r="Z32" s="541"/>
      <c r="AA32" s="542"/>
      <c r="AB32" s="302"/>
      <c r="AC32" s="302"/>
      <c r="AD32" s="302"/>
      <c r="AE32" s="302"/>
      <c r="AF32" s="307"/>
      <c r="AG32" s="308"/>
      <c r="AH32" s="288"/>
      <c r="AI32" s="288"/>
      <c r="AJ32" s="306"/>
      <c r="AK32" s="302"/>
      <c r="AL32" s="302"/>
      <c r="AM32" s="302"/>
      <c r="AN32" s="302"/>
      <c r="AO32" s="302"/>
      <c r="AP32" s="302"/>
      <c r="AQ32" s="307"/>
      <c r="AR32" s="308"/>
      <c r="AS32" s="288"/>
      <c r="AT32" s="288"/>
      <c r="AU32" s="306"/>
      <c r="AV32" s="302"/>
      <c r="AW32" s="302"/>
      <c r="AX32" s="302"/>
      <c r="AY32" s="302"/>
      <c r="AZ32" s="302"/>
      <c r="BA32" s="302"/>
      <c r="BB32" s="307"/>
      <c r="BC32" s="308"/>
      <c r="BD32" s="288"/>
      <c r="BE32" s="288"/>
      <c r="BF32" s="306"/>
      <c r="BG32" s="302"/>
      <c r="BH32" s="302"/>
      <c r="BI32" s="302"/>
      <c r="BJ32" s="302"/>
      <c r="BK32" s="302"/>
      <c r="BL32" s="302"/>
      <c r="BM32" s="307"/>
      <c r="BN32" s="308"/>
      <c r="BO32" s="288"/>
      <c r="BP32" s="288"/>
      <c r="BQ32" s="306"/>
      <c r="BR32" s="302"/>
      <c r="BS32" s="302"/>
      <c r="BT32" s="302"/>
      <c r="BU32" s="302"/>
      <c r="BV32" s="302"/>
      <c r="BW32" s="302"/>
      <c r="BX32" s="307"/>
      <c r="BY32" s="308"/>
      <c r="BZ32" s="288"/>
      <c r="CA32" s="288"/>
      <c r="CB32" s="306"/>
      <c r="CC32" s="302"/>
      <c r="CD32" s="302"/>
      <c r="CE32" s="302"/>
      <c r="CF32" s="302"/>
      <c r="CG32" s="302"/>
      <c r="CH32" s="302"/>
      <c r="CI32" s="307"/>
      <c r="CJ32" s="308"/>
      <c r="CK32" s="288"/>
      <c r="CL32" s="288"/>
      <c r="CM32" s="306"/>
      <c r="CN32" s="302"/>
      <c r="CO32" s="302"/>
      <c r="CP32" s="302"/>
      <c r="CQ32" s="302"/>
      <c r="CR32" s="302"/>
      <c r="CS32" s="302"/>
      <c r="CT32" s="307"/>
      <c r="CU32" s="308"/>
      <c r="CV32" s="288"/>
      <c r="CW32" s="288"/>
      <c r="CX32" s="306"/>
      <c r="CY32" s="302"/>
      <c r="CZ32" s="302"/>
      <c r="DA32" s="302"/>
      <c r="DB32" s="302"/>
      <c r="DC32" s="302"/>
      <c r="DD32" s="302"/>
      <c r="DE32" s="307"/>
      <c r="DF32" s="308"/>
      <c r="DG32" s="288"/>
      <c r="DH32" s="288"/>
      <c r="DI32" s="306"/>
      <c r="DJ32" s="302"/>
      <c r="DK32" s="302"/>
      <c r="DL32" s="302"/>
      <c r="DM32" s="302"/>
      <c r="DN32" s="302"/>
      <c r="DO32" s="302"/>
      <c r="DP32" s="307"/>
      <c r="DQ32" s="308"/>
      <c r="DR32" s="288"/>
      <c r="DS32" s="288"/>
      <c r="DT32" s="306"/>
      <c r="DU32" s="302"/>
      <c r="DV32" s="302"/>
      <c r="DW32" s="302"/>
      <c r="DX32" s="302"/>
      <c r="DY32" s="302"/>
      <c r="DZ32" s="302"/>
      <c r="EA32" s="307"/>
      <c r="EB32" s="308"/>
      <c r="EC32" s="288"/>
      <c r="ED32" s="288"/>
      <c r="EE32" s="306"/>
      <c r="EF32" s="302"/>
      <c r="EG32" s="302"/>
      <c r="EH32" s="302"/>
      <c r="EI32" s="302"/>
      <c r="EJ32" s="302"/>
      <c r="EK32" s="302"/>
      <c r="EL32" s="307"/>
      <c r="EM32" s="308"/>
      <c r="EN32" s="288"/>
      <c r="EO32" s="288"/>
      <c r="EP32" s="306"/>
      <c r="EQ32" s="302"/>
      <c r="ER32" s="302"/>
      <c r="ES32" s="302"/>
      <c r="ET32" s="302"/>
      <c r="EU32" s="302"/>
      <c r="EV32" s="302"/>
      <c r="EW32" s="307"/>
      <c r="EX32" s="308"/>
      <c r="EY32" s="288"/>
      <c r="EZ32" s="288"/>
      <c r="FA32" s="306"/>
      <c r="FB32" s="302"/>
      <c r="FC32" s="302"/>
      <c r="FD32" s="302"/>
      <c r="FE32" s="302"/>
      <c r="FF32" s="302"/>
      <c r="FG32" s="302"/>
      <c r="FH32" s="307"/>
      <c r="FI32" s="308"/>
      <c r="FJ32" s="288"/>
      <c r="FK32" s="288"/>
      <c r="FL32" s="306"/>
      <c r="FM32" s="302"/>
      <c r="FN32" s="302"/>
      <c r="FO32" s="302"/>
      <c r="FP32" s="302"/>
      <c r="FQ32" s="302"/>
      <c r="FR32" s="302"/>
      <c r="FS32" s="307"/>
      <c r="FT32" s="308"/>
      <c r="FU32" s="288"/>
      <c r="FV32" s="288"/>
      <c r="FW32" s="306"/>
      <c r="FX32" s="302"/>
      <c r="FY32" s="302"/>
      <c r="FZ32" s="302"/>
      <c r="GA32" s="302"/>
      <c r="GB32" s="302"/>
      <c r="GC32" s="302"/>
      <c r="GD32" s="307"/>
      <c r="GE32" s="308"/>
      <c r="GF32" s="288"/>
      <c r="GG32" s="288"/>
      <c r="GH32" s="306"/>
      <c r="GI32" s="302"/>
      <c r="GJ32" s="302"/>
      <c r="GK32" s="302"/>
      <c r="GL32" s="302"/>
      <c r="GM32" s="302"/>
      <c r="GN32" s="302"/>
      <c r="GO32" s="307"/>
      <c r="GP32" s="308"/>
      <c r="GQ32" s="288"/>
      <c r="GR32" s="288"/>
      <c r="GS32" s="306"/>
      <c r="GT32" s="302"/>
      <c r="GU32" s="302"/>
      <c r="GV32" s="302"/>
      <c r="GW32" s="302"/>
      <c r="GX32" s="302"/>
      <c r="GY32" s="302"/>
      <c r="GZ32" s="307"/>
      <c r="HA32" s="308"/>
      <c r="HB32" s="288"/>
      <c r="HC32" s="288"/>
      <c r="HD32" s="306"/>
      <c r="HE32" s="302"/>
      <c r="HF32" s="302"/>
      <c r="HG32" s="302"/>
      <c r="HH32" s="302"/>
      <c r="HI32" s="302"/>
      <c r="HJ32" s="302"/>
      <c r="HK32" s="307"/>
      <c r="HL32" s="308"/>
      <c r="HM32" s="288"/>
      <c r="HN32" s="288"/>
      <c r="HO32" s="306"/>
      <c r="HP32" s="302"/>
      <c r="HQ32" s="302"/>
      <c r="HR32" s="302"/>
      <c r="HS32" s="302"/>
      <c r="HT32" s="302"/>
      <c r="HU32" s="302"/>
      <c r="HV32" s="307"/>
      <c r="HW32" s="308"/>
      <c r="HX32" s="288"/>
      <c r="HY32" s="288"/>
      <c r="HZ32" s="306"/>
      <c r="IA32" s="302"/>
      <c r="IB32" s="302"/>
      <c r="IC32" s="302"/>
      <c r="ID32" s="302"/>
      <c r="IE32" s="302"/>
      <c r="IF32" s="302"/>
      <c r="IG32" s="307"/>
      <c r="IH32" s="308"/>
      <c r="II32" s="288"/>
      <c r="IJ32" s="288"/>
    </row>
    <row r="33" spans="1:244" x14ac:dyDescent="0.3">
      <c r="A33" s="221">
        <v>1</v>
      </c>
      <c r="B33" s="695"/>
      <c r="C33" s="696"/>
      <c r="D33" s="782"/>
      <c r="E33" s="533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2"/>
      <c r="V33" s="307"/>
      <c r="W33" s="308"/>
      <c r="X33" s="288"/>
      <c r="Y33" s="539"/>
      <c r="Z33" s="539"/>
      <c r="AA33" s="540"/>
      <c r="AB33" s="302"/>
      <c r="AC33" s="302"/>
      <c r="AD33" s="302"/>
      <c r="AE33" s="302"/>
      <c r="AF33" s="307"/>
      <c r="AG33" s="308"/>
      <c r="AH33" s="288"/>
      <c r="AI33" s="288"/>
      <c r="AJ33" s="306"/>
      <c r="AK33" s="302"/>
      <c r="AL33" s="302"/>
      <c r="AM33" s="302"/>
      <c r="AN33" s="302"/>
      <c r="AO33" s="302"/>
      <c r="AP33" s="302"/>
      <c r="AQ33" s="307"/>
      <c r="AR33" s="308"/>
      <c r="AS33" s="288"/>
      <c r="AT33" s="288"/>
      <c r="AU33" s="306"/>
      <c r="AV33" s="302"/>
      <c r="AW33" s="302"/>
      <c r="AX33" s="302"/>
      <c r="AY33" s="302"/>
      <c r="AZ33" s="302"/>
      <c r="BA33" s="302"/>
      <c r="BB33" s="307"/>
      <c r="BC33" s="308"/>
      <c r="BD33" s="288"/>
      <c r="BE33" s="288"/>
      <c r="BF33" s="306"/>
      <c r="BG33" s="302"/>
      <c r="BH33" s="302"/>
      <c r="BI33" s="302"/>
      <c r="BJ33" s="302"/>
      <c r="BK33" s="302"/>
      <c r="BL33" s="302"/>
      <c r="BM33" s="307"/>
      <c r="BN33" s="308"/>
      <c r="BO33" s="288"/>
      <c r="BP33" s="288"/>
      <c r="BQ33" s="306"/>
      <c r="BR33" s="302"/>
      <c r="BS33" s="302"/>
      <c r="BT33" s="302"/>
      <c r="BU33" s="302"/>
      <c r="BV33" s="302"/>
      <c r="BW33" s="302"/>
      <c r="BX33" s="307"/>
      <c r="BY33" s="308"/>
      <c r="BZ33" s="288"/>
      <c r="CA33" s="288"/>
      <c r="CB33" s="306"/>
      <c r="CC33" s="302"/>
      <c r="CD33" s="302"/>
      <c r="CE33" s="302"/>
      <c r="CF33" s="302"/>
      <c r="CG33" s="302"/>
      <c r="CH33" s="302"/>
      <c r="CI33" s="307"/>
      <c r="CJ33" s="308"/>
      <c r="CK33" s="288"/>
      <c r="CL33" s="288"/>
      <c r="CM33" s="306"/>
      <c r="CN33" s="302"/>
      <c r="CO33" s="302"/>
      <c r="CP33" s="302"/>
      <c r="CQ33" s="302"/>
      <c r="CR33" s="302"/>
      <c r="CS33" s="302"/>
      <c r="CT33" s="307"/>
      <c r="CU33" s="308"/>
      <c r="CV33" s="288"/>
      <c r="CW33" s="288"/>
      <c r="CX33" s="306"/>
      <c r="CY33" s="302"/>
      <c r="CZ33" s="302"/>
      <c r="DA33" s="302"/>
      <c r="DB33" s="302"/>
      <c r="DC33" s="302"/>
      <c r="DD33" s="302"/>
      <c r="DE33" s="307"/>
      <c r="DF33" s="308"/>
      <c r="DG33" s="288"/>
      <c r="DH33" s="288"/>
      <c r="DI33" s="306"/>
      <c r="DJ33" s="302"/>
      <c r="DK33" s="302"/>
      <c r="DL33" s="302"/>
      <c r="DM33" s="302"/>
      <c r="DN33" s="302"/>
      <c r="DO33" s="302"/>
      <c r="DP33" s="307"/>
      <c r="DQ33" s="308"/>
      <c r="DR33" s="288"/>
      <c r="DS33" s="288"/>
      <c r="DT33" s="306"/>
      <c r="DU33" s="302"/>
      <c r="DV33" s="302"/>
      <c r="DW33" s="302"/>
      <c r="DX33" s="302"/>
      <c r="DY33" s="302"/>
      <c r="DZ33" s="302"/>
      <c r="EA33" s="307"/>
      <c r="EB33" s="308"/>
      <c r="EC33" s="288"/>
      <c r="ED33" s="288"/>
      <c r="EE33" s="306"/>
      <c r="EF33" s="302"/>
      <c r="EG33" s="302"/>
      <c r="EH33" s="302"/>
      <c r="EI33" s="302"/>
      <c r="EJ33" s="302"/>
      <c r="EK33" s="302"/>
      <c r="EL33" s="307"/>
      <c r="EM33" s="308"/>
      <c r="EN33" s="288"/>
      <c r="EO33" s="288"/>
      <c r="EP33" s="306"/>
      <c r="EQ33" s="302"/>
      <c r="ER33" s="302"/>
      <c r="ES33" s="302"/>
      <c r="ET33" s="302"/>
      <c r="EU33" s="302"/>
      <c r="EV33" s="302"/>
      <c r="EW33" s="307"/>
      <c r="EX33" s="308"/>
      <c r="EY33" s="288"/>
      <c r="EZ33" s="288"/>
      <c r="FA33" s="306"/>
      <c r="FB33" s="302"/>
      <c r="FC33" s="302"/>
      <c r="FD33" s="302"/>
      <c r="FE33" s="302"/>
      <c r="FF33" s="302"/>
      <c r="FG33" s="302"/>
      <c r="FH33" s="307"/>
      <c r="FI33" s="308"/>
      <c r="FJ33" s="288"/>
      <c r="FK33" s="288"/>
      <c r="FL33" s="306"/>
      <c r="FM33" s="302"/>
      <c r="FN33" s="302"/>
      <c r="FO33" s="302"/>
      <c r="FP33" s="302"/>
      <c r="FQ33" s="302"/>
      <c r="FR33" s="302"/>
      <c r="FS33" s="307"/>
      <c r="FT33" s="308"/>
      <c r="FU33" s="288"/>
      <c r="FV33" s="288"/>
      <c r="FW33" s="306"/>
      <c r="FX33" s="302"/>
      <c r="FY33" s="302"/>
      <c r="FZ33" s="302"/>
      <c r="GA33" s="302"/>
      <c r="GB33" s="302"/>
      <c r="GC33" s="302"/>
      <c r="GD33" s="307"/>
      <c r="GE33" s="308"/>
      <c r="GF33" s="288"/>
      <c r="GG33" s="288"/>
      <c r="GH33" s="306"/>
      <c r="GI33" s="302"/>
      <c r="GJ33" s="302"/>
      <c r="GK33" s="302"/>
      <c r="GL33" s="302"/>
      <c r="GM33" s="302"/>
      <c r="GN33" s="302"/>
      <c r="GO33" s="307"/>
      <c r="GP33" s="308"/>
      <c r="GQ33" s="288"/>
      <c r="GR33" s="288"/>
      <c r="GS33" s="306"/>
      <c r="GT33" s="302"/>
      <c r="GU33" s="302"/>
      <c r="GV33" s="302"/>
      <c r="GW33" s="302"/>
      <c r="GX33" s="302"/>
      <c r="GY33" s="302"/>
      <c r="GZ33" s="307"/>
      <c r="HA33" s="308"/>
      <c r="HB33" s="288"/>
      <c r="HC33" s="288"/>
      <c r="HD33" s="306"/>
      <c r="HE33" s="302"/>
      <c r="HF33" s="302"/>
      <c r="HG33" s="302"/>
      <c r="HH33" s="302"/>
      <c r="HI33" s="302"/>
      <c r="HJ33" s="302"/>
      <c r="HK33" s="307"/>
      <c r="HL33" s="308"/>
      <c r="HM33" s="288"/>
      <c r="HN33" s="288"/>
      <c r="HO33" s="306"/>
      <c r="HP33" s="302"/>
      <c r="HQ33" s="302"/>
      <c r="HR33" s="302"/>
      <c r="HS33" s="302"/>
      <c r="HT33" s="302"/>
      <c r="HU33" s="302"/>
      <c r="HV33" s="307"/>
      <c r="HW33" s="308"/>
      <c r="HX33" s="288"/>
      <c r="HY33" s="288"/>
      <c r="HZ33" s="306"/>
      <c r="IA33" s="302"/>
      <c r="IB33" s="302"/>
      <c r="IC33" s="302"/>
      <c r="ID33" s="302"/>
      <c r="IE33" s="302"/>
      <c r="IF33" s="302"/>
      <c r="IG33" s="307"/>
      <c r="IH33" s="308"/>
      <c r="II33" s="288"/>
      <c r="IJ33" s="288"/>
    </row>
    <row r="34" spans="1:244" x14ac:dyDescent="0.3">
      <c r="A34" s="221">
        <v>2</v>
      </c>
      <c r="B34" s="695"/>
      <c r="C34" s="696"/>
      <c r="D34" s="782"/>
      <c r="E34" s="533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2"/>
      <c r="V34" s="307"/>
      <c r="W34" s="308"/>
      <c r="X34" s="288"/>
      <c r="Y34" s="541"/>
      <c r="Z34" s="541"/>
      <c r="AA34" s="542"/>
      <c r="AB34" s="302"/>
      <c r="AC34" s="302"/>
      <c r="AD34" s="302"/>
      <c r="AE34" s="302"/>
      <c r="AF34" s="307"/>
      <c r="AG34" s="308"/>
      <c r="AH34" s="288"/>
      <c r="AI34" s="288"/>
      <c r="AJ34" s="306"/>
      <c r="AK34" s="302"/>
      <c r="AL34" s="302"/>
      <c r="AM34" s="302"/>
      <c r="AN34" s="302"/>
      <c r="AO34" s="302"/>
      <c r="AP34" s="302"/>
      <c r="AQ34" s="307"/>
      <c r="AR34" s="308"/>
      <c r="AS34" s="288"/>
      <c r="AT34" s="288"/>
      <c r="AU34" s="306"/>
      <c r="AV34" s="302"/>
      <c r="AW34" s="302"/>
      <c r="AX34" s="302"/>
      <c r="AY34" s="302"/>
      <c r="AZ34" s="302"/>
      <c r="BA34" s="302"/>
      <c r="BB34" s="307"/>
      <c r="BC34" s="308"/>
      <c r="BD34" s="288"/>
      <c r="BE34" s="288"/>
      <c r="BF34" s="306"/>
      <c r="BG34" s="302"/>
      <c r="BH34" s="302"/>
      <c r="BI34" s="302"/>
      <c r="BJ34" s="302"/>
      <c r="BK34" s="302"/>
      <c r="BL34" s="302"/>
      <c r="BM34" s="307"/>
      <c r="BN34" s="308"/>
      <c r="BO34" s="288"/>
      <c r="BP34" s="288"/>
      <c r="BQ34" s="306"/>
      <c r="BR34" s="302"/>
      <c r="BS34" s="302"/>
      <c r="BT34" s="302"/>
      <c r="BU34" s="302"/>
      <c r="BV34" s="302"/>
      <c r="BW34" s="302"/>
      <c r="BX34" s="307"/>
      <c r="BY34" s="308"/>
      <c r="BZ34" s="288"/>
      <c r="CA34" s="288"/>
      <c r="CB34" s="306"/>
      <c r="CC34" s="302"/>
      <c r="CD34" s="302"/>
      <c r="CE34" s="302"/>
      <c r="CF34" s="302"/>
      <c r="CG34" s="302"/>
      <c r="CH34" s="302"/>
      <c r="CI34" s="307"/>
      <c r="CJ34" s="308"/>
      <c r="CK34" s="288"/>
      <c r="CL34" s="288"/>
      <c r="CM34" s="306"/>
      <c r="CN34" s="302"/>
      <c r="CO34" s="302"/>
      <c r="CP34" s="302"/>
      <c r="CQ34" s="302"/>
      <c r="CR34" s="302"/>
      <c r="CS34" s="302"/>
      <c r="CT34" s="307"/>
      <c r="CU34" s="308"/>
      <c r="CV34" s="288"/>
      <c r="CW34" s="288"/>
      <c r="CX34" s="306"/>
      <c r="CY34" s="302"/>
      <c r="CZ34" s="302"/>
      <c r="DA34" s="302"/>
      <c r="DB34" s="302"/>
      <c r="DC34" s="302"/>
      <c r="DD34" s="302"/>
      <c r="DE34" s="307"/>
      <c r="DF34" s="308"/>
      <c r="DG34" s="288"/>
      <c r="DH34" s="288"/>
      <c r="DI34" s="306"/>
      <c r="DJ34" s="302"/>
      <c r="DK34" s="302"/>
      <c r="DL34" s="302"/>
      <c r="DM34" s="302"/>
      <c r="DN34" s="302"/>
      <c r="DO34" s="302"/>
      <c r="DP34" s="307"/>
      <c r="DQ34" s="308"/>
      <c r="DR34" s="288"/>
      <c r="DS34" s="288"/>
      <c r="DT34" s="306"/>
      <c r="DU34" s="302"/>
      <c r="DV34" s="302"/>
      <c r="DW34" s="302"/>
      <c r="DX34" s="302"/>
      <c r="DY34" s="302"/>
      <c r="DZ34" s="302"/>
      <c r="EA34" s="307"/>
      <c r="EB34" s="308"/>
      <c r="EC34" s="288"/>
      <c r="ED34" s="288"/>
      <c r="EE34" s="306"/>
      <c r="EF34" s="302"/>
      <c r="EG34" s="302"/>
      <c r="EH34" s="302"/>
      <c r="EI34" s="302"/>
      <c r="EJ34" s="302"/>
      <c r="EK34" s="302"/>
      <c r="EL34" s="307"/>
      <c r="EM34" s="308"/>
      <c r="EN34" s="288"/>
      <c r="EO34" s="288"/>
      <c r="EP34" s="306"/>
      <c r="EQ34" s="302"/>
      <c r="ER34" s="302"/>
      <c r="ES34" s="302"/>
      <c r="ET34" s="302"/>
      <c r="EU34" s="302"/>
      <c r="EV34" s="302"/>
      <c r="EW34" s="307"/>
      <c r="EX34" s="308"/>
      <c r="EY34" s="288"/>
      <c r="EZ34" s="288"/>
      <c r="FA34" s="306"/>
      <c r="FB34" s="302"/>
      <c r="FC34" s="302"/>
      <c r="FD34" s="302"/>
      <c r="FE34" s="302"/>
      <c r="FF34" s="302"/>
      <c r="FG34" s="302"/>
      <c r="FH34" s="307"/>
      <c r="FI34" s="308"/>
      <c r="FJ34" s="288"/>
      <c r="FK34" s="288"/>
      <c r="FL34" s="306"/>
      <c r="FM34" s="302"/>
      <c r="FN34" s="302"/>
      <c r="FO34" s="302"/>
      <c r="FP34" s="302"/>
      <c r="FQ34" s="302"/>
      <c r="FR34" s="302"/>
      <c r="FS34" s="307"/>
      <c r="FT34" s="308"/>
      <c r="FU34" s="288"/>
      <c r="FV34" s="288"/>
      <c r="FW34" s="306"/>
      <c r="FX34" s="302"/>
      <c r="FY34" s="302"/>
      <c r="FZ34" s="302"/>
      <c r="GA34" s="302"/>
      <c r="GB34" s="302"/>
      <c r="GC34" s="302"/>
      <c r="GD34" s="307"/>
      <c r="GE34" s="308"/>
      <c r="GF34" s="288"/>
      <c r="GG34" s="288"/>
      <c r="GH34" s="306"/>
      <c r="GI34" s="302"/>
      <c r="GJ34" s="302"/>
      <c r="GK34" s="302"/>
      <c r="GL34" s="302"/>
      <c r="GM34" s="302"/>
      <c r="GN34" s="302"/>
      <c r="GO34" s="307"/>
      <c r="GP34" s="308"/>
      <c r="GQ34" s="288"/>
      <c r="GR34" s="288"/>
      <c r="GS34" s="306"/>
      <c r="GT34" s="302"/>
      <c r="GU34" s="302"/>
      <c r="GV34" s="302"/>
      <c r="GW34" s="302"/>
      <c r="GX34" s="302"/>
      <c r="GY34" s="302"/>
      <c r="GZ34" s="307"/>
      <c r="HA34" s="308"/>
      <c r="HB34" s="288"/>
      <c r="HC34" s="288"/>
      <c r="HD34" s="306"/>
      <c r="HE34" s="302"/>
      <c r="HF34" s="302"/>
      <c r="HG34" s="302"/>
      <c r="HH34" s="302"/>
      <c r="HI34" s="302"/>
      <c r="HJ34" s="302"/>
      <c r="HK34" s="307"/>
      <c r="HL34" s="308"/>
      <c r="HM34" s="288"/>
      <c r="HN34" s="288"/>
      <c r="HO34" s="306"/>
      <c r="HP34" s="302"/>
      <c r="HQ34" s="302"/>
      <c r="HR34" s="302"/>
      <c r="HS34" s="302"/>
      <c r="HT34" s="302"/>
      <c r="HU34" s="302"/>
      <c r="HV34" s="307"/>
      <c r="HW34" s="308"/>
      <c r="HX34" s="288"/>
      <c r="HY34" s="288"/>
      <c r="HZ34" s="306"/>
      <c r="IA34" s="302"/>
      <c r="IB34" s="302"/>
      <c r="IC34" s="302"/>
      <c r="ID34" s="302"/>
      <c r="IE34" s="302"/>
      <c r="IF34" s="302"/>
      <c r="IG34" s="307"/>
      <c r="IH34" s="308"/>
      <c r="II34" s="288"/>
      <c r="IJ34" s="288"/>
    </row>
    <row r="35" spans="1:244" x14ac:dyDescent="0.3">
      <c r="A35" s="221">
        <v>3</v>
      </c>
      <c r="B35" s="695"/>
      <c r="C35" s="696"/>
      <c r="D35" s="782"/>
      <c r="E35" s="533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2"/>
      <c r="V35" s="307"/>
      <c r="W35" s="308"/>
      <c r="X35" s="288"/>
      <c r="Y35" s="541"/>
      <c r="Z35" s="541"/>
      <c r="AA35" s="542"/>
      <c r="AB35" s="302"/>
      <c r="AC35" s="302"/>
      <c r="AD35" s="302"/>
      <c r="AE35" s="302"/>
      <c r="AF35" s="307"/>
      <c r="AG35" s="308"/>
      <c r="AH35" s="288"/>
      <c r="AI35" s="288"/>
      <c r="AJ35" s="306"/>
      <c r="AK35" s="302"/>
      <c r="AL35" s="302"/>
      <c r="AM35" s="302"/>
      <c r="AN35" s="302"/>
      <c r="AO35" s="302"/>
      <c r="AP35" s="302"/>
      <c r="AQ35" s="307"/>
      <c r="AR35" s="308"/>
      <c r="AS35" s="288"/>
      <c r="AT35" s="288"/>
      <c r="AU35" s="306"/>
      <c r="AV35" s="302"/>
      <c r="AW35" s="302"/>
      <c r="AX35" s="302"/>
      <c r="AY35" s="302"/>
      <c r="AZ35" s="302"/>
      <c r="BA35" s="302"/>
      <c r="BB35" s="307"/>
      <c r="BC35" s="308"/>
      <c r="BD35" s="288"/>
      <c r="BE35" s="288"/>
      <c r="BF35" s="306"/>
      <c r="BG35" s="302"/>
      <c r="BH35" s="302"/>
      <c r="BI35" s="302"/>
      <c r="BJ35" s="302"/>
      <c r="BK35" s="302"/>
      <c r="BL35" s="302"/>
      <c r="BM35" s="307"/>
      <c r="BN35" s="308"/>
      <c r="BO35" s="288"/>
      <c r="BP35" s="288"/>
      <c r="BQ35" s="306"/>
      <c r="BR35" s="302"/>
      <c r="BS35" s="302"/>
      <c r="BT35" s="302"/>
      <c r="BU35" s="302"/>
      <c r="BV35" s="302"/>
      <c r="BW35" s="302"/>
      <c r="BX35" s="307"/>
      <c r="BY35" s="308"/>
      <c r="BZ35" s="288"/>
      <c r="CA35" s="288"/>
      <c r="CB35" s="306"/>
      <c r="CC35" s="302"/>
      <c r="CD35" s="302"/>
      <c r="CE35" s="302"/>
      <c r="CF35" s="302"/>
      <c r="CG35" s="302"/>
      <c r="CH35" s="302"/>
      <c r="CI35" s="307"/>
      <c r="CJ35" s="308"/>
      <c r="CK35" s="288"/>
      <c r="CL35" s="288"/>
      <c r="CM35" s="306"/>
      <c r="CN35" s="302"/>
      <c r="CO35" s="302"/>
      <c r="CP35" s="302"/>
      <c r="CQ35" s="302"/>
      <c r="CR35" s="302"/>
      <c r="CS35" s="302"/>
      <c r="CT35" s="307"/>
      <c r="CU35" s="308"/>
      <c r="CV35" s="288"/>
      <c r="CW35" s="288"/>
      <c r="CX35" s="306"/>
      <c r="CY35" s="302"/>
      <c r="CZ35" s="302"/>
      <c r="DA35" s="302"/>
      <c r="DB35" s="302"/>
      <c r="DC35" s="302"/>
      <c r="DD35" s="302"/>
      <c r="DE35" s="307"/>
      <c r="DF35" s="308"/>
      <c r="DG35" s="288"/>
      <c r="DH35" s="288"/>
      <c r="DI35" s="306"/>
      <c r="DJ35" s="302"/>
      <c r="DK35" s="302"/>
      <c r="DL35" s="302"/>
      <c r="DM35" s="302"/>
      <c r="DN35" s="302"/>
      <c r="DO35" s="302"/>
      <c r="DP35" s="307"/>
      <c r="DQ35" s="308"/>
      <c r="DR35" s="288"/>
      <c r="DS35" s="288"/>
      <c r="DT35" s="306"/>
      <c r="DU35" s="302"/>
      <c r="DV35" s="302"/>
      <c r="DW35" s="302"/>
      <c r="DX35" s="302"/>
      <c r="DY35" s="302"/>
      <c r="DZ35" s="302"/>
      <c r="EA35" s="307"/>
      <c r="EB35" s="308"/>
      <c r="EC35" s="288"/>
      <c r="ED35" s="288"/>
      <c r="EE35" s="306"/>
      <c r="EF35" s="302"/>
      <c r="EG35" s="302"/>
      <c r="EH35" s="302"/>
      <c r="EI35" s="302"/>
      <c r="EJ35" s="302"/>
      <c r="EK35" s="302"/>
      <c r="EL35" s="307"/>
      <c r="EM35" s="308"/>
      <c r="EN35" s="288"/>
      <c r="EO35" s="288"/>
      <c r="EP35" s="306"/>
      <c r="EQ35" s="302"/>
      <c r="ER35" s="302"/>
      <c r="ES35" s="302"/>
      <c r="ET35" s="302"/>
      <c r="EU35" s="302"/>
      <c r="EV35" s="302"/>
      <c r="EW35" s="307"/>
      <c r="EX35" s="308"/>
      <c r="EY35" s="288"/>
      <c r="EZ35" s="288"/>
      <c r="FA35" s="306"/>
      <c r="FB35" s="302"/>
      <c r="FC35" s="302"/>
      <c r="FD35" s="302"/>
      <c r="FE35" s="302"/>
      <c r="FF35" s="302"/>
      <c r="FG35" s="302"/>
      <c r="FH35" s="307"/>
      <c r="FI35" s="308"/>
      <c r="FJ35" s="288"/>
      <c r="FK35" s="288"/>
      <c r="FL35" s="306"/>
      <c r="FM35" s="302"/>
      <c r="FN35" s="302"/>
      <c r="FO35" s="302"/>
      <c r="FP35" s="302"/>
      <c r="FQ35" s="302"/>
      <c r="FR35" s="302"/>
      <c r="FS35" s="307"/>
      <c r="FT35" s="308"/>
      <c r="FU35" s="288"/>
      <c r="FV35" s="288"/>
      <c r="FW35" s="306"/>
      <c r="FX35" s="302"/>
      <c r="FY35" s="302"/>
      <c r="FZ35" s="302"/>
      <c r="GA35" s="302"/>
      <c r="GB35" s="302"/>
      <c r="GC35" s="302"/>
      <c r="GD35" s="307"/>
      <c r="GE35" s="308"/>
      <c r="GF35" s="288"/>
      <c r="GG35" s="288"/>
      <c r="GH35" s="306"/>
      <c r="GI35" s="302"/>
      <c r="GJ35" s="302"/>
      <c r="GK35" s="302"/>
      <c r="GL35" s="302"/>
      <c r="GM35" s="302"/>
      <c r="GN35" s="302"/>
      <c r="GO35" s="307"/>
      <c r="GP35" s="308"/>
      <c r="GQ35" s="288"/>
      <c r="GR35" s="288"/>
      <c r="GS35" s="306"/>
      <c r="GT35" s="302"/>
      <c r="GU35" s="302"/>
      <c r="GV35" s="302"/>
      <c r="GW35" s="302"/>
      <c r="GX35" s="302"/>
      <c r="GY35" s="302"/>
      <c r="GZ35" s="307"/>
      <c r="HA35" s="308"/>
      <c r="HB35" s="288"/>
      <c r="HC35" s="288"/>
      <c r="HD35" s="306"/>
      <c r="HE35" s="302"/>
      <c r="HF35" s="302"/>
      <c r="HG35" s="302"/>
      <c r="HH35" s="302"/>
      <c r="HI35" s="302"/>
      <c r="HJ35" s="302"/>
      <c r="HK35" s="307"/>
      <c r="HL35" s="308"/>
      <c r="HM35" s="288"/>
      <c r="HN35" s="288"/>
      <c r="HO35" s="306"/>
      <c r="HP35" s="302"/>
      <c r="HQ35" s="302"/>
      <c r="HR35" s="302"/>
      <c r="HS35" s="302"/>
      <c r="HT35" s="302"/>
      <c r="HU35" s="302"/>
      <c r="HV35" s="307"/>
      <c r="HW35" s="308"/>
      <c r="HX35" s="288"/>
      <c r="HY35" s="288"/>
      <c r="HZ35" s="306"/>
      <c r="IA35" s="302"/>
      <c r="IB35" s="302"/>
      <c r="IC35" s="302"/>
      <c r="ID35" s="302"/>
      <c r="IE35" s="302"/>
      <c r="IF35" s="302"/>
      <c r="IG35" s="307"/>
      <c r="IH35" s="308"/>
      <c r="II35" s="288"/>
      <c r="IJ35" s="288"/>
    </row>
    <row r="36" spans="1:244" x14ac:dyDescent="0.3">
      <c r="A36" s="221">
        <v>4</v>
      </c>
      <c r="B36" s="695"/>
      <c r="C36" s="696"/>
      <c r="D36" s="782"/>
      <c r="E36" s="533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2"/>
      <c r="V36" s="307"/>
      <c r="W36" s="308"/>
      <c r="X36" s="288"/>
      <c r="Y36" s="541"/>
      <c r="Z36" s="541"/>
      <c r="AA36" s="542"/>
      <c r="AB36" s="302"/>
      <c r="AC36" s="302"/>
      <c r="AD36" s="302"/>
      <c r="AE36" s="302"/>
      <c r="AF36" s="307"/>
      <c r="AG36" s="308"/>
      <c r="AH36" s="288"/>
      <c r="AI36" s="288"/>
      <c r="AJ36" s="306"/>
      <c r="AK36" s="302"/>
      <c r="AL36" s="302"/>
      <c r="AM36" s="302"/>
      <c r="AN36" s="302"/>
      <c r="AO36" s="302"/>
      <c r="AP36" s="302"/>
      <c r="AQ36" s="307"/>
      <c r="AR36" s="308"/>
      <c r="AS36" s="288"/>
      <c r="AT36" s="288"/>
      <c r="AU36" s="306"/>
      <c r="AV36" s="302"/>
      <c r="AW36" s="302"/>
      <c r="AX36" s="302"/>
      <c r="AY36" s="302"/>
      <c r="AZ36" s="302"/>
      <c r="BA36" s="302"/>
      <c r="BB36" s="307"/>
      <c r="BC36" s="308"/>
      <c r="BD36" s="288"/>
      <c r="BE36" s="288"/>
      <c r="BF36" s="306"/>
      <c r="BG36" s="302"/>
      <c r="BH36" s="302"/>
      <c r="BI36" s="302"/>
      <c r="BJ36" s="302"/>
      <c r="BK36" s="302"/>
      <c r="BL36" s="302"/>
      <c r="BM36" s="307"/>
      <c r="BN36" s="308"/>
      <c r="BO36" s="288"/>
      <c r="BP36" s="288"/>
      <c r="BQ36" s="306"/>
      <c r="BR36" s="302"/>
      <c r="BS36" s="302"/>
      <c r="BT36" s="302"/>
      <c r="BU36" s="302"/>
      <c r="BV36" s="302"/>
      <c r="BW36" s="302"/>
      <c r="BX36" s="307"/>
      <c r="BY36" s="308"/>
      <c r="BZ36" s="288"/>
      <c r="CA36" s="288"/>
      <c r="CB36" s="306"/>
      <c r="CC36" s="302"/>
      <c r="CD36" s="302"/>
      <c r="CE36" s="302"/>
      <c r="CF36" s="302"/>
      <c r="CG36" s="302"/>
      <c r="CH36" s="302"/>
      <c r="CI36" s="307"/>
      <c r="CJ36" s="308"/>
      <c r="CK36" s="288"/>
      <c r="CL36" s="288"/>
      <c r="CM36" s="306"/>
      <c r="CN36" s="302"/>
      <c r="CO36" s="302"/>
      <c r="CP36" s="302"/>
      <c r="CQ36" s="302"/>
      <c r="CR36" s="302"/>
      <c r="CS36" s="302"/>
      <c r="CT36" s="307"/>
      <c r="CU36" s="308"/>
      <c r="CV36" s="288"/>
      <c r="CW36" s="288"/>
      <c r="CX36" s="306"/>
      <c r="CY36" s="302"/>
      <c r="CZ36" s="302"/>
      <c r="DA36" s="302"/>
      <c r="DB36" s="302"/>
      <c r="DC36" s="302"/>
      <c r="DD36" s="302"/>
      <c r="DE36" s="307"/>
      <c r="DF36" s="308"/>
      <c r="DG36" s="288"/>
      <c r="DH36" s="288"/>
      <c r="DI36" s="306"/>
      <c r="DJ36" s="302"/>
      <c r="DK36" s="302"/>
      <c r="DL36" s="302"/>
      <c r="DM36" s="302"/>
      <c r="DN36" s="302"/>
      <c r="DO36" s="302"/>
      <c r="DP36" s="307"/>
      <c r="DQ36" s="308"/>
      <c r="DR36" s="288"/>
      <c r="DS36" s="288"/>
      <c r="DT36" s="306"/>
      <c r="DU36" s="302"/>
      <c r="DV36" s="302"/>
      <c r="DW36" s="302"/>
      <c r="DX36" s="302"/>
      <c r="DY36" s="302"/>
      <c r="DZ36" s="302"/>
      <c r="EA36" s="307"/>
      <c r="EB36" s="308"/>
      <c r="EC36" s="288"/>
      <c r="ED36" s="288"/>
      <c r="EE36" s="306"/>
      <c r="EF36" s="302"/>
      <c r="EG36" s="302"/>
      <c r="EH36" s="302"/>
      <c r="EI36" s="302"/>
      <c r="EJ36" s="302"/>
      <c r="EK36" s="302"/>
      <c r="EL36" s="307"/>
      <c r="EM36" s="308"/>
      <c r="EN36" s="288"/>
      <c r="EO36" s="288"/>
      <c r="EP36" s="306"/>
      <c r="EQ36" s="302"/>
      <c r="ER36" s="302"/>
      <c r="ES36" s="302"/>
      <c r="ET36" s="302"/>
      <c r="EU36" s="302"/>
      <c r="EV36" s="302"/>
      <c r="EW36" s="307"/>
      <c r="EX36" s="308"/>
      <c r="EY36" s="288"/>
      <c r="EZ36" s="288"/>
      <c r="FA36" s="306"/>
      <c r="FB36" s="302"/>
      <c r="FC36" s="302"/>
      <c r="FD36" s="302"/>
      <c r="FE36" s="302"/>
      <c r="FF36" s="302"/>
      <c r="FG36" s="302"/>
      <c r="FH36" s="307"/>
      <c r="FI36" s="308"/>
      <c r="FJ36" s="288"/>
      <c r="FK36" s="288"/>
      <c r="FL36" s="306"/>
      <c r="FM36" s="302"/>
      <c r="FN36" s="302"/>
      <c r="FO36" s="302"/>
      <c r="FP36" s="302"/>
      <c r="FQ36" s="302"/>
      <c r="FR36" s="302"/>
      <c r="FS36" s="307"/>
      <c r="FT36" s="308"/>
      <c r="FU36" s="288"/>
      <c r="FV36" s="288"/>
      <c r="FW36" s="306"/>
      <c r="FX36" s="302"/>
      <c r="FY36" s="302"/>
      <c r="FZ36" s="302"/>
      <c r="GA36" s="302"/>
      <c r="GB36" s="302"/>
      <c r="GC36" s="302"/>
      <c r="GD36" s="307"/>
      <c r="GE36" s="308"/>
      <c r="GF36" s="288"/>
      <c r="GG36" s="288"/>
      <c r="GH36" s="306"/>
      <c r="GI36" s="302"/>
      <c r="GJ36" s="302"/>
      <c r="GK36" s="302"/>
      <c r="GL36" s="302"/>
      <c r="GM36" s="302"/>
      <c r="GN36" s="302"/>
      <c r="GO36" s="307"/>
      <c r="GP36" s="308"/>
      <c r="GQ36" s="288"/>
      <c r="GR36" s="288"/>
      <c r="GS36" s="306"/>
      <c r="GT36" s="302"/>
      <c r="GU36" s="302"/>
      <c r="GV36" s="302"/>
      <c r="GW36" s="302"/>
      <c r="GX36" s="302"/>
      <c r="GY36" s="302"/>
      <c r="GZ36" s="307"/>
      <c r="HA36" s="308"/>
      <c r="HB36" s="288"/>
      <c r="HC36" s="288"/>
      <c r="HD36" s="306"/>
      <c r="HE36" s="302"/>
      <c r="HF36" s="302"/>
      <c r="HG36" s="302"/>
      <c r="HH36" s="302"/>
      <c r="HI36" s="302"/>
      <c r="HJ36" s="302"/>
      <c r="HK36" s="307"/>
      <c r="HL36" s="308"/>
      <c r="HM36" s="288"/>
      <c r="HN36" s="288"/>
      <c r="HO36" s="306"/>
      <c r="HP36" s="302"/>
      <c r="HQ36" s="302"/>
      <c r="HR36" s="302"/>
      <c r="HS36" s="302"/>
      <c r="HT36" s="302"/>
      <c r="HU36" s="302"/>
      <c r="HV36" s="307"/>
      <c r="HW36" s="308"/>
      <c r="HX36" s="288"/>
      <c r="HY36" s="288"/>
      <c r="HZ36" s="306"/>
      <c r="IA36" s="302"/>
      <c r="IB36" s="302"/>
      <c r="IC36" s="302"/>
      <c r="ID36" s="302"/>
      <c r="IE36" s="302"/>
      <c r="IF36" s="302"/>
      <c r="IG36" s="307"/>
      <c r="IH36" s="308"/>
      <c r="II36" s="288"/>
      <c r="IJ36" s="288"/>
    </row>
    <row r="37" spans="1:244" x14ac:dyDescent="0.3">
      <c r="A37" s="221">
        <v>5</v>
      </c>
      <c r="B37" s="695"/>
      <c r="C37" s="696"/>
      <c r="D37" s="782"/>
      <c r="E37" s="533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2"/>
      <c r="V37" s="307"/>
      <c r="W37" s="308"/>
      <c r="X37" s="288"/>
      <c r="Y37" s="541"/>
      <c r="Z37" s="541"/>
      <c r="AA37" s="542"/>
      <c r="AB37" s="302"/>
      <c r="AC37" s="302"/>
      <c r="AD37" s="302"/>
      <c r="AE37" s="302"/>
      <c r="AF37" s="307"/>
      <c r="AG37" s="308"/>
      <c r="AH37" s="288"/>
      <c r="AI37" s="288"/>
      <c r="AJ37" s="306"/>
      <c r="AK37" s="302"/>
      <c r="AL37" s="302"/>
      <c r="AM37" s="302"/>
      <c r="AN37" s="302"/>
      <c r="AO37" s="302"/>
      <c r="AP37" s="302"/>
      <c r="AQ37" s="307"/>
      <c r="AR37" s="308"/>
      <c r="AS37" s="288"/>
      <c r="AT37" s="288"/>
      <c r="AU37" s="306"/>
      <c r="AV37" s="302"/>
      <c r="AW37" s="302"/>
      <c r="AX37" s="302"/>
      <c r="AY37" s="302"/>
      <c r="AZ37" s="302"/>
      <c r="BA37" s="302"/>
      <c r="BB37" s="307"/>
      <c r="BC37" s="308"/>
      <c r="BD37" s="288"/>
      <c r="BE37" s="288"/>
      <c r="BF37" s="306"/>
      <c r="BG37" s="302"/>
      <c r="BH37" s="302"/>
      <c r="BI37" s="302"/>
      <c r="BJ37" s="302"/>
      <c r="BK37" s="302"/>
      <c r="BL37" s="302"/>
      <c r="BM37" s="307"/>
      <c r="BN37" s="308"/>
      <c r="BO37" s="288"/>
      <c r="BP37" s="288"/>
      <c r="BQ37" s="306"/>
      <c r="BR37" s="302"/>
      <c r="BS37" s="302"/>
      <c r="BT37" s="302"/>
      <c r="BU37" s="302"/>
      <c r="BV37" s="302"/>
      <c r="BW37" s="302"/>
      <c r="BX37" s="307"/>
      <c r="BY37" s="308"/>
      <c r="BZ37" s="288"/>
      <c r="CA37" s="288"/>
      <c r="CB37" s="306"/>
      <c r="CC37" s="302"/>
      <c r="CD37" s="302"/>
      <c r="CE37" s="302"/>
      <c r="CF37" s="302"/>
      <c r="CG37" s="302"/>
      <c r="CH37" s="302"/>
      <c r="CI37" s="307"/>
      <c r="CJ37" s="308"/>
      <c r="CK37" s="288"/>
      <c r="CL37" s="288"/>
      <c r="CM37" s="306"/>
      <c r="CN37" s="302"/>
      <c r="CO37" s="302"/>
      <c r="CP37" s="302"/>
      <c r="CQ37" s="302"/>
      <c r="CR37" s="302"/>
      <c r="CS37" s="302"/>
      <c r="CT37" s="307"/>
      <c r="CU37" s="308"/>
      <c r="CV37" s="288"/>
      <c r="CW37" s="288"/>
      <c r="CX37" s="306"/>
      <c r="CY37" s="302"/>
      <c r="CZ37" s="302"/>
      <c r="DA37" s="302"/>
      <c r="DB37" s="302"/>
      <c r="DC37" s="302"/>
      <c r="DD37" s="302"/>
      <c r="DE37" s="307"/>
      <c r="DF37" s="308"/>
      <c r="DG37" s="288"/>
      <c r="DH37" s="288"/>
      <c r="DI37" s="306"/>
      <c r="DJ37" s="302"/>
      <c r="DK37" s="302"/>
      <c r="DL37" s="302"/>
      <c r="DM37" s="302"/>
      <c r="DN37" s="302"/>
      <c r="DO37" s="302"/>
      <c r="DP37" s="307"/>
      <c r="DQ37" s="308"/>
      <c r="DR37" s="288"/>
      <c r="DS37" s="288"/>
      <c r="DT37" s="306"/>
      <c r="DU37" s="302"/>
      <c r="DV37" s="302"/>
      <c r="DW37" s="302"/>
      <c r="DX37" s="302"/>
      <c r="DY37" s="302"/>
      <c r="DZ37" s="302"/>
      <c r="EA37" s="307"/>
      <c r="EB37" s="308"/>
      <c r="EC37" s="288"/>
      <c r="ED37" s="288"/>
      <c r="EE37" s="306"/>
      <c r="EF37" s="302"/>
      <c r="EG37" s="302"/>
      <c r="EH37" s="302"/>
      <c r="EI37" s="302"/>
      <c r="EJ37" s="302"/>
      <c r="EK37" s="302"/>
      <c r="EL37" s="307"/>
      <c r="EM37" s="308"/>
      <c r="EN37" s="288"/>
      <c r="EO37" s="288"/>
      <c r="EP37" s="306"/>
      <c r="EQ37" s="302"/>
      <c r="ER37" s="302"/>
      <c r="ES37" s="302"/>
      <c r="ET37" s="302"/>
      <c r="EU37" s="302"/>
      <c r="EV37" s="302"/>
      <c r="EW37" s="307"/>
      <c r="EX37" s="308"/>
      <c r="EY37" s="288"/>
      <c r="EZ37" s="288"/>
      <c r="FA37" s="306"/>
      <c r="FB37" s="302"/>
      <c r="FC37" s="302"/>
      <c r="FD37" s="302"/>
      <c r="FE37" s="302"/>
      <c r="FF37" s="302"/>
      <c r="FG37" s="302"/>
      <c r="FH37" s="307"/>
      <c r="FI37" s="308"/>
      <c r="FJ37" s="288"/>
      <c r="FK37" s="288"/>
      <c r="FL37" s="306"/>
      <c r="FM37" s="302"/>
      <c r="FN37" s="302"/>
      <c r="FO37" s="302"/>
      <c r="FP37" s="302"/>
      <c r="FQ37" s="302"/>
      <c r="FR37" s="302"/>
      <c r="FS37" s="307"/>
      <c r="FT37" s="308"/>
      <c r="FU37" s="288"/>
      <c r="FV37" s="288"/>
      <c r="FW37" s="306"/>
      <c r="FX37" s="302"/>
      <c r="FY37" s="302"/>
      <c r="FZ37" s="302"/>
      <c r="GA37" s="302"/>
      <c r="GB37" s="302"/>
      <c r="GC37" s="302"/>
      <c r="GD37" s="307"/>
      <c r="GE37" s="308"/>
      <c r="GF37" s="288"/>
      <c r="GG37" s="288"/>
      <c r="GH37" s="306"/>
      <c r="GI37" s="302"/>
      <c r="GJ37" s="302"/>
      <c r="GK37" s="302"/>
      <c r="GL37" s="302"/>
      <c r="GM37" s="302"/>
      <c r="GN37" s="302"/>
      <c r="GO37" s="307"/>
      <c r="GP37" s="308"/>
      <c r="GQ37" s="288"/>
      <c r="GR37" s="288"/>
      <c r="GS37" s="306"/>
      <c r="GT37" s="302"/>
      <c r="GU37" s="302"/>
      <c r="GV37" s="302"/>
      <c r="GW37" s="302"/>
      <c r="GX37" s="302"/>
      <c r="GY37" s="302"/>
      <c r="GZ37" s="307"/>
      <c r="HA37" s="308"/>
      <c r="HB37" s="288"/>
      <c r="HC37" s="288"/>
      <c r="HD37" s="306"/>
      <c r="HE37" s="302"/>
      <c r="HF37" s="302"/>
      <c r="HG37" s="302"/>
      <c r="HH37" s="302"/>
      <c r="HI37" s="302"/>
      <c r="HJ37" s="302"/>
      <c r="HK37" s="307"/>
      <c r="HL37" s="308"/>
      <c r="HM37" s="288"/>
      <c r="HN37" s="288"/>
      <c r="HO37" s="306"/>
      <c r="HP37" s="302"/>
      <c r="HQ37" s="302"/>
      <c r="HR37" s="302"/>
      <c r="HS37" s="302"/>
      <c r="HT37" s="302"/>
      <c r="HU37" s="302"/>
      <c r="HV37" s="307"/>
      <c r="HW37" s="308"/>
      <c r="HX37" s="288"/>
      <c r="HY37" s="288"/>
      <c r="HZ37" s="306"/>
      <c r="IA37" s="302"/>
      <c r="IB37" s="302"/>
      <c r="IC37" s="302"/>
      <c r="ID37" s="302"/>
      <c r="IE37" s="302"/>
      <c r="IF37" s="302"/>
      <c r="IG37" s="307"/>
      <c r="IH37" s="308"/>
      <c r="II37" s="288"/>
      <c r="IJ37" s="288"/>
    </row>
    <row r="38" spans="1:244" x14ac:dyDescent="0.3">
      <c r="A38" s="304"/>
      <c r="B38" s="222"/>
      <c r="C38" s="222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2"/>
      <c r="V38" s="307"/>
      <c r="W38" s="308"/>
      <c r="X38" s="288"/>
      <c r="Y38" s="541"/>
      <c r="Z38" s="541"/>
      <c r="AA38" s="542"/>
      <c r="AB38" s="302"/>
      <c r="AC38" s="302"/>
      <c r="AD38" s="302"/>
      <c r="AE38" s="302"/>
      <c r="AF38" s="307"/>
      <c r="AG38" s="308"/>
      <c r="AH38" s="288"/>
      <c r="AI38" s="288"/>
      <c r="AJ38" s="306"/>
      <c r="AK38" s="302"/>
      <c r="AL38" s="302"/>
      <c r="AM38" s="302"/>
      <c r="AN38" s="302"/>
      <c r="AO38" s="302"/>
      <c r="AP38" s="302"/>
      <c r="AQ38" s="307"/>
      <c r="AR38" s="308"/>
      <c r="AS38" s="288"/>
      <c r="AT38" s="288"/>
      <c r="AU38" s="306"/>
      <c r="AV38" s="302"/>
      <c r="AW38" s="302"/>
      <c r="AX38" s="302"/>
      <c r="AY38" s="302"/>
      <c r="AZ38" s="302"/>
      <c r="BA38" s="302"/>
      <c r="BB38" s="307"/>
      <c r="BC38" s="308"/>
      <c r="BD38" s="288"/>
      <c r="BE38" s="288"/>
      <c r="BF38" s="306"/>
      <c r="BG38" s="302"/>
      <c r="BH38" s="302"/>
      <c r="BI38" s="302"/>
      <c r="BJ38" s="302"/>
      <c r="BK38" s="302"/>
      <c r="BL38" s="302"/>
      <c r="BM38" s="307"/>
      <c r="BN38" s="308"/>
      <c r="BO38" s="288"/>
      <c r="BP38" s="288"/>
      <c r="BQ38" s="306"/>
      <c r="BR38" s="302"/>
      <c r="BS38" s="302"/>
      <c r="BT38" s="302"/>
      <c r="BU38" s="302"/>
      <c r="BV38" s="302"/>
      <c r="BW38" s="302"/>
      <c r="BX38" s="307"/>
      <c r="BY38" s="308"/>
      <c r="BZ38" s="288"/>
      <c r="CA38" s="288"/>
      <c r="CB38" s="306"/>
      <c r="CC38" s="302"/>
      <c r="CD38" s="302"/>
      <c r="CE38" s="302"/>
      <c r="CF38" s="302"/>
      <c r="CG38" s="302"/>
      <c r="CH38" s="302"/>
      <c r="CI38" s="307"/>
      <c r="CJ38" s="308"/>
      <c r="CK38" s="288"/>
      <c r="CL38" s="288"/>
      <c r="CM38" s="306"/>
      <c r="CN38" s="302"/>
      <c r="CO38" s="302"/>
      <c r="CP38" s="302"/>
      <c r="CQ38" s="302"/>
      <c r="CR38" s="302"/>
      <c r="CS38" s="302"/>
      <c r="CT38" s="307"/>
      <c r="CU38" s="308"/>
      <c r="CV38" s="288"/>
      <c r="CW38" s="288"/>
      <c r="CX38" s="306"/>
      <c r="CY38" s="302"/>
      <c r="CZ38" s="302"/>
      <c r="DA38" s="302"/>
      <c r="DB38" s="302"/>
      <c r="DC38" s="302"/>
      <c r="DD38" s="302"/>
      <c r="DE38" s="307"/>
      <c r="DF38" s="308"/>
      <c r="DG38" s="288"/>
      <c r="DH38" s="288"/>
      <c r="DI38" s="306"/>
      <c r="DJ38" s="302"/>
      <c r="DK38" s="302"/>
      <c r="DL38" s="302"/>
      <c r="DM38" s="302"/>
      <c r="DN38" s="302"/>
      <c r="DO38" s="302"/>
      <c r="DP38" s="307"/>
      <c r="DQ38" s="308"/>
      <c r="DR38" s="288"/>
      <c r="DS38" s="288"/>
      <c r="DT38" s="306"/>
      <c r="DU38" s="302"/>
      <c r="DV38" s="302"/>
      <c r="DW38" s="302"/>
      <c r="DX38" s="302"/>
      <c r="DY38" s="302"/>
      <c r="DZ38" s="302"/>
      <c r="EA38" s="307"/>
      <c r="EB38" s="308"/>
      <c r="EC38" s="288"/>
      <c r="ED38" s="288"/>
      <c r="EE38" s="306"/>
      <c r="EF38" s="302"/>
      <c r="EG38" s="302"/>
      <c r="EH38" s="302"/>
      <c r="EI38" s="302"/>
      <c r="EJ38" s="302"/>
      <c r="EK38" s="302"/>
      <c r="EL38" s="307"/>
      <c r="EM38" s="308"/>
      <c r="EN38" s="288"/>
      <c r="EO38" s="288"/>
      <c r="EP38" s="306"/>
      <c r="EQ38" s="302"/>
      <c r="ER38" s="302"/>
      <c r="ES38" s="302"/>
      <c r="ET38" s="302"/>
      <c r="EU38" s="302"/>
      <c r="EV38" s="302"/>
      <c r="EW38" s="307"/>
      <c r="EX38" s="308"/>
      <c r="EY38" s="288"/>
      <c r="EZ38" s="288"/>
      <c r="FA38" s="306"/>
      <c r="FB38" s="302"/>
      <c r="FC38" s="302"/>
      <c r="FD38" s="302"/>
      <c r="FE38" s="302"/>
      <c r="FF38" s="302"/>
      <c r="FG38" s="302"/>
      <c r="FH38" s="307"/>
      <c r="FI38" s="308"/>
      <c r="FJ38" s="288"/>
      <c r="FK38" s="288"/>
      <c r="FL38" s="306"/>
      <c r="FM38" s="302"/>
      <c r="FN38" s="302"/>
      <c r="FO38" s="302"/>
      <c r="FP38" s="302"/>
      <c r="FQ38" s="302"/>
      <c r="FR38" s="302"/>
      <c r="FS38" s="307"/>
      <c r="FT38" s="308"/>
      <c r="FU38" s="288"/>
      <c r="FV38" s="288"/>
      <c r="FW38" s="306"/>
      <c r="FX38" s="302"/>
      <c r="FY38" s="302"/>
      <c r="FZ38" s="302"/>
      <c r="GA38" s="302"/>
      <c r="GB38" s="302"/>
      <c r="GC38" s="302"/>
      <c r="GD38" s="307"/>
      <c r="GE38" s="308"/>
      <c r="GF38" s="288"/>
      <c r="GG38" s="288"/>
      <c r="GH38" s="306"/>
      <c r="GI38" s="302"/>
      <c r="GJ38" s="302"/>
      <c r="GK38" s="302"/>
      <c r="GL38" s="302"/>
      <c r="GM38" s="302"/>
      <c r="GN38" s="302"/>
      <c r="GO38" s="307"/>
      <c r="GP38" s="308"/>
      <c r="GQ38" s="288"/>
      <c r="GR38" s="288"/>
      <c r="GS38" s="306"/>
      <c r="GT38" s="302"/>
      <c r="GU38" s="302"/>
      <c r="GV38" s="302"/>
      <c r="GW38" s="302"/>
      <c r="GX38" s="302"/>
      <c r="GY38" s="302"/>
      <c r="GZ38" s="307"/>
      <c r="HA38" s="308"/>
      <c r="HB38" s="288"/>
      <c r="HC38" s="288"/>
      <c r="HD38" s="306"/>
      <c r="HE38" s="302"/>
      <c r="HF38" s="302"/>
      <c r="HG38" s="302"/>
      <c r="HH38" s="302"/>
      <c r="HI38" s="302"/>
      <c r="HJ38" s="302"/>
      <c r="HK38" s="307"/>
      <c r="HL38" s="308"/>
      <c r="HM38" s="288"/>
      <c r="HN38" s="288"/>
      <c r="HO38" s="306"/>
      <c r="HP38" s="302"/>
      <c r="HQ38" s="302"/>
      <c r="HR38" s="302"/>
      <c r="HS38" s="302"/>
      <c r="HT38" s="302"/>
      <c r="HU38" s="302"/>
      <c r="HV38" s="307"/>
      <c r="HW38" s="308"/>
      <c r="HX38" s="288"/>
      <c r="HY38" s="288"/>
      <c r="HZ38" s="306"/>
      <c r="IA38" s="302"/>
      <c r="IB38" s="302"/>
      <c r="IC38" s="302"/>
      <c r="ID38" s="302"/>
      <c r="IE38" s="302"/>
      <c r="IF38" s="302"/>
      <c r="IG38" s="307"/>
      <c r="IH38" s="308"/>
      <c r="II38" s="288"/>
      <c r="IJ38" s="288"/>
    </row>
    <row r="39" spans="1:244" x14ac:dyDescent="0.3">
      <c r="A39" s="304"/>
      <c r="B39" s="223"/>
      <c r="C39" s="223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2"/>
      <c r="V39" s="307"/>
      <c r="W39" s="308"/>
      <c r="X39" s="288"/>
      <c r="Y39" s="539"/>
      <c r="Z39" s="539"/>
      <c r="AA39" s="540"/>
      <c r="AB39" s="302"/>
      <c r="AC39" s="302"/>
      <c r="AD39" s="302"/>
      <c r="AE39" s="302"/>
      <c r="AF39" s="307"/>
      <c r="AG39" s="308"/>
      <c r="AH39" s="288"/>
      <c r="AI39" s="288"/>
      <c r="AJ39" s="306"/>
      <c r="AK39" s="302"/>
      <c r="AL39" s="302"/>
      <c r="AM39" s="302"/>
      <c r="AN39" s="302"/>
      <c r="AO39" s="302"/>
      <c r="AP39" s="302"/>
      <c r="AQ39" s="307"/>
      <c r="AR39" s="308"/>
      <c r="AS39" s="288"/>
      <c r="AT39" s="288"/>
      <c r="AU39" s="306"/>
      <c r="AV39" s="302"/>
      <c r="AW39" s="302"/>
      <c r="AX39" s="302"/>
      <c r="AY39" s="302"/>
      <c r="AZ39" s="302"/>
      <c r="BA39" s="302"/>
      <c r="BB39" s="307"/>
      <c r="BC39" s="308"/>
      <c r="BD39" s="288"/>
      <c r="BE39" s="288"/>
      <c r="BF39" s="306"/>
      <c r="BG39" s="302"/>
      <c r="BH39" s="302"/>
      <c r="BI39" s="302"/>
      <c r="BJ39" s="302"/>
      <c r="BK39" s="302"/>
      <c r="BL39" s="302"/>
      <c r="BM39" s="307"/>
      <c r="BN39" s="308"/>
      <c r="BO39" s="288"/>
      <c r="BP39" s="288"/>
      <c r="BQ39" s="306"/>
      <c r="BR39" s="302"/>
      <c r="BS39" s="302"/>
      <c r="BT39" s="302"/>
      <c r="BU39" s="302"/>
      <c r="BV39" s="302"/>
      <c r="BW39" s="302"/>
      <c r="BX39" s="307"/>
      <c r="BY39" s="308"/>
      <c r="BZ39" s="288"/>
      <c r="CA39" s="288"/>
      <c r="CB39" s="306"/>
      <c r="CC39" s="302"/>
      <c r="CD39" s="302"/>
      <c r="CE39" s="302"/>
      <c r="CF39" s="302"/>
      <c r="CG39" s="302"/>
      <c r="CH39" s="302"/>
      <c r="CI39" s="307"/>
      <c r="CJ39" s="308"/>
      <c r="CK39" s="288"/>
      <c r="CL39" s="288"/>
      <c r="CM39" s="306"/>
      <c r="CN39" s="302"/>
      <c r="CO39" s="302"/>
      <c r="CP39" s="302"/>
      <c r="CQ39" s="302"/>
      <c r="CR39" s="302"/>
      <c r="CS39" s="302"/>
      <c r="CT39" s="307"/>
      <c r="CU39" s="308"/>
      <c r="CV39" s="288"/>
      <c r="CW39" s="288"/>
      <c r="CX39" s="306"/>
      <c r="CY39" s="302"/>
      <c r="CZ39" s="302"/>
      <c r="DA39" s="302"/>
      <c r="DB39" s="302"/>
      <c r="DC39" s="302"/>
      <c r="DD39" s="302"/>
      <c r="DE39" s="307"/>
      <c r="DF39" s="308"/>
      <c r="DG39" s="288"/>
      <c r="DH39" s="288"/>
      <c r="DI39" s="306"/>
      <c r="DJ39" s="302"/>
      <c r="DK39" s="302"/>
      <c r="DL39" s="302"/>
      <c r="DM39" s="302"/>
      <c r="DN39" s="302"/>
      <c r="DO39" s="302"/>
      <c r="DP39" s="307"/>
      <c r="DQ39" s="308"/>
      <c r="DR39" s="288"/>
      <c r="DS39" s="288"/>
      <c r="DT39" s="306"/>
      <c r="DU39" s="302"/>
      <c r="DV39" s="302"/>
      <c r="DW39" s="302"/>
      <c r="DX39" s="302"/>
      <c r="DY39" s="302"/>
      <c r="DZ39" s="302"/>
      <c r="EA39" s="307"/>
      <c r="EB39" s="308"/>
      <c r="EC39" s="288"/>
      <c r="ED39" s="288"/>
      <c r="EE39" s="306"/>
      <c r="EF39" s="302"/>
      <c r="EG39" s="302"/>
      <c r="EH39" s="302"/>
      <c r="EI39" s="302"/>
      <c r="EJ39" s="302"/>
      <c r="EK39" s="302"/>
      <c r="EL39" s="307"/>
      <c r="EM39" s="308"/>
      <c r="EN39" s="288"/>
      <c r="EO39" s="288"/>
      <c r="EP39" s="306"/>
      <c r="EQ39" s="302"/>
      <c r="ER39" s="302"/>
      <c r="ES39" s="302"/>
      <c r="ET39" s="302"/>
      <c r="EU39" s="302"/>
      <c r="EV39" s="302"/>
      <c r="EW39" s="307"/>
      <c r="EX39" s="308"/>
      <c r="EY39" s="288"/>
      <c r="EZ39" s="288"/>
      <c r="FA39" s="306"/>
      <c r="FB39" s="302"/>
      <c r="FC39" s="302"/>
      <c r="FD39" s="302"/>
      <c r="FE39" s="302"/>
      <c r="FF39" s="302"/>
      <c r="FG39" s="302"/>
      <c r="FH39" s="307"/>
      <c r="FI39" s="308"/>
      <c r="FJ39" s="288"/>
      <c r="FK39" s="288"/>
      <c r="FL39" s="306"/>
      <c r="FM39" s="302"/>
      <c r="FN39" s="302"/>
      <c r="FO39" s="302"/>
      <c r="FP39" s="302"/>
      <c r="FQ39" s="302"/>
      <c r="FR39" s="302"/>
      <c r="FS39" s="307"/>
      <c r="FT39" s="308"/>
      <c r="FU39" s="288"/>
      <c r="FV39" s="288"/>
      <c r="FW39" s="306"/>
      <c r="FX39" s="302"/>
      <c r="FY39" s="302"/>
      <c r="FZ39" s="302"/>
      <c r="GA39" s="302"/>
      <c r="GB39" s="302"/>
      <c r="GC39" s="302"/>
      <c r="GD39" s="307"/>
      <c r="GE39" s="308"/>
      <c r="GF39" s="288"/>
      <c r="GG39" s="288"/>
      <c r="GH39" s="306"/>
      <c r="GI39" s="302"/>
      <c r="GJ39" s="302"/>
      <c r="GK39" s="302"/>
      <c r="GL39" s="302"/>
      <c r="GM39" s="302"/>
      <c r="GN39" s="302"/>
      <c r="GO39" s="307"/>
      <c r="GP39" s="308"/>
      <c r="GQ39" s="288"/>
      <c r="GR39" s="288"/>
      <c r="GS39" s="306"/>
      <c r="GT39" s="302"/>
      <c r="GU39" s="302"/>
      <c r="GV39" s="302"/>
      <c r="GW39" s="302"/>
      <c r="GX39" s="302"/>
      <c r="GY39" s="302"/>
      <c r="GZ39" s="307"/>
      <c r="HA39" s="308"/>
      <c r="HB39" s="288"/>
      <c r="HC39" s="288"/>
      <c r="HD39" s="306"/>
      <c r="HE39" s="302"/>
      <c r="HF39" s="302"/>
      <c r="HG39" s="302"/>
      <c r="HH39" s="302"/>
      <c r="HI39" s="302"/>
      <c r="HJ39" s="302"/>
      <c r="HK39" s="307"/>
      <c r="HL39" s="308"/>
      <c r="HM39" s="288"/>
      <c r="HN39" s="288"/>
      <c r="HO39" s="306"/>
      <c r="HP39" s="302"/>
      <c r="HQ39" s="302"/>
      <c r="HR39" s="302"/>
      <c r="HS39" s="302"/>
      <c r="HT39" s="302"/>
      <c r="HU39" s="302"/>
      <c r="HV39" s="307"/>
      <c r="HW39" s="308"/>
      <c r="HX39" s="288"/>
      <c r="HY39" s="288"/>
      <c r="HZ39" s="306"/>
      <c r="IA39" s="302"/>
      <c r="IB39" s="302"/>
      <c r="IC39" s="302"/>
      <c r="ID39" s="302"/>
      <c r="IE39" s="302"/>
      <c r="IF39" s="302"/>
      <c r="IG39" s="307"/>
      <c r="IH39" s="308"/>
      <c r="II39" s="288"/>
      <c r="IJ39" s="288"/>
    </row>
    <row r="40" spans="1:244" x14ac:dyDescent="0.3">
      <c r="A40" s="304"/>
      <c r="B40" s="220"/>
      <c r="C40" s="220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2"/>
      <c r="V40" s="307"/>
      <c r="W40" s="308"/>
      <c r="X40" s="288"/>
      <c r="Y40" s="541"/>
      <c r="Z40" s="541"/>
      <c r="AA40" s="542"/>
      <c r="AB40" s="302"/>
      <c r="AC40" s="302"/>
      <c r="AD40" s="302"/>
      <c r="AE40" s="302"/>
      <c r="AF40" s="307"/>
      <c r="AG40" s="308"/>
      <c r="AH40" s="288"/>
      <c r="AI40" s="288"/>
      <c r="AJ40" s="306"/>
      <c r="AK40" s="302"/>
      <c r="AL40" s="302"/>
      <c r="AM40" s="302"/>
      <c r="AN40" s="302"/>
      <c r="AO40" s="302"/>
      <c r="AP40" s="302"/>
      <c r="AQ40" s="307"/>
      <c r="AR40" s="308"/>
      <c r="AS40" s="288"/>
      <c r="AT40" s="288"/>
      <c r="AU40" s="306"/>
      <c r="AV40" s="302"/>
      <c r="AW40" s="302"/>
      <c r="AX40" s="302"/>
      <c r="AY40" s="302"/>
      <c r="AZ40" s="302"/>
      <c r="BA40" s="302"/>
      <c r="BB40" s="307"/>
      <c r="BC40" s="308"/>
      <c r="BD40" s="288"/>
      <c r="BE40" s="288"/>
      <c r="BF40" s="306"/>
      <c r="BG40" s="302"/>
      <c r="BH40" s="302"/>
      <c r="BI40" s="302"/>
      <c r="BJ40" s="302"/>
      <c r="BK40" s="302"/>
      <c r="BL40" s="302"/>
      <c r="BM40" s="307"/>
      <c r="BN40" s="308"/>
      <c r="BO40" s="288"/>
      <c r="BP40" s="288"/>
      <c r="BQ40" s="306"/>
      <c r="BR40" s="302"/>
      <c r="BS40" s="302"/>
      <c r="BT40" s="302"/>
      <c r="BU40" s="302"/>
      <c r="BV40" s="302"/>
      <c r="BW40" s="302"/>
      <c r="BX40" s="307"/>
      <c r="BY40" s="308"/>
      <c r="BZ40" s="288"/>
      <c r="CA40" s="288"/>
      <c r="CB40" s="306"/>
      <c r="CC40" s="302"/>
      <c r="CD40" s="302"/>
      <c r="CE40" s="302"/>
      <c r="CF40" s="302"/>
      <c r="CG40" s="302"/>
      <c r="CH40" s="302"/>
      <c r="CI40" s="307"/>
      <c r="CJ40" s="308"/>
      <c r="CK40" s="288"/>
      <c r="CL40" s="288"/>
      <c r="CM40" s="306"/>
      <c r="CN40" s="302"/>
      <c r="CO40" s="302"/>
      <c r="CP40" s="302"/>
      <c r="CQ40" s="302"/>
      <c r="CR40" s="302"/>
      <c r="CS40" s="302"/>
      <c r="CT40" s="307"/>
      <c r="CU40" s="308"/>
      <c r="CV40" s="288"/>
      <c r="CW40" s="288"/>
      <c r="CX40" s="306"/>
      <c r="CY40" s="302"/>
      <c r="CZ40" s="302"/>
      <c r="DA40" s="302"/>
      <c r="DB40" s="302"/>
      <c r="DC40" s="302"/>
      <c r="DD40" s="302"/>
      <c r="DE40" s="307"/>
      <c r="DF40" s="308"/>
      <c r="DG40" s="288"/>
      <c r="DH40" s="288"/>
      <c r="DI40" s="306"/>
      <c r="DJ40" s="302"/>
      <c r="DK40" s="302"/>
      <c r="DL40" s="302"/>
      <c r="DM40" s="302"/>
      <c r="DN40" s="302"/>
      <c r="DO40" s="302"/>
      <c r="DP40" s="307"/>
      <c r="DQ40" s="308"/>
      <c r="DR40" s="288"/>
      <c r="DS40" s="288"/>
      <c r="DT40" s="306"/>
      <c r="DU40" s="302"/>
      <c r="DV40" s="302"/>
      <c r="DW40" s="302"/>
      <c r="DX40" s="302"/>
      <c r="DY40" s="302"/>
      <c r="DZ40" s="302"/>
      <c r="EA40" s="307"/>
      <c r="EB40" s="308"/>
      <c r="EC40" s="288"/>
      <c r="ED40" s="288"/>
      <c r="EE40" s="306"/>
      <c r="EF40" s="302"/>
      <c r="EG40" s="302"/>
      <c r="EH40" s="302"/>
      <c r="EI40" s="302"/>
      <c r="EJ40" s="302"/>
      <c r="EK40" s="302"/>
      <c r="EL40" s="307"/>
      <c r="EM40" s="308"/>
      <c r="EN40" s="288"/>
      <c r="EO40" s="288"/>
      <c r="EP40" s="306"/>
      <c r="EQ40" s="302"/>
      <c r="ER40" s="302"/>
      <c r="ES40" s="302"/>
      <c r="ET40" s="302"/>
      <c r="EU40" s="302"/>
      <c r="EV40" s="302"/>
      <c r="EW40" s="307"/>
      <c r="EX40" s="308"/>
      <c r="EY40" s="288"/>
      <c r="EZ40" s="288"/>
      <c r="FA40" s="306"/>
      <c r="FB40" s="302"/>
      <c r="FC40" s="302"/>
      <c r="FD40" s="302"/>
      <c r="FE40" s="302"/>
      <c r="FF40" s="302"/>
      <c r="FG40" s="302"/>
      <c r="FH40" s="307"/>
      <c r="FI40" s="308"/>
      <c r="FJ40" s="288"/>
      <c r="FK40" s="288"/>
      <c r="FL40" s="306"/>
      <c r="FM40" s="302"/>
      <c r="FN40" s="302"/>
      <c r="FO40" s="302"/>
      <c r="FP40" s="302"/>
      <c r="FQ40" s="302"/>
      <c r="FR40" s="302"/>
      <c r="FS40" s="307"/>
      <c r="FT40" s="308"/>
      <c r="FU40" s="288"/>
      <c r="FV40" s="288"/>
      <c r="FW40" s="306"/>
      <c r="FX40" s="302"/>
      <c r="FY40" s="302"/>
      <c r="FZ40" s="302"/>
      <c r="GA40" s="302"/>
      <c r="GB40" s="302"/>
      <c r="GC40" s="302"/>
      <c r="GD40" s="307"/>
      <c r="GE40" s="308"/>
      <c r="GF40" s="288"/>
      <c r="GG40" s="288"/>
      <c r="GH40" s="306"/>
      <c r="GI40" s="302"/>
      <c r="GJ40" s="302"/>
      <c r="GK40" s="302"/>
      <c r="GL40" s="302"/>
      <c r="GM40" s="302"/>
      <c r="GN40" s="302"/>
      <c r="GO40" s="307"/>
      <c r="GP40" s="308"/>
      <c r="GQ40" s="288"/>
      <c r="GR40" s="288"/>
      <c r="GS40" s="306"/>
      <c r="GT40" s="302"/>
      <c r="GU40" s="302"/>
      <c r="GV40" s="302"/>
      <c r="GW40" s="302"/>
      <c r="GX40" s="302"/>
      <c r="GY40" s="302"/>
      <c r="GZ40" s="307"/>
      <c r="HA40" s="308"/>
      <c r="HB40" s="288"/>
      <c r="HC40" s="288"/>
      <c r="HD40" s="306"/>
      <c r="HE40" s="302"/>
      <c r="HF40" s="302"/>
      <c r="HG40" s="302"/>
      <c r="HH40" s="302"/>
      <c r="HI40" s="302"/>
      <c r="HJ40" s="302"/>
      <c r="HK40" s="307"/>
      <c r="HL40" s="308"/>
      <c r="HM40" s="288"/>
      <c r="HN40" s="288"/>
      <c r="HO40" s="306"/>
      <c r="HP40" s="302"/>
      <c r="HQ40" s="302"/>
      <c r="HR40" s="302"/>
      <c r="HS40" s="302"/>
      <c r="HT40" s="302"/>
      <c r="HU40" s="302"/>
      <c r="HV40" s="307"/>
      <c r="HW40" s="308"/>
      <c r="HX40" s="288"/>
      <c r="HY40" s="288"/>
      <c r="HZ40" s="306"/>
      <c r="IA40" s="302"/>
      <c r="IB40" s="302"/>
      <c r="IC40" s="302"/>
      <c r="ID40" s="302"/>
      <c r="IE40" s="302"/>
      <c r="IF40" s="302"/>
      <c r="IG40" s="307"/>
      <c r="IH40" s="308"/>
      <c r="II40" s="288"/>
      <c r="IJ40" s="288"/>
    </row>
    <row r="41" spans="1:244" x14ac:dyDescent="0.3">
      <c r="A41" s="304"/>
      <c r="B41" s="220"/>
      <c r="C41" s="220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2"/>
      <c r="V41" s="307"/>
      <c r="W41" s="308"/>
      <c r="X41" s="288"/>
      <c r="Y41" s="541"/>
      <c r="Z41" s="541"/>
      <c r="AA41" s="542"/>
      <c r="AB41" s="302"/>
      <c r="AC41" s="302"/>
      <c r="AD41" s="302"/>
      <c r="AE41" s="302"/>
      <c r="AF41" s="307"/>
      <c r="AG41" s="308"/>
      <c r="AH41" s="288"/>
      <c r="AI41" s="288"/>
      <c r="AJ41" s="306"/>
      <c r="AK41" s="302"/>
      <c r="AL41" s="302"/>
      <c r="AM41" s="302"/>
      <c r="AN41" s="302"/>
      <c r="AO41" s="302"/>
      <c r="AP41" s="302"/>
      <c r="AQ41" s="307"/>
      <c r="AR41" s="308"/>
      <c r="AS41" s="288"/>
      <c r="AT41" s="288"/>
      <c r="AU41" s="306"/>
      <c r="AV41" s="302"/>
      <c r="AW41" s="302"/>
      <c r="AX41" s="302"/>
      <c r="AY41" s="302"/>
      <c r="AZ41" s="302"/>
      <c r="BA41" s="302"/>
      <c r="BB41" s="307"/>
      <c r="BC41" s="308"/>
      <c r="BD41" s="288"/>
      <c r="BE41" s="288"/>
      <c r="BF41" s="306"/>
      <c r="BG41" s="302"/>
      <c r="BH41" s="302"/>
      <c r="BI41" s="302"/>
      <c r="BJ41" s="302"/>
      <c r="BK41" s="302"/>
      <c r="BL41" s="302"/>
      <c r="BM41" s="307"/>
      <c r="BN41" s="308"/>
      <c r="BO41" s="288"/>
      <c r="BP41" s="288"/>
      <c r="BQ41" s="306"/>
      <c r="BR41" s="302"/>
      <c r="BS41" s="302"/>
      <c r="BT41" s="302"/>
      <c r="BU41" s="302"/>
      <c r="BV41" s="302"/>
      <c r="BW41" s="302"/>
      <c r="BX41" s="307"/>
      <c r="BY41" s="308"/>
      <c r="BZ41" s="288"/>
      <c r="CA41" s="288"/>
      <c r="CB41" s="306"/>
      <c r="CC41" s="302"/>
      <c r="CD41" s="302"/>
      <c r="CE41" s="302"/>
      <c r="CF41" s="302"/>
      <c r="CG41" s="302"/>
      <c r="CH41" s="302"/>
      <c r="CI41" s="307"/>
      <c r="CJ41" s="308"/>
      <c r="CK41" s="288"/>
      <c r="CL41" s="288"/>
      <c r="CM41" s="306"/>
      <c r="CN41" s="302"/>
      <c r="CO41" s="302"/>
      <c r="CP41" s="302"/>
      <c r="CQ41" s="302"/>
      <c r="CR41" s="302"/>
      <c r="CS41" s="302"/>
      <c r="CT41" s="307"/>
      <c r="CU41" s="308"/>
      <c r="CV41" s="288"/>
      <c r="CW41" s="288"/>
      <c r="CX41" s="306"/>
      <c r="CY41" s="302"/>
      <c r="CZ41" s="302"/>
      <c r="DA41" s="302"/>
      <c r="DB41" s="302"/>
      <c r="DC41" s="302"/>
      <c r="DD41" s="302"/>
      <c r="DE41" s="307"/>
      <c r="DF41" s="308"/>
      <c r="DG41" s="288"/>
      <c r="DH41" s="288"/>
      <c r="DI41" s="306"/>
      <c r="DJ41" s="302"/>
      <c r="DK41" s="302"/>
      <c r="DL41" s="302"/>
      <c r="DM41" s="302"/>
      <c r="DN41" s="302"/>
      <c r="DO41" s="302"/>
      <c r="DP41" s="307"/>
      <c r="DQ41" s="308"/>
      <c r="DR41" s="288"/>
      <c r="DS41" s="288"/>
      <c r="DT41" s="306"/>
      <c r="DU41" s="302"/>
      <c r="DV41" s="302"/>
      <c r="DW41" s="302"/>
      <c r="DX41" s="302"/>
      <c r="DY41" s="302"/>
      <c r="DZ41" s="302"/>
      <c r="EA41" s="307"/>
      <c r="EB41" s="308"/>
      <c r="EC41" s="288"/>
      <c r="ED41" s="288"/>
      <c r="EE41" s="306"/>
      <c r="EF41" s="302"/>
      <c r="EG41" s="302"/>
      <c r="EH41" s="302"/>
      <c r="EI41" s="302"/>
      <c r="EJ41" s="302"/>
      <c r="EK41" s="302"/>
      <c r="EL41" s="307"/>
      <c r="EM41" s="308"/>
      <c r="EN41" s="288"/>
      <c r="EO41" s="288"/>
      <c r="EP41" s="306"/>
      <c r="EQ41" s="302"/>
      <c r="ER41" s="302"/>
      <c r="ES41" s="302"/>
      <c r="ET41" s="302"/>
      <c r="EU41" s="302"/>
      <c r="EV41" s="302"/>
      <c r="EW41" s="307"/>
      <c r="EX41" s="308"/>
      <c r="EY41" s="288"/>
      <c r="EZ41" s="288"/>
      <c r="FA41" s="306"/>
      <c r="FB41" s="302"/>
      <c r="FC41" s="302"/>
      <c r="FD41" s="302"/>
      <c r="FE41" s="302"/>
      <c r="FF41" s="302"/>
      <c r="FG41" s="302"/>
      <c r="FH41" s="307"/>
      <c r="FI41" s="308"/>
      <c r="FJ41" s="288"/>
      <c r="FK41" s="288"/>
      <c r="FL41" s="306"/>
      <c r="FM41" s="302"/>
      <c r="FN41" s="302"/>
      <c r="FO41" s="302"/>
      <c r="FP41" s="302"/>
      <c r="FQ41" s="302"/>
      <c r="FR41" s="302"/>
      <c r="FS41" s="307"/>
      <c r="FT41" s="308"/>
      <c r="FU41" s="288"/>
      <c r="FV41" s="288"/>
      <c r="FW41" s="306"/>
      <c r="FX41" s="302"/>
      <c r="FY41" s="302"/>
      <c r="FZ41" s="302"/>
      <c r="GA41" s="302"/>
      <c r="GB41" s="302"/>
      <c r="GC41" s="302"/>
      <c r="GD41" s="307"/>
      <c r="GE41" s="308"/>
      <c r="GF41" s="288"/>
      <c r="GG41" s="288"/>
      <c r="GH41" s="306"/>
      <c r="GI41" s="302"/>
      <c r="GJ41" s="302"/>
      <c r="GK41" s="302"/>
      <c r="GL41" s="302"/>
      <c r="GM41" s="302"/>
      <c r="GN41" s="302"/>
      <c r="GO41" s="307"/>
      <c r="GP41" s="308"/>
      <c r="GQ41" s="288"/>
      <c r="GR41" s="288"/>
      <c r="GS41" s="306"/>
      <c r="GT41" s="302"/>
      <c r="GU41" s="302"/>
      <c r="GV41" s="302"/>
      <c r="GW41" s="302"/>
      <c r="GX41" s="302"/>
      <c r="GY41" s="302"/>
      <c r="GZ41" s="307"/>
      <c r="HA41" s="308"/>
      <c r="HB41" s="288"/>
      <c r="HC41" s="288"/>
      <c r="HD41" s="306"/>
      <c r="HE41" s="302"/>
      <c r="HF41" s="302"/>
      <c r="HG41" s="302"/>
      <c r="HH41" s="302"/>
      <c r="HI41" s="302"/>
      <c r="HJ41" s="302"/>
      <c r="HK41" s="307"/>
      <c r="HL41" s="308"/>
      <c r="HM41" s="288"/>
      <c r="HN41" s="288"/>
      <c r="HO41" s="306"/>
      <c r="HP41" s="302"/>
      <c r="HQ41" s="302"/>
      <c r="HR41" s="302"/>
      <c r="HS41" s="302"/>
      <c r="HT41" s="302"/>
      <c r="HU41" s="302"/>
      <c r="HV41" s="307"/>
      <c r="HW41" s="308"/>
      <c r="HX41" s="288"/>
      <c r="HY41" s="288"/>
      <c r="HZ41" s="306"/>
      <c r="IA41" s="302"/>
      <c r="IB41" s="302"/>
      <c r="IC41" s="302"/>
      <c r="ID41" s="302"/>
      <c r="IE41" s="302"/>
      <c r="IF41" s="302"/>
      <c r="IG41" s="307"/>
      <c r="IH41" s="308"/>
      <c r="II41" s="288"/>
      <c r="IJ41" s="288"/>
    </row>
    <row r="42" spans="1:244" x14ac:dyDescent="0.3">
      <c r="A42" s="304"/>
      <c r="B42" s="220"/>
      <c r="C42" s="220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2"/>
      <c r="V42" s="307"/>
      <c r="W42" s="308"/>
      <c r="X42" s="288"/>
      <c r="Y42" s="541"/>
      <c r="Z42" s="541"/>
      <c r="AA42" s="542"/>
      <c r="AB42" s="302"/>
      <c r="AC42" s="302"/>
      <c r="AD42" s="302"/>
      <c r="AE42" s="302"/>
      <c r="AF42" s="307"/>
      <c r="AG42" s="308"/>
      <c r="AH42" s="288"/>
      <c r="AI42" s="288"/>
      <c r="AJ42" s="306"/>
      <c r="AK42" s="302"/>
      <c r="AL42" s="302"/>
      <c r="AM42" s="302"/>
      <c r="AN42" s="302"/>
      <c r="AO42" s="302"/>
      <c r="AP42" s="302"/>
      <c r="AQ42" s="307"/>
      <c r="AR42" s="308"/>
      <c r="AS42" s="288"/>
      <c r="AT42" s="288"/>
      <c r="AU42" s="306"/>
      <c r="AV42" s="302"/>
      <c r="AW42" s="302"/>
      <c r="AX42" s="302"/>
      <c r="AY42" s="302"/>
      <c r="AZ42" s="302"/>
      <c r="BA42" s="302"/>
      <c r="BB42" s="307"/>
      <c r="BC42" s="308"/>
      <c r="BD42" s="288"/>
      <c r="BE42" s="288"/>
      <c r="BF42" s="306"/>
      <c r="BG42" s="302"/>
      <c r="BH42" s="302"/>
      <c r="BI42" s="302"/>
      <c r="BJ42" s="302"/>
      <c r="BK42" s="302"/>
      <c r="BL42" s="302"/>
      <c r="BM42" s="307"/>
      <c r="BN42" s="308"/>
      <c r="BO42" s="288"/>
      <c r="BP42" s="288"/>
      <c r="BQ42" s="306"/>
      <c r="BR42" s="302"/>
      <c r="BS42" s="302"/>
      <c r="BT42" s="302"/>
      <c r="BU42" s="302"/>
      <c r="BV42" s="302"/>
      <c r="BW42" s="302"/>
      <c r="BX42" s="307"/>
      <c r="BY42" s="308"/>
      <c r="BZ42" s="288"/>
      <c r="CA42" s="288"/>
      <c r="CB42" s="306"/>
      <c r="CC42" s="302"/>
      <c r="CD42" s="302"/>
      <c r="CE42" s="302"/>
      <c r="CF42" s="302"/>
      <c r="CG42" s="302"/>
      <c r="CH42" s="302"/>
      <c r="CI42" s="307"/>
      <c r="CJ42" s="308"/>
      <c r="CK42" s="288"/>
      <c r="CL42" s="288"/>
      <c r="CM42" s="306"/>
      <c r="CN42" s="302"/>
      <c r="CO42" s="302"/>
      <c r="CP42" s="302"/>
      <c r="CQ42" s="302"/>
      <c r="CR42" s="302"/>
      <c r="CS42" s="302"/>
      <c r="CT42" s="307"/>
      <c r="CU42" s="308"/>
      <c r="CV42" s="288"/>
      <c r="CW42" s="288"/>
      <c r="CX42" s="306"/>
      <c r="CY42" s="302"/>
      <c r="CZ42" s="302"/>
      <c r="DA42" s="302"/>
      <c r="DB42" s="302"/>
      <c r="DC42" s="302"/>
      <c r="DD42" s="302"/>
      <c r="DE42" s="307"/>
      <c r="DF42" s="308"/>
      <c r="DG42" s="288"/>
      <c r="DH42" s="288"/>
      <c r="DI42" s="306"/>
      <c r="DJ42" s="302"/>
      <c r="DK42" s="302"/>
      <c r="DL42" s="302"/>
      <c r="DM42" s="302"/>
      <c r="DN42" s="302"/>
      <c r="DO42" s="302"/>
      <c r="DP42" s="307"/>
      <c r="DQ42" s="308"/>
      <c r="DR42" s="288"/>
      <c r="DS42" s="288"/>
      <c r="DT42" s="306"/>
      <c r="DU42" s="302"/>
      <c r="DV42" s="302"/>
      <c r="DW42" s="302"/>
      <c r="DX42" s="302"/>
      <c r="DY42" s="302"/>
      <c r="DZ42" s="302"/>
      <c r="EA42" s="307"/>
      <c r="EB42" s="308"/>
      <c r="EC42" s="288"/>
      <c r="ED42" s="288"/>
      <c r="EE42" s="306"/>
      <c r="EF42" s="302"/>
      <c r="EG42" s="302"/>
      <c r="EH42" s="302"/>
      <c r="EI42" s="302"/>
      <c r="EJ42" s="302"/>
      <c r="EK42" s="302"/>
      <c r="EL42" s="307"/>
      <c r="EM42" s="308"/>
      <c r="EN42" s="288"/>
      <c r="EO42" s="288"/>
      <c r="EP42" s="306"/>
      <c r="EQ42" s="302"/>
      <c r="ER42" s="302"/>
      <c r="ES42" s="302"/>
      <c r="ET42" s="302"/>
      <c r="EU42" s="302"/>
      <c r="EV42" s="302"/>
      <c r="EW42" s="307"/>
      <c r="EX42" s="308"/>
      <c r="EY42" s="288"/>
      <c r="EZ42" s="288"/>
      <c r="FA42" s="306"/>
      <c r="FB42" s="302"/>
      <c r="FC42" s="302"/>
      <c r="FD42" s="302"/>
      <c r="FE42" s="302"/>
      <c r="FF42" s="302"/>
      <c r="FG42" s="302"/>
      <c r="FH42" s="307"/>
      <c r="FI42" s="308"/>
      <c r="FJ42" s="288"/>
      <c r="FK42" s="288"/>
      <c r="FL42" s="306"/>
      <c r="FM42" s="302"/>
      <c r="FN42" s="302"/>
      <c r="FO42" s="302"/>
      <c r="FP42" s="302"/>
      <c r="FQ42" s="302"/>
      <c r="FR42" s="302"/>
      <c r="FS42" s="307"/>
      <c r="FT42" s="308"/>
      <c r="FU42" s="288"/>
      <c r="FV42" s="288"/>
      <c r="FW42" s="306"/>
      <c r="FX42" s="302"/>
      <c r="FY42" s="302"/>
      <c r="FZ42" s="302"/>
      <c r="GA42" s="302"/>
      <c r="GB42" s="302"/>
      <c r="GC42" s="302"/>
      <c r="GD42" s="307"/>
      <c r="GE42" s="308"/>
      <c r="GF42" s="288"/>
      <c r="GG42" s="288"/>
      <c r="GH42" s="306"/>
      <c r="GI42" s="302"/>
      <c r="GJ42" s="302"/>
      <c r="GK42" s="302"/>
      <c r="GL42" s="302"/>
      <c r="GM42" s="302"/>
      <c r="GN42" s="302"/>
      <c r="GO42" s="307"/>
      <c r="GP42" s="308"/>
      <c r="GQ42" s="288"/>
      <c r="GR42" s="288"/>
      <c r="GS42" s="306"/>
      <c r="GT42" s="302"/>
      <c r="GU42" s="302"/>
      <c r="GV42" s="302"/>
      <c r="GW42" s="302"/>
      <c r="GX42" s="302"/>
      <c r="GY42" s="302"/>
      <c r="GZ42" s="307"/>
      <c r="HA42" s="308"/>
      <c r="HB42" s="288"/>
      <c r="HC42" s="288"/>
      <c r="HD42" s="306"/>
      <c r="HE42" s="302"/>
      <c r="HF42" s="302"/>
      <c r="HG42" s="302"/>
      <c r="HH42" s="302"/>
      <c r="HI42" s="302"/>
      <c r="HJ42" s="302"/>
      <c r="HK42" s="307"/>
      <c r="HL42" s="308"/>
      <c r="HM42" s="288"/>
      <c r="HN42" s="288"/>
      <c r="HO42" s="306"/>
      <c r="HP42" s="302"/>
      <c r="HQ42" s="302"/>
      <c r="HR42" s="302"/>
      <c r="HS42" s="302"/>
      <c r="HT42" s="302"/>
      <c r="HU42" s="302"/>
      <c r="HV42" s="307"/>
      <c r="HW42" s="308"/>
      <c r="HX42" s="288"/>
      <c r="HY42" s="288"/>
      <c r="HZ42" s="306"/>
      <c r="IA42" s="302"/>
      <c r="IB42" s="302"/>
      <c r="IC42" s="302"/>
      <c r="ID42" s="302"/>
      <c r="IE42" s="302"/>
      <c r="IF42" s="302"/>
      <c r="IG42" s="307"/>
      <c r="IH42" s="308"/>
      <c r="II42" s="288"/>
      <c r="IJ42" s="288"/>
    </row>
    <row r="43" spans="1:244" x14ac:dyDescent="0.3">
      <c r="A43" s="304"/>
      <c r="B43" s="220"/>
      <c r="C43" s="220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2"/>
      <c r="V43" s="307"/>
      <c r="W43" s="308"/>
      <c r="X43" s="288"/>
      <c r="Y43" s="541"/>
      <c r="Z43" s="541"/>
      <c r="AA43" s="542"/>
      <c r="AB43" s="302"/>
      <c r="AC43" s="302"/>
      <c r="AD43" s="302"/>
      <c r="AE43" s="302"/>
      <c r="AF43" s="307"/>
      <c r="AG43" s="308"/>
      <c r="AH43" s="288"/>
      <c r="AI43" s="288"/>
      <c r="AJ43" s="306"/>
      <c r="AK43" s="302"/>
      <c r="AL43" s="302"/>
      <c r="AM43" s="302"/>
      <c r="AN43" s="302"/>
      <c r="AO43" s="302"/>
      <c r="AP43" s="302"/>
      <c r="AQ43" s="307"/>
      <c r="AR43" s="308"/>
      <c r="AS43" s="288"/>
      <c r="AT43" s="288"/>
      <c r="AU43" s="306"/>
      <c r="AV43" s="302"/>
      <c r="AW43" s="302"/>
      <c r="AX43" s="302"/>
      <c r="AY43" s="302"/>
      <c r="AZ43" s="302"/>
      <c r="BA43" s="302"/>
      <c r="BB43" s="307"/>
      <c r="BC43" s="308"/>
      <c r="BD43" s="288"/>
      <c r="BE43" s="288"/>
      <c r="BF43" s="306"/>
      <c r="BG43" s="302"/>
      <c r="BH43" s="302"/>
      <c r="BI43" s="302"/>
      <c r="BJ43" s="302"/>
      <c r="BK43" s="302"/>
      <c r="BL43" s="302"/>
      <c r="BM43" s="307"/>
      <c r="BN43" s="308"/>
      <c r="BO43" s="288"/>
      <c r="BP43" s="288"/>
      <c r="BQ43" s="306"/>
      <c r="BR43" s="302"/>
      <c r="BS43" s="302"/>
      <c r="BT43" s="302"/>
      <c r="BU43" s="302"/>
      <c r="BV43" s="302"/>
      <c r="BW43" s="302"/>
      <c r="BX43" s="307"/>
      <c r="BY43" s="308"/>
      <c r="BZ43" s="288"/>
      <c r="CA43" s="288"/>
      <c r="CB43" s="306"/>
      <c r="CC43" s="302"/>
      <c r="CD43" s="302"/>
      <c r="CE43" s="302"/>
      <c r="CF43" s="302"/>
      <c r="CG43" s="302"/>
      <c r="CH43" s="302"/>
      <c r="CI43" s="307"/>
      <c r="CJ43" s="308"/>
      <c r="CK43" s="288"/>
      <c r="CL43" s="288"/>
      <c r="CM43" s="306"/>
      <c r="CN43" s="302"/>
      <c r="CO43" s="302"/>
      <c r="CP43" s="302"/>
      <c r="CQ43" s="302"/>
      <c r="CR43" s="302"/>
      <c r="CS43" s="302"/>
      <c r="CT43" s="307"/>
      <c r="CU43" s="308"/>
      <c r="CV43" s="288"/>
      <c r="CW43" s="288"/>
      <c r="CX43" s="306"/>
      <c r="CY43" s="302"/>
      <c r="CZ43" s="302"/>
      <c r="DA43" s="302"/>
      <c r="DB43" s="302"/>
      <c r="DC43" s="302"/>
      <c r="DD43" s="302"/>
      <c r="DE43" s="307"/>
      <c r="DF43" s="308"/>
      <c r="DG43" s="288"/>
      <c r="DH43" s="288"/>
      <c r="DI43" s="306"/>
      <c r="DJ43" s="302"/>
      <c r="DK43" s="302"/>
      <c r="DL43" s="302"/>
      <c r="DM43" s="302"/>
      <c r="DN43" s="302"/>
      <c r="DO43" s="302"/>
      <c r="DP43" s="307"/>
      <c r="DQ43" s="308"/>
      <c r="DR43" s="288"/>
      <c r="DS43" s="288"/>
      <c r="DT43" s="306"/>
      <c r="DU43" s="302"/>
      <c r="DV43" s="302"/>
      <c r="DW43" s="302"/>
      <c r="DX43" s="302"/>
      <c r="DY43" s="302"/>
      <c r="DZ43" s="302"/>
      <c r="EA43" s="307"/>
      <c r="EB43" s="308"/>
      <c r="EC43" s="288"/>
      <c r="ED43" s="288"/>
      <c r="EE43" s="306"/>
      <c r="EF43" s="302"/>
      <c r="EG43" s="302"/>
      <c r="EH43" s="302"/>
      <c r="EI43" s="302"/>
      <c r="EJ43" s="302"/>
      <c r="EK43" s="302"/>
      <c r="EL43" s="307"/>
      <c r="EM43" s="308"/>
      <c r="EN43" s="288"/>
      <c r="EO43" s="288"/>
      <c r="EP43" s="306"/>
      <c r="EQ43" s="302"/>
      <c r="ER43" s="302"/>
      <c r="ES43" s="302"/>
      <c r="ET43" s="302"/>
      <c r="EU43" s="302"/>
      <c r="EV43" s="302"/>
      <c r="EW43" s="307"/>
      <c r="EX43" s="308"/>
      <c r="EY43" s="288"/>
      <c r="EZ43" s="288"/>
      <c r="FA43" s="306"/>
      <c r="FB43" s="302"/>
      <c r="FC43" s="302"/>
      <c r="FD43" s="302"/>
      <c r="FE43" s="302"/>
      <c r="FF43" s="302"/>
      <c r="FG43" s="302"/>
      <c r="FH43" s="307"/>
      <c r="FI43" s="308"/>
      <c r="FJ43" s="288"/>
      <c r="FK43" s="288"/>
      <c r="FL43" s="306"/>
      <c r="FM43" s="302"/>
      <c r="FN43" s="302"/>
      <c r="FO43" s="302"/>
      <c r="FP43" s="302"/>
      <c r="FQ43" s="302"/>
      <c r="FR43" s="302"/>
      <c r="FS43" s="307"/>
      <c r="FT43" s="308"/>
      <c r="FU43" s="288"/>
      <c r="FV43" s="288"/>
      <c r="FW43" s="306"/>
      <c r="FX43" s="302"/>
      <c r="FY43" s="302"/>
      <c r="FZ43" s="302"/>
      <c r="GA43" s="302"/>
      <c r="GB43" s="302"/>
      <c r="GC43" s="302"/>
      <c r="GD43" s="307"/>
      <c r="GE43" s="308"/>
      <c r="GF43" s="288"/>
      <c r="GG43" s="288"/>
      <c r="GH43" s="306"/>
      <c r="GI43" s="302"/>
      <c r="GJ43" s="302"/>
      <c r="GK43" s="302"/>
      <c r="GL43" s="302"/>
      <c r="GM43" s="302"/>
      <c r="GN43" s="302"/>
      <c r="GO43" s="307"/>
      <c r="GP43" s="308"/>
      <c r="GQ43" s="288"/>
      <c r="GR43" s="288"/>
      <c r="GS43" s="306"/>
      <c r="GT43" s="302"/>
      <c r="GU43" s="302"/>
      <c r="GV43" s="302"/>
      <c r="GW43" s="302"/>
      <c r="GX43" s="302"/>
      <c r="GY43" s="302"/>
      <c r="GZ43" s="307"/>
      <c r="HA43" s="308"/>
      <c r="HB43" s="288"/>
      <c r="HC43" s="288"/>
      <c r="HD43" s="306"/>
      <c r="HE43" s="302"/>
      <c r="HF43" s="302"/>
      <c r="HG43" s="302"/>
      <c r="HH43" s="302"/>
      <c r="HI43" s="302"/>
      <c r="HJ43" s="302"/>
      <c r="HK43" s="307"/>
      <c r="HL43" s="308"/>
      <c r="HM43" s="288"/>
      <c r="HN43" s="288"/>
      <c r="HO43" s="306"/>
      <c r="HP43" s="302"/>
      <c r="HQ43" s="302"/>
      <c r="HR43" s="302"/>
      <c r="HS43" s="302"/>
      <c r="HT43" s="302"/>
      <c r="HU43" s="302"/>
      <c r="HV43" s="307"/>
      <c r="HW43" s="308"/>
      <c r="HX43" s="288"/>
      <c r="HY43" s="288"/>
      <c r="HZ43" s="306"/>
      <c r="IA43" s="302"/>
      <c r="IB43" s="302"/>
      <c r="IC43" s="302"/>
      <c r="ID43" s="302"/>
      <c r="IE43" s="302"/>
      <c r="IF43" s="302"/>
      <c r="IG43" s="307"/>
      <c r="IH43" s="308"/>
      <c r="II43" s="288"/>
      <c r="IJ43" s="288"/>
    </row>
    <row r="44" spans="1:244" x14ac:dyDescent="0.3">
      <c r="A44" s="304"/>
      <c r="B44" s="222"/>
      <c r="C44" s="222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2"/>
      <c r="V44" s="307"/>
      <c r="W44" s="308"/>
      <c r="X44" s="288"/>
      <c r="Y44" s="541"/>
      <c r="Z44" s="541"/>
      <c r="AA44" s="542"/>
      <c r="AB44" s="302"/>
      <c r="AC44" s="302"/>
      <c r="AD44" s="302"/>
      <c r="AE44" s="302"/>
      <c r="AF44" s="307"/>
      <c r="AG44" s="308"/>
      <c r="AH44" s="288"/>
      <c r="AI44" s="288"/>
      <c r="AJ44" s="306"/>
      <c r="AK44" s="302"/>
      <c r="AL44" s="302"/>
      <c r="AM44" s="302"/>
      <c r="AN44" s="302"/>
      <c r="AO44" s="302"/>
      <c r="AP44" s="302"/>
      <c r="AQ44" s="307"/>
      <c r="AR44" s="308"/>
      <c r="AS44" s="288"/>
      <c r="AT44" s="288"/>
      <c r="AU44" s="306"/>
      <c r="AV44" s="302"/>
      <c r="AW44" s="302"/>
      <c r="AX44" s="302"/>
      <c r="AY44" s="302"/>
      <c r="AZ44" s="302"/>
      <c r="BA44" s="302"/>
      <c r="BB44" s="307"/>
      <c r="BC44" s="308"/>
      <c r="BD44" s="288"/>
      <c r="BE44" s="288"/>
      <c r="BF44" s="306"/>
      <c r="BG44" s="302"/>
      <c r="BH44" s="302"/>
      <c r="BI44" s="302"/>
      <c r="BJ44" s="302"/>
      <c r="BK44" s="302"/>
      <c r="BL44" s="302"/>
      <c r="BM44" s="307"/>
      <c r="BN44" s="308"/>
      <c r="BO44" s="288"/>
      <c r="BP44" s="288"/>
      <c r="BQ44" s="306"/>
      <c r="BR44" s="302"/>
      <c r="BS44" s="302"/>
      <c r="BT44" s="302"/>
      <c r="BU44" s="302"/>
      <c r="BV44" s="302"/>
      <c r="BW44" s="302"/>
      <c r="BX44" s="307"/>
      <c r="BY44" s="308"/>
      <c r="BZ44" s="288"/>
      <c r="CA44" s="288"/>
      <c r="CB44" s="306"/>
      <c r="CC44" s="302"/>
      <c r="CD44" s="302"/>
      <c r="CE44" s="302"/>
      <c r="CF44" s="302"/>
      <c r="CG44" s="302"/>
      <c r="CH44" s="302"/>
      <c r="CI44" s="307"/>
      <c r="CJ44" s="308"/>
      <c r="CK44" s="288"/>
      <c r="CL44" s="288"/>
      <c r="CM44" s="306"/>
      <c r="CN44" s="302"/>
      <c r="CO44" s="302"/>
      <c r="CP44" s="302"/>
      <c r="CQ44" s="302"/>
      <c r="CR44" s="302"/>
      <c r="CS44" s="302"/>
      <c r="CT44" s="307"/>
      <c r="CU44" s="308"/>
      <c r="CV44" s="288"/>
      <c r="CW44" s="288"/>
      <c r="CX44" s="306"/>
      <c r="CY44" s="302"/>
      <c r="CZ44" s="302"/>
      <c r="DA44" s="302"/>
      <c r="DB44" s="302"/>
      <c r="DC44" s="302"/>
      <c r="DD44" s="302"/>
      <c r="DE44" s="307"/>
      <c r="DF44" s="308"/>
      <c r="DG44" s="288"/>
      <c r="DH44" s="288"/>
      <c r="DI44" s="306"/>
      <c r="DJ44" s="302"/>
      <c r="DK44" s="302"/>
      <c r="DL44" s="302"/>
      <c r="DM44" s="302"/>
      <c r="DN44" s="302"/>
      <c r="DO44" s="302"/>
      <c r="DP44" s="307"/>
      <c r="DQ44" s="308"/>
      <c r="DR44" s="288"/>
      <c r="DS44" s="288"/>
      <c r="DT44" s="306"/>
      <c r="DU44" s="302"/>
      <c r="DV44" s="302"/>
      <c r="DW44" s="302"/>
      <c r="DX44" s="302"/>
      <c r="DY44" s="302"/>
      <c r="DZ44" s="302"/>
      <c r="EA44" s="307"/>
      <c r="EB44" s="308"/>
      <c r="EC44" s="288"/>
      <c r="ED44" s="288"/>
      <c r="EE44" s="306"/>
      <c r="EF44" s="302"/>
      <c r="EG44" s="302"/>
      <c r="EH44" s="302"/>
      <c r="EI44" s="302"/>
      <c r="EJ44" s="302"/>
      <c r="EK44" s="302"/>
      <c r="EL44" s="307"/>
      <c r="EM44" s="308"/>
      <c r="EN44" s="288"/>
      <c r="EO44" s="288"/>
      <c r="EP44" s="306"/>
      <c r="EQ44" s="302"/>
      <c r="ER44" s="302"/>
      <c r="ES44" s="302"/>
      <c r="ET44" s="302"/>
      <c r="EU44" s="302"/>
      <c r="EV44" s="302"/>
      <c r="EW44" s="307"/>
      <c r="EX44" s="308"/>
      <c r="EY44" s="288"/>
      <c r="EZ44" s="288"/>
      <c r="FA44" s="306"/>
      <c r="FB44" s="302"/>
      <c r="FC44" s="302"/>
      <c r="FD44" s="302"/>
      <c r="FE44" s="302"/>
      <c r="FF44" s="302"/>
      <c r="FG44" s="302"/>
      <c r="FH44" s="307"/>
      <c r="FI44" s="308"/>
      <c r="FJ44" s="288"/>
      <c r="FK44" s="288"/>
      <c r="FL44" s="306"/>
      <c r="FM44" s="302"/>
      <c r="FN44" s="302"/>
      <c r="FO44" s="302"/>
      <c r="FP44" s="302"/>
      <c r="FQ44" s="302"/>
      <c r="FR44" s="302"/>
      <c r="FS44" s="307"/>
      <c r="FT44" s="308"/>
      <c r="FU44" s="288"/>
      <c r="FV44" s="288"/>
      <c r="FW44" s="306"/>
      <c r="FX44" s="302"/>
      <c r="FY44" s="302"/>
      <c r="FZ44" s="302"/>
      <c r="GA44" s="302"/>
      <c r="GB44" s="302"/>
      <c r="GC44" s="302"/>
      <c r="GD44" s="307"/>
      <c r="GE44" s="308"/>
      <c r="GF44" s="288"/>
      <c r="GG44" s="288"/>
      <c r="GH44" s="306"/>
      <c r="GI44" s="302"/>
      <c r="GJ44" s="302"/>
      <c r="GK44" s="302"/>
      <c r="GL44" s="302"/>
      <c r="GM44" s="302"/>
      <c r="GN44" s="302"/>
      <c r="GO44" s="307"/>
      <c r="GP44" s="308"/>
      <c r="GQ44" s="288"/>
      <c r="GR44" s="288"/>
      <c r="GS44" s="306"/>
      <c r="GT44" s="302"/>
      <c r="GU44" s="302"/>
      <c r="GV44" s="302"/>
      <c r="GW44" s="302"/>
      <c r="GX44" s="302"/>
      <c r="GY44" s="302"/>
      <c r="GZ44" s="307"/>
      <c r="HA44" s="308"/>
      <c r="HB44" s="288"/>
      <c r="HC44" s="288"/>
      <c r="HD44" s="306"/>
      <c r="HE44" s="302"/>
      <c r="HF44" s="302"/>
      <c r="HG44" s="302"/>
      <c r="HH44" s="302"/>
      <c r="HI44" s="302"/>
      <c r="HJ44" s="302"/>
      <c r="HK44" s="307"/>
      <c r="HL44" s="308"/>
      <c r="HM44" s="288"/>
      <c r="HN44" s="288"/>
      <c r="HO44" s="306"/>
      <c r="HP44" s="302"/>
      <c r="HQ44" s="302"/>
      <c r="HR44" s="302"/>
      <c r="HS44" s="302"/>
      <c r="HT44" s="302"/>
      <c r="HU44" s="302"/>
      <c r="HV44" s="307"/>
      <c r="HW44" s="308"/>
      <c r="HX44" s="288"/>
      <c r="HY44" s="288"/>
      <c r="HZ44" s="306"/>
      <c r="IA44" s="302"/>
      <c r="IB44" s="302"/>
      <c r="IC44" s="302"/>
      <c r="ID44" s="302"/>
      <c r="IE44" s="302"/>
      <c r="IF44" s="302"/>
      <c r="IG44" s="307"/>
      <c r="IH44" s="308"/>
      <c r="II44" s="288"/>
      <c r="IJ44" s="288"/>
    </row>
    <row r="45" spans="1:244" x14ac:dyDescent="0.3">
      <c r="A45" s="304"/>
      <c r="B45" s="222"/>
      <c r="C45" s="222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2"/>
      <c r="V45" s="307"/>
      <c r="W45" s="308"/>
      <c r="X45" s="288"/>
      <c r="Y45" s="539"/>
      <c r="Z45" s="539"/>
      <c r="AA45" s="540"/>
      <c r="AB45" s="302"/>
      <c r="AC45" s="302"/>
      <c r="AD45" s="302"/>
      <c r="AE45" s="302"/>
      <c r="AF45" s="307"/>
      <c r="AG45" s="308"/>
      <c r="AH45" s="288"/>
      <c r="AI45" s="288"/>
      <c r="AJ45" s="306"/>
      <c r="AK45" s="302"/>
      <c r="AL45" s="302"/>
      <c r="AM45" s="302"/>
      <c r="AN45" s="302"/>
      <c r="AO45" s="302"/>
      <c r="AP45" s="302"/>
      <c r="AQ45" s="307"/>
      <c r="AR45" s="308"/>
      <c r="AS45" s="288"/>
      <c r="AT45" s="288"/>
      <c r="AU45" s="306"/>
      <c r="AV45" s="302"/>
      <c r="AW45" s="302"/>
      <c r="AX45" s="302"/>
      <c r="AY45" s="302"/>
      <c r="AZ45" s="302"/>
      <c r="BA45" s="302"/>
      <c r="BB45" s="307"/>
      <c r="BC45" s="308"/>
      <c r="BD45" s="288"/>
      <c r="BE45" s="288"/>
      <c r="BF45" s="306"/>
      <c r="BG45" s="302"/>
      <c r="BH45" s="302"/>
      <c r="BI45" s="302"/>
      <c r="BJ45" s="302"/>
      <c r="BK45" s="302"/>
      <c r="BL45" s="302"/>
      <c r="BM45" s="307"/>
      <c r="BN45" s="308"/>
      <c r="BO45" s="288"/>
      <c r="BP45" s="288"/>
      <c r="BQ45" s="306"/>
      <c r="BR45" s="302"/>
      <c r="BS45" s="302"/>
      <c r="BT45" s="302"/>
      <c r="BU45" s="302"/>
      <c r="BV45" s="302"/>
      <c r="BW45" s="302"/>
      <c r="BX45" s="307"/>
      <c r="BY45" s="308"/>
      <c r="BZ45" s="288"/>
      <c r="CA45" s="288"/>
      <c r="CB45" s="306"/>
      <c r="CC45" s="302"/>
      <c r="CD45" s="302"/>
      <c r="CE45" s="302"/>
      <c r="CF45" s="302"/>
      <c r="CG45" s="302"/>
      <c r="CH45" s="302"/>
      <c r="CI45" s="307"/>
      <c r="CJ45" s="308"/>
      <c r="CK45" s="288"/>
      <c r="CL45" s="288"/>
      <c r="CM45" s="306"/>
      <c r="CN45" s="302"/>
      <c r="CO45" s="302"/>
      <c r="CP45" s="302"/>
      <c r="CQ45" s="302"/>
      <c r="CR45" s="302"/>
      <c r="CS45" s="302"/>
      <c r="CT45" s="307"/>
      <c r="CU45" s="308"/>
      <c r="CV45" s="288"/>
      <c r="CW45" s="288"/>
      <c r="CX45" s="306"/>
      <c r="CY45" s="302"/>
      <c r="CZ45" s="302"/>
      <c r="DA45" s="302"/>
      <c r="DB45" s="302"/>
      <c r="DC45" s="302"/>
      <c r="DD45" s="302"/>
      <c r="DE45" s="307"/>
      <c r="DF45" s="308"/>
      <c r="DG45" s="288"/>
      <c r="DH45" s="288"/>
      <c r="DI45" s="306"/>
      <c r="DJ45" s="302"/>
      <c r="DK45" s="302"/>
      <c r="DL45" s="302"/>
      <c r="DM45" s="302"/>
      <c r="DN45" s="302"/>
      <c r="DO45" s="302"/>
      <c r="DP45" s="307"/>
      <c r="DQ45" s="308"/>
      <c r="DR45" s="288"/>
      <c r="DS45" s="288"/>
      <c r="DT45" s="306"/>
      <c r="DU45" s="302"/>
      <c r="DV45" s="302"/>
      <c r="DW45" s="302"/>
      <c r="DX45" s="302"/>
      <c r="DY45" s="302"/>
      <c r="DZ45" s="302"/>
      <c r="EA45" s="307"/>
      <c r="EB45" s="308"/>
      <c r="EC45" s="288"/>
      <c r="ED45" s="288"/>
      <c r="EE45" s="306"/>
      <c r="EF45" s="302"/>
      <c r="EG45" s="302"/>
      <c r="EH45" s="302"/>
      <c r="EI45" s="302"/>
      <c r="EJ45" s="302"/>
      <c r="EK45" s="302"/>
      <c r="EL45" s="307"/>
      <c r="EM45" s="308"/>
      <c r="EN45" s="288"/>
      <c r="EO45" s="288"/>
      <c r="EP45" s="306"/>
      <c r="EQ45" s="302"/>
      <c r="ER45" s="302"/>
      <c r="ES45" s="302"/>
      <c r="ET45" s="302"/>
      <c r="EU45" s="302"/>
      <c r="EV45" s="302"/>
      <c r="EW45" s="307"/>
      <c r="EX45" s="308"/>
      <c r="EY45" s="288"/>
      <c r="EZ45" s="288"/>
      <c r="FA45" s="306"/>
      <c r="FB45" s="302"/>
      <c r="FC45" s="302"/>
      <c r="FD45" s="302"/>
      <c r="FE45" s="302"/>
      <c r="FF45" s="302"/>
      <c r="FG45" s="302"/>
      <c r="FH45" s="307"/>
      <c r="FI45" s="308"/>
      <c r="FJ45" s="288"/>
      <c r="FK45" s="288"/>
      <c r="FL45" s="306"/>
      <c r="FM45" s="302"/>
      <c r="FN45" s="302"/>
      <c r="FO45" s="302"/>
      <c r="FP45" s="302"/>
      <c r="FQ45" s="302"/>
      <c r="FR45" s="302"/>
      <c r="FS45" s="307"/>
      <c r="FT45" s="308"/>
      <c r="FU45" s="288"/>
      <c r="FV45" s="288"/>
      <c r="FW45" s="306"/>
      <c r="FX45" s="302"/>
      <c r="FY45" s="302"/>
      <c r="FZ45" s="302"/>
      <c r="GA45" s="302"/>
      <c r="GB45" s="302"/>
      <c r="GC45" s="302"/>
      <c r="GD45" s="307"/>
      <c r="GE45" s="308"/>
      <c r="GF45" s="288"/>
      <c r="GG45" s="288"/>
      <c r="GH45" s="306"/>
      <c r="GI45" s="302"/>
      <c r="GJ45" s="302"/>
      <c r="GK45" s="302"/>
      <c r="GL45" s="302"/>
      <c r="GM45" s="302"/>
      <c r="GN45" s="302"/>
      <c r="GO45" s="307"/>
      <c r="GP45" s="308"/>
      <c r="GQ45" s="288"/>
      <c r="GR45" s="288"/>
      <c r="GS45" s="306"/>
      <c r="GT45" s="302"/>
      <c r="GU45" s="302"/>
      <c r="GV45" s="302"/>
      <c r="GW45" s="302"/>
      <c r="GX45" s="302"/>
      <c r="GY45" s="302"/>
      <c r="GZ45" s="307"/>
      <c r="HA45" s="308"/>
      <c r="HB45" s="288"/>
      <c r="HC45" s="288"/>
      <c r="HD45" s="306"/>
      <c r="HE45" s="302"/>
      <c r="HF45" s="302"/>
      <c r="HG45" s="302"/>
      <c r="HH45" s="302"/>
      <c r="HI45" s="302"/>
      <c r="HJ45" s="302"/>
      <c r="HK45" s="307"/>
      <c r="HL45" s="308"/>
      <c r="HM45" s="288"/>
      <c r="HN45" s="288"/>
      <c r="HO45" s="306"/>
      <c r="HP45" s="302"/>
      <c r="HQ45" s="302"/>
      <c r="HR45" s="302"/>
      <c r="HS45" s="302"/>
      <c r="HT45" s="302"/>
      <c r="HU45" s="302"/>
      <c r="HV45" s="307"/>
      <c r="HW45" s="308"/>
      <c r="HX45" s="288"/>
      <c r="HY45" s="288"/>
      <c r="HZ45" s="306"/>
      <c r="IA45" s="302"/>
      <c r="IB45" s="302"/>
      <c r="IC45" s="302"/>
      <c r="ID45" s="302"/>
      <c r="IE45" s="302"/>
      <c r="IF45" s="302"/>
      <c r="IG45" s="307"/>
      <c r="IH45" s="308"/>
      <c r="II45" s="288"/>
      <c r="IJ45" s="288"/>
    </row>
    <row r="46" spans="1:244" x14ac:dyDescent="0.3">
      <c r="A46" s="304"/>
      <c r="B46" s="220"/>
      <c r="C46" s="220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2"/>
      <c r="V46" s="307"/>
      <c r="W46" s="308"/>
      <c r="X46" s="288"/>
      <c r="Y46" s="541"/>
      <c r="Z46" s="541"/>
      <c r="AA46" s="542"/>
      <c r="AB46" s="302"/>
      <c r="AC46" s="302"/>
      <c r="AD46" s="302"/>
      <c r="AE46" s="302"/>
      <c r="AF46" s="307"/>
      <c r="AG46" s="308"/>
      <c r="AH46" s="288"/>
      <c r="AI46" s="288"/>
      <c r="AJ46" s="306"/>
      <c r="AK46" s="302"/>
      <c r="AL46" s="302"/>
      <c r="AM46" s="302"/>
      <c r="AN46" s="302"/>
      <c r="AO46" s="302"/>
      <c r="AP46" s="302"/>
      <c r="AQ46" s="307"/>
      <c r="AR46" s="308"/>
      <c r="AS46" s="288"/>
      <c r="AT46" s="288"/>
      <c r="AU46" s="306"/>
      <c r="AV46" s="302"/>
      <c r="AW46" s="302"/>
      <c r="AX46" s="302"/>
      <c r="AY46" s="302"/>
      <c r="AZ46" s="302"/>
      <c r="BA46" s="302"/>
      <c r="BB46" s="307"/>
      <c r="BC46" s="308"/>
      <c r="BD46" s="288"/>
      <c r="BE46" s="288"/>
      <c r="BF46" s="306"/>
      <c r="BG46" s="302"/>
      <c r="BH46" s="302"/>
      <c r="BI46" s="302"/>
      <c r="BJ46" s="302"/>
      <c r="BK46" s="302"/>
      <c r="BL46" s="302"/>
      <c r="BM46" s="307"/>
      <c r="BN46" s="308"/>
      <c r="BO46" s="288"/>
      <c r="BP46" s="288"/>
      <c r="BQ46" s="306"/>
      <c r="BR46" s="302"/>
      <c r="BS46" s="302"/>
      <c r="BT46" s="302"/>
      <c r="BU46" s="302"/>
      <c r="BV46" s="302"/>
      <c r="BW46" s="302"/>
      <c r="BX46" s="307"/>
      <c r="BY46" s="308"/>
      <c r="BZ46" s="288"/>
      <c r="CA46" s="288"/>
      <c r="CB46" s="306"/>
      <c r="CC46" s="302"/>
      <c r="CD46" s="302"/>
      <c r="CE46" s="302"/>
      <c r="CF46" s="302"/>
      <c r="CG46" s="302"/>
      <c r="CH46" s="302"/>
      <c r="CI46" s="307"/>
      <c r="CJ46" s="308"/>
      <c r="CK46" s="288"/>
      <c r="CL46" s="288"/>
      <c r="CM46" s="306"/>
      <c r="CN46" s="302"/>
      <c r="CO46" s="302"/>
      <c r="CP46" s="302"/>
      <c r="CQ46" s="302"/>
      <c r="CR46" s="302"/>
      <c r="CS46" s="302"/>
      <c r="CT46" s="307"/>
      <c r="CU46" s="308"/>
      <c r="CV46" s="288"/>
      <c r="CW46" s="288"/>
      <c r="CX46" s="306"/>
      <c r="CY46" s="302"/>
      <c r="CZ46" s="302"/>
      <c r="DA46" s="302"/>
      <c r="DB46" s="302"/>
      <c r="DC46" s="302"/>
      <c r="DD46" s="302"/>
      <c r="DE46" s="307"/>
      <c r="DF46" s="308"/>
      <c r="DG46" s="288"/>
      <c r="DH46" s="288"/>
      <c r="DI46" s="306"/>
      <c r="DJ46" s="302"/>
      <c r="DK46" s="302"/>
      <c r="DL46" s="302"/>
      <c r="DM46" s="302"/>
      <c r="DN46" s="302"/>
      <c r="DO46" s="302"/>
      <c r="DP46" s="307"/>
      <c r="DQ46" s="308"/>
      <c r="DR46" s="288"/>
      <c r="DS46" s="288"/>
      <c r="DT46" s="306"/>
      <c r="DU46" s="302"/>
      <c r="DV46" s="302"/>
      <c r="DW46" s="302"/>
      <c r="DX46" s="302"/>
      <c r="DY46" s="302"/>
      <c r="DZ46" s="302"/>
      <c r="EA46" s="307"/>
      <c r="EB46" s="308"/>
      <c r="EC46" s="288"/>
      <c r="ED46" s="288"/>
      <c r="EE46" s="306"/>
      <c r="EF46" s="302"/>
      <c r="EG46" s="302"/>
      <c r="EH46" s="302"/>
      <c r="EI46" s="302"/>
      <c r="EJ46" s="302"/>
      <c r="EK46" s="302"/>
      <c r="EL46" s="307"/>
      <c r="EM46" s="308"/>
      <c r="EN46" s="288"/>
      <c r="EO46" s="288"/>
      <c r="EP46" s="306"/>
      <c r="EQ46" s="302"/>
      <c r="ER46" s="302"/>
      <c r="ES46" s="302"/>
      <c r="ET46" s="302"/>
      <c r="EU46" s="302"/>
      <c r="EV46" s="302"/>
      <c r="EW46" s="307"/>
      <c r="EX46" s="308"/>
      <c r="EY46" s="288"/>
      <c r="EZ46" s="288"/>
      <c r="FA46" s="306"/>
      <c r="FB46" s="302"/>
      <c r="FC46" s="302"/>
      <c r="FD46" s="302"/>
      <c r="FE46" s="302"/>
      <c r="FF46" s="302"/>
      <c r="FG46" s="302"/>
      <c r="FH46" s="307"/>
      <c r="FI46" s="308"/>
      <c r="FJ46" s="288"/>
      <c r="FK46" s="288"/>
      <c r="FL46" s="306"/>
      <c r="FM46" s="302"/>
      <c r="FN46" s="302"/>
      <c r="FO46" s="302"/>
      <c r="FP46" s="302"/>
      <c r="FQ46" s="302"/>
      <c r="FR46" s="302"/>
      <c r="FS46" s="307"/>
      <c r="FT46" s="308"/>
      <c r="FU46" s="288"/>
      <c r="FV46" s="288"/>
      <c r="FW46" s="306"/>
      <c r="FX46" s="302"/>
      <c r="FY46" s="302"/>
      <c r="FZ46" s="302"/>
      <c r="GA46" s="302"/>
      <c r="GB46" s="302"/>
      <c r="GC46" s="302"/>
      <c r="GD46" s="307"/>
      <c r="GE46" s="308"/>
      <c r="GF46" s="288"/>
      <c r="GG46" s="288"/>
      <c r="GH46" s="306"/>
      <c r="GI46" s="302"/>
      <c r="GJ46" s="302"/>
      <c r="GK46" s="302"/>
      <c r="GL46" s="302"/>
      <c r="GM46" s="302"/>
      <c r="GN46" s="302"/>
      <c r="GO46" s="307"/>
      <c r="GP46" s="308"/>
      <c r="GQ46" s="288"/>
      <c r="GR46" s="288"/>
      <c r="GS46" s="306"/>
      <c r="GT46" s="302"/>
      <c r="GU46" s="302"/>
      <c r="GV46" s="302"/>
      <c r="GW46" s="302"/>
      <c r="GX46" s="302"/>
      <c r="GY46" s="302"/>
      <c r="GZ46" s="307"/>
      <c r="HA46" s="308"/>
      <c r="HB46" s="288"/>
      <c r="HC46" s="288"/>
      <c r="HD46" s="306"/>
      <c r="HE46" s="302"/>
      <c r="HF46" s="302"/>
      <c r="HG46" s="302"/>
      <c r="HH46" s="302"/>
      <c r="HI46" s="302"/>
      <c r="HJ46" s="302"/>
      <c r="HK46" s="307"/>
      <c r="HL46" s="308"/>
      <c r="HM46" s="288"/>
      <c r="HN46" s="288"/>
      <c r="HO46" s="306"/>
      <c r="HP46" s="302"/>
      <c r="HQ46" s="302"/>
      <c r="HR46" s="302"/>
      <c r="HS46" s="302"/>
      <c r="HT46" s="302"/>
      <c r="HU46" s="302"/>
      <c r="HV46" s="307"/>
      <c r="HW46" s="308"/>
      <c r="HX46" s="288"/>
      <c r="HY46" s="288"/>
      <c r="HZ46" s="306"/>
      <c r="IA46" s="302"/>
      <c r="IB46" s="302"/>
      <c r="IC46" s="302"/>
      <c r="ID46" s="302"/>
      <c r="IE46" s="302"/>
      <c r="IF46" s="302"/>
      <c r="IG46" s="307"/>
      <c r="IH46" s="308"/>
      <c r="II46" s="288"/>
      <c r="IJ46" s="288"/>
    </row>
    <row r="47" spans="1:244" x14ac:dyDescent="0.3">
      <c r="A47" s="304"/>
      <c r="B47" s="220"/>
      <c r="C47" s="220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2"/>
      <c r="V47" s="307"/>
      <c r="W47" s="308"/>
      <c r="X47" s="288"/>
      <c r="Y47" s="541"/>
      <c r="Z47" s="541"/>
      <c r="AA47" s="542"/>
      <c r="AB47" s="302"/>
      <c r="AC47" s="302"/>
      <c r="AD47" s="302"/>
      <c r="AE47" s="302"/>
      <c r="AF47" s="307"/>
      <c r="AG47" s="308"/>
      <c r="AH47" s="288"/>
      <c r="AI47" s="288"/>
      <c r="AJ47" s="306"/>
      <c r="AK47" s="302"/>
      <c r="AL47" s="302"/>
      <c r="AM47" s="302"/>
      <c r="AN47" s="302"/>
      <c r="AO47" s="302"/>
      <c r="AP47" s="302"/>
      <c r="AQ47" s="307"/>
      <c r="AR47" s="308"/>
      <c r="AS47" s="288"/>
      <c r="AT47" s="288"/>
      <c r="AU47" s="306"/>
      <c r="AV47" s="302"/>
      <c r="AW47" s="302"/>
      <c r="AX47" s="302"/>
      <c r="AY47" s="302"/>
      <c r="AZ47" s="302"/>
      <c r="BA47" s="302"/>
      <c r="BB47" s="307"/>
      <c r="BC47" s="308"/>
      <c r="BD47" s="288"/>
      <c r="BE47" s="288"/>
      <c r="BF47" s="306"/>
      <c r="BG47" s="302"/>
      <c r="BH47" s="302"/>
      <c r="BI47" s="302"/>
      <c r="BJ47" s="302"/>
      <c r="BK47" s="302"/>
      <c r="BL47" s="302"/>
      <c r="BM47" s="307"/>
      <c r="BN47" s="308"/>
      <c r="BO47" s="288"/>
      <c r="BP47" s="288"/>
      <c r="BQ47" s="306"/>
      <c r="BR47" s="302"/>
      <c r="BS47" s="302"/>
      <c r="BT47" s="302"/>
      <c r="BU47" s="302"/>
      <c r="BV47" s="302"/>
      <c r="BW47" s="302"/>
      <c r="BX47" s="307"/>
      <c r="BY47" s="308"/>
      <c r="BZ47" s="288"/>
      <c r="CA47" s="288"/>
      <c r="CB47" s="306"/>
      <c r="CC47" s="302"/>
      <c r="CD47" s="302"/>
      <c r="CE47" s="302"/>
      <c r="CF47" s="302"/>
      <c r="CG47" s="302"/>
      <c r="CH47" s="302"/>
      <c r="CI47" s="307"/>
      <c r="CJ47" s="308"/>
      <c r="CK47" s="288"/>
      <c r="CL47" s="288"/>
      <c r="CM47" s="306"/>
      <c r="CN47" s="302"/>
      <c r="CO47" s="302"/>
      <c r="CP47" s="302"/>
      <c r="CQ47" s="302"/>
      <c r="CR47" s="302"/>
      <c r="CS47" s="302"/>
      <c r="CT47" s="307"/>
      <c r="CU47" s="308"/>
      <c r="CV47" s="288"/>
      <c r="CW47" s="288"/>
      <c r="CX47" s="306"/>
      <c r="CY47" s="302"/>
      <c r="CZ47" s="302"/>
      <c r="DA47" s="302"/>
      <c r="DB47" s="302"/>
      <c r="DC47" s="302"/>
      <c r="DD47" s="302"/>
      <c r="DE47" s="307"/>
      <c r="DF47" s="308"/>
      <c r="DG47" s="288"/>
      <c r="DH47" s="288"/>
      <c r="DI47" s="306"/>
      <c r="DJ47" s="302"/>
      <c r="DK47" s="302"/>
      <c r="DL47" s="302"/>
      <c r="DM47" s="302"/>
      <c r="DN47" s="302"/>
      <c r="DO47" s="302"/>
      <c r="DP47" s="307"/>
      <c r="DQ47" s="308"/>
      <c r="DR47" s="288"/>
      <c r="DS47" s="288"/>
      <c r="DT47" s="306"/>
      <c r="DU47" s="302"/>
      <c r="DV47" s="302"/>
      <c r="DW47" s="302"/>
      <c r="DX47" s="302"/>
      <c r="DY47" s="302"/>
      <c r="DZ47" s="302"/>
      <c r="EA47" s="307"/>
      <c r="EB47" s="308"/>
      <c r="EC47" s="288"/>
      <c r="ED47" s="288"/>
      <c r="EE47" s="306"/>
      <c r="EF47" s="302"/>
      <c r="EG47" s="302"/>
      <c r="EH47" s="302"/>
      <c r="EI47" s="302"/>
      <c r="EJ47" s="302"/>
      <c r="EK47" s="302"/>
      <c r="EL47" s="307"/>
      <c r="EM47" s="308"/>
      <c r="EN47" s="288"/>
      <c r="EO47" s="288"/>
      <c r="EP47" s="306"/>
      <c r="EQ47" s="302"/>
      <c r="ER47" s="302"/>
      <c r="ES47" s="302"/>
      <c r="ET47" s="302"/>
      <c r="EU47" s="302"/>
      <c r="EV47" s="302"/>
      <c r="EW47" s="307"/>
      <c r="EX47" s="308"/>
      <c r="EY47" s="288"/>
      <c r="EZ47" s="288"/>
      <c r="FA47" s="306"/>
      <c r="FB47" s="302"/>
      <c r="FC47" s="302"/>
      <c r="FD47" s="302"/>
      <c r="FE47" s="302"/>
      <c r="FF47" s="302"/>
      <c r="FG47" s="302"/>
      <c r="FH47" s="307"/>
      <c r="FI47" s="308"/>
      <c r="FJ47" s="288"/>
      <c r="FK47" s="288"/>
      <c r="FL47" s="306"/>
      <c r="FM47" s="302"/>
      <c r="FN47" s="302"/>
      <c r="FO47" s="302"/>
      <c r="FP47" s="302"/>
      <c r="FQ47" s="302"/>
      <c r="FR47" s="302"/>
      <c r="FS47" s="307"/>
      <c r="FT47" s="308"/>
      <c r="FU47" s="288"/>
      <c r="FV47" s="288"/>
      <c r="FW47" s="306"/>
      <c r="FX47" s="302"/>
      <c r="FY47" s="302"/>
      <c r="FZ47" s="302"/>
      <c r="GA47" s="302"/>
      <c r="GB47" s="302"/>
      <c r="GC47" s="302"/>
      <c r="GD47" s="307"/>
      <c r="GE47" s="308"/>
      <c r="GF47" s="288"/>
      <c r="GG47" s="288"/>
      <c r="GH47" s="306"/>
      <c r="GI47" s="302"/>
      <c r="GJ47" s="302"/>
      <c r="GK47" s="302"/>
      <c r="GL47" s="302"/>
      <c r="GM47" s="302"/>
      <c r="GN47" s="302"/>
      <c r="GO47" s="307"/>
      <c r="GP47" s="308"/>
      <c r="GQ47" s="288"/>
      <c r="GR47" s="288"/>
      <c r="GS47" s="306"/>
      <c r="GT47" s="302"/>
      <c r="GU47" s="302"/>
      <c r="GV47" s="302"/>
      <c r="GW47" s="302"/>
      <c r="GX47" s="302"/>
      <c r="GY47" s="302"/>
      <c r="GZ47" s="307"/>
      <c r="HA47" s="308"/>
      <c r="HB47" s="288"/>
      <c r="HC47" s="288"/>
      <c r="HD47" s="306"/>
      <c r="HE47" s="302"/>
      <c r="HF47" s="302"/>
      <c r="HG47" s="302"/>
      <c r="HH47" s="302"/>
      <c r="HI47" s="302"/>
      <c r="HJ47" s="302"/>
      <c r="HK47" s="307"/>
      <c r="HL47" s="308"/>
      <c r="HM47" s="288"/>
      <c r="HN47" s="288"/>
      <c r="HO47" s="306"/>
      <c r="HP47" s="302"/>
      <c r="HQ47" s="302"/>
      <c r="HR47" s="302"/>
      <c r="HS47" s="302"/>
      <c r="HT47" s="302"/>
      <c r="HU47" s="302"/>
      <c r="HV47" s="307"/>
      <c r="HW47" s="308"/>
      <c r="HX47" s="288"/>
      <c r="HY47" s="288"/>
      <c r="HZ47" s="306"/>
      <c r="IA47" s="302"/>
      <c r="IB47" s="302"/>
      <c r="IC47" s="302"/>
      <c r="ID47" s="302"/>
      <c r="IE47" s="302"/>
      <c r="IF47" s="302"/>
      <c r="IG47" s="307"/>
      <c r="IH47" s="308"/>
      <c r="II47" s="288"/>
      <c r="IJ47" s="288"/>
    </row>
    <row r="48" spans="1:244" x14ac:dyDescent="0.3">
      <c r="A48" s="304"/>
      <c r="B48" s="220"/>
      <c r="C48" s="220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2"/>
      <c r="V48" s="307"/>
      <c r="W48" s="308"/>
      <c r="X48" s="288"/>
      <c r="Y48" s="541"/>
      <c r="Z48" s="541"/>
      <c r="AA48" s="542"/>
      <c r="AB48" s="302"/>
      <c r="AC48" s="302"/>
      <c r="AD48" s="302"/>
      <c r="AE48" s="302"/>
      <c r="AF48" s="307"/>
      <c r="AG48" s="308"/>
      <c r="AH48" s="288"/>
      <c r="AI48" s="288"/>
      <c r="AJ48" s="306"/>
      <c r="AK48" s="302"/>
      <c r="AL48" s="302"/>
      <c r="AM48" s="302"/>
      <c r="AN48" s="302"/>
      <c r="AO48" s="302"/>
      <c r="AP48" s="302"/>
      <c r="AQ48" s="307"/>
      <c r="AR48" s="308"/>
      <c r="AS48" s="288"/>
      <c r="AT48" s="288"/>
      <c r="AU48" s="306"/>
      <c r="AV48" s="302"/>
      <c r="AW48" s="302"/>
      <c r="AX48" s="302"/>
      <c r="AY48" s="302"/>
      <c r="AZ48" s="302"/>
      <c r="BA48" s="302"/>
      <c r="BB48" s="307"/>
      <c r="BC48" s="308"/>
      <c r="BD48" s="288"/>
      <c r="BE48" s="288"/>
      <c r="BF48" s="306"/>
      <c r="BG48" s="302"/>
      <c r="BH48" s="302"/>
      <c r="BI48" s="302"/>
      <c r="BJ48" s="302"/>
      <c r="BK48" s="302"/>
      <c r="BL48" s="302"/>
      <c r="BM48" s="307"/>
      <c r="BN48" s="308"/>
      <c r="BO48" s="288"/>
      <c r="BP48" s="288"/>
      <c r="BQ48" s="306"/>
      <c r="BR48" s="302"/>
      <c r="BS48" s="302"/>
      <c r="BT48" s="302"/>
      <c r="BU48" s="302"/>
      <c r="BV48" s="302"/>
      <c r="BW48" s="302"/>
      <c r="BX48" s="307"/>
      <c r="BY48" s="308"/>
      <c r="BZ48" s="288"/>
      <c r="CA48" s="288"/>
      <c r="CB48" s="306"/>
      <c r="CC48" s="302"/>
      <c r="CD48" s="302"/>
      <c r="CE48" s="302"/>
      <c r="CF48" s="302"/>
      <c r="CG48" s="302"/>
      <c r="CH48" s="302"/>
      <c r="CI48" s="307"/>
      <c r="CJ48" s="308"/>
      <c r="CK48" s="288"/>
      <c r="CL48" s="288"/>
      <c r="CM48" s="306"/>
      <c r="CN48" s="302"/>
      <c r="CO48" s="302"/>
      <c r="CP48" s="302"/>
      <c r="CQ48" s="302"/>
      <c r="CR48" s="302"/>
      <c r="CS48" s="302"/>
      <c r="CT48" s="307"/>
      <c r="CU48" s="308"/>
      <c r="CV48" s="288"/>
      <c r="CW48" s="288"/>
      <c r="CX48" s="306"/>
      <c r="CY48" s="302"/>
      <c r="CZ48" s="302"/>
      <c r="DA48" s="302"/>
      <c r="DB48" s="302"/>
      <c r="DC48" s="302"/>
      <c r="DD48" s="302"/>
      <c r="DE48" s="307"/>
      <c r="DF48" s="308"/>
      <c r="DG48" s="288"/>
      <c r="DH48" s="288"/>
      <c r="DI48" s="306"/>
      <c r="DJ48" s="302"/>
      <c r="DK48" s="302"/>
      <c r="DL48" s="302"/>
      <c r="DM48" s="302"/>
      <c r="DN48" s="302"/>
      <c r="DO48" s="302"/>
      <c r="DP48" s="307"/>
      <c r="DQ48" s="308"/>
      <c r="DR48" s="288"/>
      <c r="DS48" s="288"/>
      <c r="DT48" s="306"/>
      <c r="DU48" s="302"/>
      <c r="DV48" s="302"/>
      <c r="DW48" s="302"/>
      <c r="DX48" s="302"/>
      <c r="DY48" s="302"/>
      <c r="DZ48" s="302"/>
      <c r="EA48" s="307"/>
      <c r="EB48" s="308"/>
      <c r="EC48" s="288"/>
      <c r="ED48" s="288"/>
      <c r="EE48" s="306"/>
      <c r="EF48" s="302"/>
      <c r="EG48" s="302"/>
      <c r="EH48" s="302"/>
      <c r="EI48" s="302"/>
      <c r="EJ48" s="302"/>
      <c r="EK48" s="302"/>
      <c r="EL48" s="307"/>
      <c r="EM48" s="308"/>
      <c r="EN48" s="288"/>
      <c r="EO48" s="288"/>
      <c r="EP48" s="306"/>
      <c r="EQ48" s="302"/>
      <c r="ER48" s="302"/>
      <c r="ES48" s="302"/>
      <c r="ET48" s="302"/>
      <c r="EU48" s="302"/>
      <c r="EV48" s="302"/>
      <c r="EW48" s="307"/>
      <c r="EX48" s="308"/>
      <c r="EY48" s="288"/>
      <c r="EZ48" s="288"/>
      <c r="FA48" s="306"/>
      <c r="FB48" s="302"/>
      <c r="FC48" s="302"/>
      <c r="FD48" s="302"/>
      <c r="FE48" s="302"/>
      <c r="FF48" s="302"/>
      <c r="FG48" s="302"/>
      <c r="FH48" s="307"/>
      <c r="FI48" s="308"/>
      <c r="FJ48" s="288"/>
      <c r="FK48" s="288"/>
      <c r="FL48" s="306"/>
      <c r="FM48" s="302"/>
      <c r="FN48" s="302"/>
      <c r="FO48" s="302"/>
      <c r="FP48" s="302"/>
      <c r="FQ48" s="302"/>
      <c r="FR48" s="302"/>
      <c r="FS48" s="307"/>
      <c r="FT48" s="308"/>
      <c r="FU48" s="288"/>
      <c r="FV48" s="288"/>
      <c r="FW48" s="306"/>
      <c r="FX48" s="302"/>
      <c r="FY48" s="302"/>
      <c r="FZ48" s="302"/>
      <c r="GA48" s="302"/>
      <c r="GB48" s="302"/>
      <c r="GC48" s="302"/>
      <c r="GD48" s="307"/>
      <c r="GE48" s="308"/>
      <c r="GF48" s="288"/>
      <c r="GG48" s="288"/>
      <c r="GH48" s="306"/>
      <c r="GI48" s="302"/>
      <c r="GJ48" s="302"/>
      <c r="GK48" s="302"/>
      <c r="GL48" s="302"/>
      <c r="GM48" s="302"/>
      <c r="GN48" s="302"/>
      <c r="GO48" s="307"/>
      <c r="GP48" s="308"/>
      <c r="GQ48" s="288"/>
      <c r="GR48" s="288"/>
      <c r="GS48" s="306"/>
      <c r="GT48" s="302"/>
      <c r="GU48" s="302"/>
      <c r="GV48" s="302"/>
      <c r="GW48" s="302"/>
      <c r="GX48" s="302"/>
      <c r="GY48" s="302"/>
      <c r="GZ48" s="307"/>
      <c r="HA48" s="308"/>
      <c r="HB48" s="288"/>
      <c r="HC48" s="288"/>
      <c r="HD48" s="306"/>
      <c r="HE48" s="302"/>
      <c r="HF48" s="302"/>
      <c r="HG48" s="302"/>
      <c r="HH48" s="302"/>
      <c r="HI48" s="302"/>
      <c r="HJ48" s="302"/>
      <c r="HK48" s="307"/>
      <c r="HL48" s="308"/>
      <c r="HM48" s="288"/>
      <c r="HN48" s="288"/>
      <c r="HO48" s="306"/>
      <c r="HP48" s="302"/>
      <c r="HQ48" s="302"/>
      <c r="HR48" s="302"/>
      <c r="HS48" s="302"/>
      <c r="HT48" s="302"/>
      <c r="HU48" s="302"/>
      <c r="HV48" s="307"/>
      <c r="HW48" s="308"/>
      <c r="HX48" s="288"/>
      <c r="HY48" s="288"/>
      <c r="HZ48" s="306"/>
      <c r="IA48" s="302"/>
      <c r="IB48" s="302"/>
      <c r="IC48" s="302"/>
      <c r="ID48" s="302"/>
      <c r="IE48" s="302"/>
      <c r="IF48" s="302"/>
      <c r="IG48" s="307"/>
      <c r="IH48" s="308"/>
      <c r="II48" s="288"/>
      <c r="IJ48" s="288"/>
    </row>
    <row r="49" spans="1:244" x14ac:dyDescent="0.3">
      <c r="A49" s="304"/>
      <c r="B49" s="222"/>
      <c r="C49" s="222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2"/>
      <c r="V49" s="307"/>
      <c r="W49" s="308"/>
      <c r="X49" s="288"/>
      <c r="Y49" s="541"/>
      <c r="Z49" s="541"/>
      <c r="AA49" s="542"/>
      <c r="AB49" s="302"/>
      <c r="AC49" s="302"/>
      <c r="AD49" s="302"/>
      <c r="AE49" s="302"/>
      <c r="AF49" s="307"/>
      <c r="AG49" s="308"/>
      <c r="AH49" s="288"/>
      <c r="AI49" s="288"/>
      <c r="AJ49" s="306"/>
      <c r="AK49" s="302"/>
      <c r="AL49" s="302"/>
      <c r="AM49" s="302"/>
      <c r="AN49" s="302"/>
      <c r="AO49" s="302"/>
      <c r="AP49" s="302"/>
      <c r="AQ49" s="307"/>
      <c r="AR49" s="308"/>
      <c r="AS49" s="288"/>
      <c r="AT49" s="288"/>
      <c r="AU49" s="306"/>
      <c r="AV49" s="302"/>
      <c r="AW49" s="302"/>
      <c r="AX49" s="302"/>
      <c r="AY49" s="302"/>
      <c r="AZ49" s="302"/>
      <c r="BA49" s="302"/>
      <c r="BB49" s="307"/>
      <c r="BC49" s="308"/>
      <c r="BD49" s="288"/>
      <c r="BE49" s="288"/>
      <c r="BF49" s="306"/>
      <c r="BG49" s="302"/>
      <c r="BH49" s="302"/>
      <c r="BI49" s="302"/>
      <c r="BJ49" s="302"/>
      <c r="BK49" s="302"/>
      <c r="BL49" s="302"/>
      <c r="BM49" s="307"/>
      <c r="BN49" s="308"/>
      <c r="BO49" s="288"/>
      <c r="BP49" s="288"/>
      <c r="BQ49" s="306"/>
      <c r="BR49" s="302"/>
      <c r="BS49" s="302"/>
      <c r="BT49" s="302"/>
      <c r="BU49" s="302"/>
      <c r="BV49" s="302"/>
      <c r="BW49" s="302"/>
      <c r="BX49" s="307"/>
      <c r="BY49" s="308"/>
      <c r="BZ49" s="288"/>
      <c r="CA49" s="288"/>
      <c r="CB49" s="306"/>
      <c r="CC49" s="302"/>
      <c r="CD49" s="302"/>
      <c r="CE49" s="302"/>
      <c r="CF49" s="302"/>
      <c r="CG49" s="302"/>
      <c r="CH49" s="302"/>
      <c r="CI49" s="307"/>
      <c r="CJ49" s="308"/>
      <c r="CK49" s="288"/>
      <c r="CL49" s="288"/>
      <c r="CM49" s="306"/>
      <c r="CN49" s="302"/>
      <c r="CO49" s="302"/>
      <c r="CP49" s="302"/>
      <c r="CQ49" s="302"/>
      <c r="CR49" s="302"/>
      <c r="CS49" s="302"/>
      <c r="CT49" s="307"/>
      <c r="CU49" s="308"/>
      <c r="CV49" s="288"/>
      <c r="CW49" s="288"/>
      <c r="CX49" s="306"/>
      <c r="CY49" s="302"/>
      <c r="CZ49" s="302"/>
      <c r="DA49" s="302"/>
      <c r="DB49" s="302"/>
      <c r="DC49" s="302"/>
      <c r="DD49" s="302"/>
      <c r="DE49" s="307"/>
      <c r="DF49" s="308"/>
      <c r="DG49" s="288"/>
      <c r="DH49" s="288"/>
      <c r="DI49" s="306"/>
      <c r="DJ49" s="302"/>
      <c r="DK49" s="302"/>
      <c r="DL49" s="302"/>
      <c r="DM49" s="302"/>
      <c r="DN49" s="302"/>
      <c r="DO49" s="302"/>
      <c r="DP49" s="307"/>
      <c r="DQ49" s="308"/>
      <c r="DR49" s="288"/>
      <c r="DS49" s="288"/>
      <c r="DT49" s="306"/>
      <c r="DU49" s="302"/>
      <c r="DV49" s="302"/>
      <c r="DW49" s="302"/>
      <c r="DX49" s="302"/>
      <c r="DY49" s="302"/>
      <c r="DZ49" s="302"/>
      <c r="EA49" s="307"/>
      <c r="EB49" s="308"/>
      <c r="EC49" s="288"/>
      <c r="ED49" s="288"/>
      <c r="EE49" s="306"/>
      <c r="EF49" s="302"/>
      <c r="EG49" s="302"/>
      <c r="EH49" s="302"/>
      <c r="EI49" s="302"/>
      <c r="EJ49" s="302"/>
      <c r="EK49" s="302"/>
      <c r="EL49" s="307"/>
      <c r="EM49" s="308"/>
      <c r="EN49" s="288"/>
      <c r="EO49" s="288"/>
      <c r="EP49" s="306"/>
      <c r="EQ49" s="302"/>
      <c r="ER49" s="302"/>
      <c r="ES49" s="302"/>
      <c r="ET49" s="302"/>
      <c r="EU49" s="302"/>
      <c r="EV49" s="302"/>
      <c r="EW49" s="307"/>
      <c r="EX49" s="308"/>
      <c r="EY49" s="288"/>
      <c r="EZ49" s="288"/>
      <c r="FA49" s="306"/>
      <c r="FB49" s="302"/>
      <c r="FC49" s="302"/>
      <c r="FD49" s="302"/>
      <c r="FE49" s="302"/>
      <c r="FF49" s="302"/>
      <c r="FG49" s="302"/>
      <c r="FH49" s="307"/>
      <c r="FI49" s="308"/>
      <c r="FJ49" s="288"/>
      <c r="FK49" s="288"/>
      <c r="FL49" s="306"/>
      <c r="FM49" s="302"/>
      <c r="FN49" s="302"/>
      <c r="FO49" s="302"/>
      <c r="FP49" s="302"/>
      <c r="FQ49" s="302"/>
      <c r="FR49" s="302"/>
      <c r="FS49" s="307"/>
      <c r="FT49" s="308"/>
      <c r="FU49" s="288"/>
      <c r="FV49" s="288"/>
      <c r="FW49" s="306"/>
      <c r="FX49" s="302"/>
      <c r="FY49" s="302"/>
      <c r="FZ49" s="302"/>
      <c r="GA49" s="302"/>
      <c r="GB49" s="302"/>
      <c r="GC49" s="302"/>
      <c r="GD49" s="307"/>
      <c r="GE49" s="308"/>
      <c r="GF49" s="288"/>
      <c r="GG49" s="288"/>
      <c r="GH49" s="306"/>
      <c r="GI49" s="302"/>
      <c r="GJ49" s="302"/>
      <c r="GK49" s="302"/>
      <c r="GL49" s="302"/>
      <c r="GM49" s="302"/>
      <c r="GN49" s="302"/>
      <c r="GO49" s="307"/>
      <c r="GP49" s="308"/>
      <c r="GQ49" s="288"/>
      <c r="GR49" s="288"/>
      <c r="GS49" s="306"/>
      <c r="GT49" s="302"/>
      <c r="GU49" s="302"/>
      <c r="GV49" s="302"/>
      <c r="GW49" s="302"/>
      <c r="GX49" s="302"/>
      <c r="GY49" s="302"/>
      <c r="GZ49" s="307"/>
      <c r="HA49" s="308"/>
      <c r="HB49" s="288"/>
      <c r="HC49" s="288"/>
      <c r="HD49" s="306"/>
      <c r="HE49" s="302"/>
      <c r="HF49" s="302"/>
      <c r="HG49" s="302"/>
      <c r="HH49" s="302"/>
      <c r="HI49" s="302"/>
      <c r="HJ49" s="302"/>
      <c r="HK49" s="307"/>
      <c r="HL49" s="308"/>
      <c r="HM49" s="288"/>
      <c r="HN49" s="288"/>
      <c r="HO49" s="306"/>
      <c r="HP49" s="302"/>
      <c r="HQ49" s="302"/>
      <c r="HR49" s="302"/>
      <c r="HS49" s="302"/>
      <c r="HT49" s="302"/>
      <c r="HU49" s="302"/>
      <c r="HV49" s="307"/>
      <c r="HW49" s="308"/>
      <c r="HX49" s="288"/>
      <c r="HY49" s="288"/>
      <c r="HZ49" s="306"/>
      <c r="IA49" s="302"/>
      <c r="IB49" s="302"/>
      <c r="IC49" s="302"/>
      <c r="ID49" s="302"/>
      <c r="IE49" s="302"/>
      <c r="IF49" s="302"/>
      <c r="IG49" s="307"/>
      <c r="IH49" s="308"/>
      <c r="II49" s="288"/>
      <c r="IJ49" s="288"/>
    </row>
    <row r="50" spans="1:244" x14ac:dyDescent="0.3">
      <c r="A50" s="304"/>
      <c r="B50" s="222"/>
      <c r="C50" s="222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2"/>
      <c r="V50" s="307"/>
      <c r="W50" s="308"/>
      <c r="X50" s="288"/>
      <c r="Y50" s="541"/>
      <c r="Z50" s="541"/>
      <c r="AA50" s="542"/>
      <c r="AB50" s="302"/>
      <c r="AC50" s="302"/>
      <c r="AD50" s="302"/>
      <c r="AE50" s="302"/>
      <c r="AF50" s="307"/>
      <c r="AG50" s="308"/>
      <c r="AH50" s="288"/>
      <c r="AI50" s="288"/>
      <c r="AJ50" s="306"/>
      <c r="AK50" s="302"/>
      <c r="AL50" s="302"/>
      <c r="AM50" s="302"/>
      <c r="AN50" s="302"/>
      <c r="AO50" s="302"/>
      <c r="AP50" s="302"/>
      <c r="AQ50" s="307"/>
      <c r="AR50" s="308"/>
      <c r="AS50" s="288"/>
      <c r="AT50" s="288"/>
      <c r="AU50" s="306"/>
      <c r="AV50" s="302"/>
      <c r="AW50" s="302"/>
      <c r="AX50" s="302"/>
      <c r="AY50" s="302"/>
      <c r="AZ50" s="302"/>
      <c r="BA50" s="302"/>
      <c r="BB50" s="307"/>
      <c r="BC50" s="308"/>
      <c r="BD50" s="288"/>
      <c r="BE50" s="288"/>
      <c r="BF50" s="306"/>
      <c r="BG50" s="302"/>
      <c r="BH50" s="302"/>
      <c r="BI50" s="302"/>
      <c r="BJ50" s="302"/>
      <c r="BK50" s="302"/>
      <c r="BL50" s="302"/>
      <c r="BM50" s="307"/>
      <c r="BN50" s="308"/>
      <c r="BO50" s="288"/>
      <c r="BP50" s="288"/>
      <c r="BQ50" s="306"/>
      <c r="BR50" s="302"/>
      <c r="BS50" s="302"/>
      <c r="BT50" s="302"/>
      <c r="BU50" s="302"/>
      <c r="BV50" s="302"/>
      <c r="BW50" s="302"/>
      <c r="BX50" s="307"/>
      <c r="BY50" s="308"/>
      <c r="BZ50" s="288"/>
      <c r="CA50" s="288"/>
      <c r="CB50" s="306"/>
      <c r="CC50" s="302"/>
      <c r="CD50" s="302"/>
      <c r="CE50" s="302"/>
      <c r="CF50" s="302"/>
      <c r="CG50" s="302"/>
      <c r="CH50" s="302"/>
      <c r="CI50" s="307"/>
      <c r="CJ50" s="308"/>
      <c r="CK50" s="288"/>
      <c r="CL50" s="288"/>
      <c r="CM50" s="306"/>
      <c r="CN50" s="302"/>
      <c r="CO50" s="302"/>
      <c r="CP50" s="302"/>
      <c r="CQ50" s="302"/>
      <c r="CR50" s="302"/>
      <c r="CS50" s="302"/>
      <c r="CT50" s="307"/>
      <c r="CU50" s="308"/>
      <c r="CV50" s="288"/>
      <c r="CW50" s="288"/>
      <c r="CX50" s="306"/>
      <c r="CY50" s="302"/>
      <c r="CZ50" s="302"/>
      <c r="DA50" s="302"/>
      <c r="DB50" s="302"/>
      <c r="DC50" s="302"/>
      <c r="DD50" s="302"/>
      <c r="DE50" s="307"/>
      <c r="DF50" s="308"/>
      <c r="DG50" s="288"/>
      <c r="DH50" s="288"/>
      <c r="DI50" s="306"/>
      <c r="DJ50" s="302"/>
      <c r="DK50" s="302"/>
      <c r="DL50" s="302"/>
      <c r="DM50" s="302"/>
      <c r="DN50" s="302"/>
      <c r="DO50" s="302"/>
      <c r="DP50" s="307"/>
      <c r="DQ50" s="308"/>
      <c r="DR50" s="288"/>
      <c r="DS50" s="288"/>
      <c r="DT50" s="306"/>
      <c r="DU50" s="302"/>
      <c r="DV50" s="302"/>
      <c r="DW50" s="302"/>
      <c r="DX50" s="302"/>
      <c r="DY50" s="302"/>
      <c r="DZ50" s="302"/>
      <c r="EA50" s="307"/>
      <c r="EB50" s="308"/>
      <c r="EC50" s="288"/>
      <c r="ED50" s="288"/>
      <c r="EE50" s="306"/>
      <c r="EF50" s="302"/>
      <c r="EG50" s="302"/>
      <c r="EH50" s="302"/>
      <c r="EI50" s="302"/>
      <c r="EJ50" s="302"/>
      <c r="EK50" s="302"/>
      <c r="EL50" s="307"/>
      <c r="EM50" s="308"/>
      <c r="EN50" s="288"/>
      <c r="EO50" s="288"/>
      <c r="EP50" s="306"/>
      <c r="EQ50" s="302"/>
      <c r="ER50" s="302"/>
      <c r="ES50" s="302"/>
      <c r="ET50" s="302"/>
      <c r="EU50" s="302"/>
      <c r="EV50" s="302"/>
      <c r="EW50" s="307"/>
      <c r="EX50" s="308"/>
      <c r="EY50" s="288"/>
      <c r="EZ50" s="288"/>
      <c r="FA50" s="306"/>
      <c r="FB50" s="302"/>
      <c r="FC50" s="302"/>
      <c r="FD50" s="302"/>
      <c r="FE50" s="302"/>
      <c r="FF50" s="302"/>
      <c r="FG50" s="302"/>
      <c r="FH50" s="307"/>
      <c r="FI50" s="308"/>
      <c r="FJ50" s="288"/>
      <c r="FK50" s="288"/>
      <c r="FL50" s="306"/>
      <c r="FM50" s="302"/>
      <c r="FN50" s="302"/>
      <c r="FO50" s="302"/>
      <c r="FP50" s="302"/>
      <c r="FQ50" s="302"/>
      <c r="FR50" s="302"/>
      <c r="FS50" s="307"/>
      <c r="FT50" s="308"/>
      <c r="FU50" s="288"/>
      <c r="FV50" s="288"/>
      <c r="FW50" s="306"/>
      <c r="FX50" s="302"/>
      <c r="FY50" s="302"/>
      <c r="FZ50" s="302"/>
      <c r="GA50" s="302"/>
      <c r="GB50" s="302"/>
      <c r="GC50" s="302"/>
      <c r="GD50" s="307"/>
      <c r="GE50" s="308"/>
      <c r="GF50" s="288"/>
      <c r="GG50" s="288"/>
      <c r="GH50" s="306"/>
      <c r="GI50" s="302"/>
      <c r="GJ50" s="302"/>
      <c r="GK50" s="302"/>
      <c r="GL50" s="302"/>
      <c r="GM50" s="302"/>
      <c r="GN50" s="302"/>
      <c r="GO50" s="307"/>
      <c r="GP50" s="308"/>
      <c r="GQ50" s="288"/>
      <c r="GR50" s="288"/>
      <c r="GS50" s="306"/>
      <c r="GT50" s="302"/>
      <c r="GU50" s="302"/>
      <c r="GV50" s="302"/>
      <c r="GW50" s="302"/>
      <c r="GX50" s="302"/>
      <c r="GY50" s="302"/>
      <c r="GZ50" s="307"/>
      <c r="HA50" s="308"/>
      <c r="HB50" s="288"/>
      <c r="HC50" s="288"/>
      <c r="HD50" s="306"/>
      <c r="HE50" s="302"/>
      <c r="HF50" s="302"/>
      <c r="HG50" s="302"/>
      <c r="HH50" s="302"/>
      <c r="HI50" s="302"/>
      <c r="HJ50" s="302"/>
      <c r="HK50" s="307"/>
      <c r="HL50" s="308"/>
      <c r="HM50" s="288"/>
      <c r="HN50" s="288"/>
      <c r="HO50" s="306"/>
      <c r="HP50" s="302"/>
      <c r="HQ50" s="302"/>
      <c r="HR50" s="302"/>
      <c r="HS50" s="302"/>
      <c r="HT50" s="302"/>
      <c r="HU50" s="302"/>
      <c r="HV50" s="307"/>
      <c r="HW50" s="308"/>
      <c r="HX50" s="288"/>
      <c r="HY50" s="288"/>
      <c r="HZ50" s="306"/>
      <c r="IA50" s="302"/>
      <c r="IB50" s="302"/>
      <c r="IC50" s="302"/>
      <c r="ID50" s="302"/>
      <c r="IE50" s="302"/>
      <c r="IF50" s="302"/>
      <c r="IG50" s="307"/>
      <c r="IH50" s="308"/>
      <c r="II50" s="288"/>
      <c r="IJ50" s="288"/>
    </row>
    <row r="51" spans="1:244" x14ac:dyDescent="0.3">
      <c r="A51" s="304"/>
      <c r="B51" s="220"/>
      <c r="C51" s="220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2"/>
      <c r="V51" s="307"/>
      <c r="W51" s="308"/>
      <c r="X51" s="288"/>
      <c r="Y51" s="539"/>
      <c r="Z51" s="539"/>
      <c r="AA51" s="540"/>
      <c r="AB51" s="302"/>
      <c r="AC51" s="302"/>
      <c r="AD51" s="302"/>
      <c r="AE51" s="302"/>
      <c r="AF51" s="307"/>
      <c r="AG51" s="308"/>
      <c r="AH51" s="288"/>
      <c r="AI51" s="288"/>
      <c r="AJ51" s="306"/>
      <c r="AK51" s="302"/>
      <c r="AL51" s="302"/>
      <c r="AM51" s="302"/>
      <c r="AN51" s="302"/>
      <c r="AO51" s="302"/>
      <c r="AP51" s="302"/>
      <c r="AQ51" s="307"/>
      <c r="AR51" s="308"/>
      <c r="AS51" s="288"/>
      <c r="AT51" s="288"/>
      <c r="AU51" s="306"/>
      <c r="AV51" s="302"/>
      <c r="AW51" s="302"/>
      <c r="AX51" s="302"/>
      <c r="AY51" s="302"/>
      <c r="AZ51" s="302"/>
      <c r="BA51" s="302"/>
      <c r="BB51" s="307"/>
      <c r="BC51" s="308"/>
      <c r="BD51" s="288"/>
      <c r="BE51" s="288"/>
      <c r="BF51" s="306"/>
      <c r="BG51" s="302"/>
      <c r="BH51" s="302"/>
      <c r="BI51" s="302"/>
      <c r="BJ51" s="302"/>
      <c r="BK51" s="302"/>
      <c r="BL51" s="302"/>
      <c r="BM51" s="307"/>
      <c r="BN51" s="308"/>
      <c r="BO51" s="288"/>
      <c r="BP51" s="288"/>
      <c r="BQ51" s="306"/>
      <c r="BR51" s="302"/>
      <c r="BS51" s="302"/>
      <c r="BT51" s="302"/>
      <c r="BU51" s="302"/>
      <c r="BV51" s="302"/>
      <c r="BW51" s="302"/>
      <c r="BX51" s="307"/>
      <c r="BY51" s="308"/>
      <c r="BZ51" s="288"/>
      <c r="CA51" s="288"/>
      <c r="CB51" s="306"/>
      <c r="CC51" s="302"/>
      <c r="CD51" s="302"/>
      <c r="CE51" s="302"/>
      <c r="CF51" s="302"/>
      <c r="CG51" s="302"/>
      <c r="CH51" s="302"/>
      <c r="CI51" s="307"/>
      <c r="CJ51" s="308"/>
      <c r="CK51" s="288"/>
      <c r="CL51" s="288"/>
      <c r="CM51" s="306"/>
      <c r="CN51" s="302"/>
      <c r="CO51" s="302"/>
      <c r="CP51" s="302"/>
      <c r="CQ51" s="302"/>
      <c r="CR51" s="302"/>
      <c r="CS51" s="302"/>
      <c r="CT51" s="307"/>
      <c r="CU51" s="308"/>
      <c r="CV51" s="288"/>
      <c r="CW51" s="288"/>
      <c r="CX51" s="306"/>
      <c r="CY51" s="302"/>
      <c r="CZ51" s="302"/>
      <c r="DA51" s="302"/>
      <c r="DB51" s="302"/>
      <c r="DC51" s="302"/>
      <c r="DD51" s="302"/>
      <c r="DE51" s="307"/>
      <c r="DF51" s="308"/>
      <c r="DG51" s="288"/>
      <c r="DH51" s="288"/>
      <c r="DI51" s="306"/>
      <c r="DJ51" s="302"/>
      <c r="DK51" s="302"/>
      <c r="DL51" s="302"/>
      <c r="DM51" s="302"/>
      <c r="DN51" s="302"/>
      <c r="DO51" s="302"/>
      <c r="DP51" s="307"/>
      <c r="DQ51" s="308"/>
      <c r="DR51" s="288"/>
      <c r="DS51" s="288"/>
      <c r="DT51" s="306"/>
      <c r="DU51" s="302"/>
      <c r="DV51" s="302"/>
      <c r="DW51" s="302"/>
      <c r="DX51" s="302"/>
      <c r="DY51" s="302"/>
      <c r="DZ51" s="302"/>
      <c r="EA51" s="307"/>
      <c r="EB51" s="308"/>
      <c r="EC51" s="288"/>
      <c r="ED51" s="288"/>
      <c r="EE51" s="306"/>
      <c r="EF51" s="302"/>
      <c r="EG51" s="302"/>
      <c r="EH51" s="302"/>
      <c r="EI51" s="302"/>
      <c r="EJ51" s="302"/>
      <c r="EK51" s="302"/>
      <c r="EL51" s="307"/>
      <c r="EM51" s="308"/>
      <c r="EN51" s="288"/>
      <c r="EO51" s="288"/>
      <c r="EP51" s="306"/>
      <c r="EQ51" s="302"/>
      <c r="ER51" s="302"/>
      <c r="ES51" s="302"/>
      <c r="ET51" s="302"/>
      <c r="EU51" s="302"/>
      <c r="EV51" s="302"/>
      <c r="EW51" s="307"/>
      <c r="EX51" s="308"/>
      <c r="EY51" s="288"/>
      <c r="EZ51" s="288"/>
      <c r="FA51" s="306"/>
      <c r="FB51" s="302"/>
      <c r="FC51" s="302"/>
      <c r="FD51" s="302"/>
      <c r="FE51" s="302"/>
      <c r="FF51" s="302"/>
      <c r="FG51" s="302"/>
      <c r="FH51" s="307"/>
      <c r="FI51" s="308"/>
      <c r="FJ51" s="288"/>
      <c r="FK51" s="288"/>
      <c r="FL51" s="306"/>
      <c r="FM51" s="302"/>
      <c r="FN51" s="302"/>
      <c r="FO51" s="302"/>
      <c r="FP51" s="302"/>
      <c r="FQ51" s="302"/>
      <c r="FR51" s="302"/>
      <c r="FS51" s="307"/>
      <c r="FT51" s="308"/>
      <c r="FU51" s="288"/>
      <c r="FV51" s="288"/>
      <c r="FW51" s="306"/>
      <c r="FX51" s="302"/>
      <c r="FY51" s="302"/>
      <c r="FZ51" s="302"/>
      <c r="GA51" s="302"/>
      <c r="GB51" s="302"/>
      <c r="GC51" s="302"/>
      <c r="GD51" s="307"/>
      <c r="GE51" s="308"/>
      <c r="GF51" s="288"/>
      <c r="GG51" s="288"/>
      <c r="GH51" s="306"/>
      <c r="GI51" s="302"/>
      <c r="GJ51" s="302"/>
      <c r="GK51" s="302"/>
      <c r="GL51" s="302"/>
      <c r="GM51" s="302"/>
      <c r="GN51" s="302"/>
      <c r="GO51" s="307"/>
      <c r="GP51" s="308"/>
      <c r="GQ51" s="288"/>
      <c r="GR51" s="288"/>
      <c r="GS51" s="306"/>
      <c r="GT51" s="302"/>
      <c r="GU51" s="302"/>
      <c r="GV51" s="302"/>
      <c r="GW51" s="302"/>
      <c r="GX51" s="302"/>
      <c r="GY51" s="302"/>
      <c r="GZ51" s="307"/>
      <c r="HA51" s="308"/>
      <c r="HB51" s="288"/>
      <c r="HC51" s="288"/>
      <c r="HD51" s="306"/>
      <c r="HE51" s="302"/>
      <c r="HF51" s="302"/>
      <c r="HG51" s="302"/>
      <c r="HH51" s="302"/>
      <c r="HI51" s="302"/>
      <c r="HJ51" s="302"/>
      <c r="HK51" s="307"/>
      <c r="HL51" s="308"/>
      <c r="HM51" s="288"/>
      <c r="HN51" s="288"/>
      <c r="HO51" s="306"/>
      <c r="HP51" s="302"/>
      <c r="HQ51" s="302"/>
      <c r="HR51" s="302"/>
      <c r="HS51" s="302"/>
      <c r="HT51" s="302"/>
      <c r="HU51" s="302"/>
      <c r="HV51" s="307"/>
      <c r="HW51" s="308"/>
      <c r="HX51" s="288"/>
      <c r="HY51" s="288"/>
      <c r="HZ51" s="306"/>
      <c r="IA51" s="302"/>
      <c r="IB51" s="302"/>
      <c r="IC51" s="302"/>
      <c r="ID51" s="302"/>
      <c r="IE51" s="302"/>
      <c r="IF51" s="302"/>
      <c r="IG51" s="307"/>
      <c r="IH51" s="308"/>
      <c r="II51" s="288"/>
      <c r="IJ51" s="288"/>
    </row>
    <row r="52" spans="1:244" x14ac:dyDescent="0.3">
      <c r="A52" s="309"/>
      <c r="B52" s="224"/>
      <c r="C52" s="224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02"/>
      <c r="V52" s="307"/>
      <c r="W52" s="308"/>
      <c r="X52" s="288"/>
      <c r="Y52" s="541"/>
      <c r="Z52" s="541"/>
      <c r="AA52" s="542"/>
      <c r="AB52" s="302"/>
      <c r="AC52" s="302"/>
      <c r="AD52" s="302"/>
      <c r="AE52" s="302"/>
      <c r="AF52" s="307"/>
      <c r="AG52" s="308"/>
      <c r="AH52" s="288"/>
      <c r="AI52" s="288"/>
      <c r="AJ52" s="306"/>
      <c r="AK52" s="302"/>
      <c r="AL52" s="302"/>
      <c r="AM52" s="302"/>
      <c r="AN52" s="302"/>
      <c r="AO52" s="302"/>
      <c r="AP52" s="302"/>
      <c r="AQ52" s="307"/>
      <c r="AR52" s="308"/>
      <c r="AS52" s="288"/>
      <c r="AT52" s="288"/>
      <c r="AU52" s="306"/>
      <c r="AV52" s="302"/>
      <c r="AW52" s="302"/>
      <c r="AX52" s="302"/>
      <c r="AY52" s="302"/>
      <c r="AZ52" s="302"/>
      <c r="BA52" s="302"/>
      <c r="BB52" s="307"/>
      <c r="BC52" s="308"/>
      <c r="BD52" s="288"/>
      <c r="BE52" s="288"/>
      <c r="BF52" s="306"/>
      <c r="BG52" s="302"/>
      <c r="BH52" s="302"/>
      <c r="BI52" s="302"/>
      <c r="BJ52" s="302"/>
      <c r="BK52" s="302"/>
      <c r="BL52" s="302"/>
      <c r="BM52" s="307"/>
      <c r="BN52" s="308"/>
      <c r="BO52" s="288"/>
      <c r="BP52" s="288"/>
      <c r="BQ52" s="306"/>
      <c r="BR52" s="302"/>
      <c r="BS52" s="302"/>
      <c r="BT52" s="302"/>
      <c r="BU52" s="302"/>
      <c r="BV52" s="302"/>
      <c r="BW52" s="302"/>
      <c r="BX52" s="307"/>
      <c r="BY52" s="308"/>
      <c r="BZ52" s="288"/>
      <c r="CA52" s="288"/>
      <c r="CB52" s="306"/>
      <c r="CC52" s="302"/>
      <c r="CD52" s="302"/>
      <c r="CE52" s="302"/>
      <c r="CF52" s="302"/>
      <c r="CG52" s="302"/>
      <c r="CH52" s="302"/>
      <c r="CI52" s="307"/>
      <c r="CJ52" s="308"/>
      <c r="CK52" s="288"/>
      <c r="CL52" s="288"/>
      <c r="CM52" s="306"/>
      <c r="CN52" s="302"/>
      <c r="CO52" s="302"/>
      <c r="CP52" s="302"/>
      <c r="CQ52" s="302"/>
      <c r="CR52" s="302"/>
      <c r="CS52" s="302"/>
      <c r="CT52" s="307"/>
      <c r="CU52" s="308"/>
      <c r="CV52" s="288"/>
      <c r="CW52" s="288"/>
      <c r="CX52" s="306"/>
      <c r="CY52" s="302"/>
      <c r="CZ52" s="302"/>
      <c r="DA52" s="302"/>
      <c r="DB52" s="302"/>
      <c r="DC52" s="302"/>
      <c r="DD52" s="302"/>
      <c r="DE52" s="307"/>
      <c r="DF52" s="308"/>
      <c r="DG52" s="288"/>
      <c r="DH52" s="288"/>
      <c r="DI52" s="306"/>
      <c r="DJ52" s="302"/>
      <c r="DK52" s="302"/>
      <c r="DL52" s="302"/>
      <c r="DM52" s="302"/>
      <c r="DN52" s="302"/>
      <c r="DO52" s="302"/>
      <c r="DP52" s="307"/>
      <c r="DQ52" s="308"/>
      <c r="DR52" s="288"/>
      <c r="DS52" s="288"/>
      <c r="DT52" s="306"/>
      <c r="DU52" s="302"/>
      <c r="DV52" s="302"/>
      <c r="DW52" s="302"/>
      <c r="DX52" s="302"/>
      <c r="DY52" s="302"/>
      <c r="DZ52" s="302"/>
      <c r="EA52" s="307"/>
      <c r="EB52" s="308"/>
      <c r="EC52" s="288"/>
      <c r="ED52" s="288"/>
      <c r="EE52" s="306"/>
      <c r="EF52" s="302"/>
      <c r="EG52" s="302"/>
      <c r="EH52" s="302"/>
      <c r="EI52" s="302"/>
      <c r="EJ52" s="302"/>
      <c r="EK52" s="302"/>
      <c r="EL52" s="307"/>
      <c r="EM52" s="308"/>
      <c r="EN52" s="288"/>
      <c r="EO52" s="288"/>
      <c r="EP52" s="306"/>
      <c r="EQ52" s="302"/>
      <c r="ER52" s="302"/>
      <c r="ES52" s="302"/>
      <c r="ET52" s="302"/>
      <c r="EU52" s="302"/>
      <c r="EV52" s="302"/>
      <c r="EW52" s="307"/>
      <c r="EX52" s="308"/>
      <c r="EY52" s="288"/>
      <c r="EZ52" s="288"/>
      <c r="FA52" s="306"/>
      <c r="FB52" s="302"/>
      <c r="FC52" s="302"/>
      <c r="FD52" s="302"/>
      <c r="FE52" s="302"/>
      <c r="FF52" s="302"/>
      <c r="FG52" s="302"/>
      <c r="FH52" s="307"/>
      <c r="FI52" s="308"/>
      <c r="FJ52" s="288"/>
      <c r="FK52" s="288"/>
      <c r="FL52" s="306"/>
      <c r="FM52" s="302"/>
      <c r="FN52" s="302"/>
      <c r="FO52" s="302"/>
      <c r="FP52" s="302"/>
      <c r="FQ52" s="302"/>
      <c r="FR52" s="302"/>
      <c r="FS52" s="307"/>
      <c r="FT52" s="308"/>
      <c r="FU52" s="288"/>
      <c r="FV52" s="288"/>
      <c r="FW52" s="306"/>
      <c r="FX52" s="302"/>
      <c r="FY52" s="302"/>
      <c r="FZ52" s="302"/>
      <c r="GA52" s="302"/>
      <c r="GB52" s="302"/>
      <c r="GC52" s="302"/>
      <c r="GD52" s="307"/>
      <c r="GE52" s="308"/>
      <c r="GF52" s="288"/>
      <c r="GG52" s="288"/>
      <c r="GH52" s="306"/>
      <c r="GI52" s="302"/>
      <c r="GJ52" s="302"/>
      <c r="GK52" s="302"/>
      <c r="GL52" s="302"/>
      <c r="GM52" s="302"/>
      <c r="GN52" s="302"/>
      <c r="GO52" s="307"/>
      <c r="GP52" s="308"/>
      <c r="GQ52" s="288"/>
      <c r="GR52" s="288"/>
      <c r="GS52" s="306"/>
      <c r="GT52" s="302"/>
      <c r="GU52" s="302"/>
      <c r="GV52" s="302"/>
      <c r="GW52" s="302"/>
      <c r="GX52" s="302"/>
      <c r="GY52" s="302"/>
      <c r="GZ52" s="307"/>
      <c r="HA52" s="308"/>
      <c r="HB52" s="288"/>
      <c r="HC52" s="288"/>
      <c r="HD52" s="306"/>
      <c r="HE52" s="302"/>
      <c r="HF52" s="302"/>
      <c r="HG52" s="302"/>
      <c r="HH52" s="302"/>
      <c r="HI52" s="302"/>
      <c r="HJ52" s="302"/>
      <c r="HK52" s="307"/>
      <c r="HL52" s="308"/>
      <c r="HM52" s="288"/>
      <c r="HN52" s="288"/>
      <c r="HO52" s="306"/>
      <c r="HP52" s="302"/>
      <c r="HQ52" s="302"/>
      <c r="HR52" s="302"/>
      <c r="HS52" s="302"/>
      <c r="HT52" s="302"/>
      <c r="HU52" s="302"/>
      <c r="HV52" s="307"/>
      <c r="HW52" s="308"/>
      <c r="HX52" s="288"/>
      <c r="HY52" s="288"/>
      <c r="HZ52" s="306"/>
      <c r="IA52" s="302"/>
      <c r="IB52" s="302"/>
      <c r="IC52" s="302"/>
      <c r="ID52" s="302"/>
      <c r="IE52" s="302"/>
      <c r="IF52" s="302"/>
      <c r="IG52" s="307"/>
      <c r="IH52" s="308"/>
      <c r="II52" s="288"/>
      <c r="IJ52" s="288"/>
    </row>
    <row r="53" spans="1:244" x14ac:dyDescent="0.3">
      <c r="A53" s="309"/>
      <c r="B53" s="224"/>
      <c r="C53" s="224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02"/>
      <c r="V53" s="307"/>
      <c r="W53" s="308"/>
      <c r="X53" s="288"/>
      <c r="Y53" s="541"/>
      <c r="Z53" s="541"/>
      <c r="AA53" s="542"/>
      <c r="AB53" s="302"/>
      <c r="AC53" s="302"/>
      <c r="AD53" s="302"/>
      <c r="AE53" s="302"/>
      <c r="AF53" s="307"/>
      <c r="AG53" s="308"/>
      <c r="AH53" s="288"/>
      <c r="AI53" s="288"/>
      <c r="AJ53" s="306"/>
      <c r="AK53" s="302"/>
      <c r="AL53" s="302"/>
      <c r="AM53" s="302"/>
      <c r="AN53" s="302"/>
      <c r="AO53" s="302"/>
      <c r="AP53" s="302"/>
      <c r="AQ53" s="307"/>
      <c r="AR53" s="308"/>
      <c r="AS53" s="288"/>
      <c r="AT53" s="288"/>
      <c r="AU53" s="306"/>
      <c r="AV53" s="302"/>
      <c r="AW53" s="302"/>
      <c r="AX53" s="302"/>
      <c r="AY53" s="302"/>
      <c r="AZ53" s="302"/>
      <c r="BA53" s="302"/>
      <c r="BB53" s="307"/>
      <c r="BC53" s="308"/>
      <c r="BD53" s="288"/>
      <c r="BE53" s="288"/>
      <c r="BF53" s="306"/>
      <c r="BG53" s="302"/>
      <c r="BH53" s="302"/>
      <c r="BI53" s="302"/>
      <c r="BJ53" s="302"/>
      <c r="BK53" s="302"/>
      <c r="BL53" s="302"/>
      <c r="BM53" s="307"/>
      <c r="BN53" s="308"/>
      <c r="BO53" s="288"/>
      <c r="BP53" s="288"/>
      <c r="BQ53" s="306"/>
      <c r="BR53" s="302"/>
      <c r="BS53" s="302"/>
      <c r="BT53" s="302"/>
      <c r="BU53" s="302"/>
      <c r="BV53" s="302"/>
      <c r="BW53" s="302"/>
      <c r="BX53" s="307"/>
      <c r="BY53" s="308"/>
      <c r="BZ53" s="288"/>
      <c r="CA53" s="288"/>
      <c r="CB53" s="306"/>
      <c r="CC53" s="302"/>
      <c r="CD53" s="302"/>
      <c r="CE53" s="302"/>
      <c r="CF53" s="302"/>
      <c r="CG53" s="302"/>
      <c r="CH53" s="302"/>
      <c r="CI53" s="307"/>
      <c r="CJ53" s="308"/>
      <c r="CK53" s="288"/>
      <c r="CL53" s="288"/>
      <c r="CM53" s="306"/>
      <c r="CN53" s="302"/>
      <c r="CO53" s="302"/>
      <c r="CP53" s="302"/>
      <c r="CQ53" s="302"/>
      <c r="CR53" s="302"/>
      <c r="CS53" s="302"/>
      <c r="CT53" s="307"/>
      <c r="CU53" s="308"/>
      <c r="CV53" s="288"/>
      <c r="CW53" s="288"/>
      <c r="CX53" s="306"/>
      <c r="CY53" s="302"/>
      <c r="CZ53" s="302"/>
      <c r="DA53" s="302"/>
      <c r="DB53" s="302"/>
      <c r="DC53" s="302"/>
      <c r="DD53" s="302"/>
      <c r="DE53" s="307"/>
      <c r="DF53" s="308"/>
      <c r="DG53" s="288"/>
      <c r="DH53" s="288"/>
      <c r="DI53" s="306"/>
      <c r="DJ53" s="302"/>
      <c r="DK53" s="302"/>
      <c r="DL53" s="302"/>
      <c r="DM53" s="302"/>
      <c r="DN53" s="302"/>
      <c r="DO53" s="302"/>
      <c r="DP53" s="307"/>
      <c r="DQ53" s="308"/>
      <c r="DR53" s="288"/>
      <c r="DS53" s="288"/>
      <c r="DT53" s="306"/>
      <c r="DU53" s="302"/>
      <c r="DV53" s="302"/>
      <c r="DW53" s="302"/>
      <c r="DX53" s="302"/>
      <c r="DY53" s="302"/>
      <c r="DZ53" s="302"/>
      <c r="EA53" s="307"/>
      <c r="EB53" s="308"/>
      <c r="EC53" s="288"/>
      <c r="ED53" s="288"/>
      <c r="EE53" s="306"/>
      <c r="EF53" s="302"/>
      <c r="EG53" s="302"/>
      <c r="EH53" s="302"/>
      <c r="EI53" s="302"/>
      <c r="EJ53" s="302"/>
      <c r="EK53" s="302"/>
      <c r="EL53" s="307"/>
      <c r="EM53" s="308"/>
      <c r="EN53" s="288"/>
      <c r="EO53" s="288"/>
      <c r="EP53" s="306"/>
      <c r="EQ53" s="302"/>
      <c r="ER53" s="302"/>
      <c r="ES53" s="302"/>
      <c r="ET53" s="302"/>
      <c r="EU53" s="302"/>
      <c r="EV53" s="302"/>
      <c r="EW53" s="307"/>
      <c r="EX53" s="308"/>
      <c r="EY53" s="288"/>
      <c r="EZ53" s="288"/>
      <c r="FA53" s="306"/>
      <c r="FB53" s="302"/>
      <c r="FC53" s="302"/>
      <c r="FD53" s="302"/>
      <c r="FE53" s="302"/>
      <c r="FF53" s="302"/>
      <c r="FG53" s="302"/>
      <c r="FH53" s="307"/>
      <c r="FI53" s="308"/>
      <c r="FJ53" s="288"/>
      <c r="FK53" s="288"/>
      <c r="FL53" s="306"/>
      <c r="FM53" s="302"/>
      <c r="FN53" s="302"/>
      <c r="FO53" s="302"/>
      <c r="FP53" s="302"/>
      <c r="FQ53" s="302"/>
      <c r="FR53" s="302"/>
      <c r="FS53" s="307"/>
      <c r="FT53" s="308"/>
      <c r="FU53" s="288"/>
      <c r="FV53" s="288"/>
      <c r="FW53" s="306"/>
      <c r="FX53" s="302"/>
      <c r="FY53" s="302"/>
      <c r="FZ53" s="302"/>
      <c r="GA53" s="302"/>
      <c r="GB53" s="302"/>
      <c r="GC53" s="302"/>
      <c r="GD53" s="307"/>
      <c r="GE53" s="308"/>
      <c r="GF53" s="288"/>
      <c r="GG53" s="288"/>
      <c r="GH53" s="306"/>
      <c r="GI53" s="302"/>
      <c r="GJ53" s="302"/>
      <c r="GK53" s="302"/>
      <c r="GL53" s="302"/>
      <c r="GM53" s="302"/>
      <c r="GN53" s="302"/>
      <c r="GO53" s="307"/>
      <c r="GP53" s="308"/>
      <c r="GQ53" s="288"/>
      <c r="GR53" s="288"/>
      <c r="GS53" s="306"/>
      <c r="GT53" s="302"/>
      <c r="GU53" s="302"/>
      <c r="GV53" s="302"/>
      <c r="GW53" s="302"/>
      <c r="GX53" s="302"/>
      <c r="GY53" s="302"/>
      <c r="GZ53" s="307"/>
      <c r="HA53" s="308"/>
      <c r="HB53" s="288"/>
      <c r="HC53" s="288"/>
      <c r="HD53" s="306"/>
      <c r="HE53" s="302"/>
      <c r="HF53" s="302"/>
      <c r="HG53" s="302"/>
      <c r="HH53" s="302"/>
      <c r="HI53" s="302"/>
      <c r="HJ53" s="302"/>
      <c r="HK53" s="307"/>
      <c r="HL53" s="308"/>
      <c r="HM53" s="288"/>
      <c r="HN53" s="288"/>
      <c r="HO53" s="306"/>
      <c r="HP53" s="302"/>
      <c r="HQ53" s="302"/>
      <c r="HR53" s="302"/>
      <c r="HS53" s="302"/>
      <c r="HT53" s="302"/>
      <c r="HU53" s="302"/>
      <c r="HV53" s="307"/>
      <c r="HW53" s="308"/>
      <c r="HX53" s="288"/>
      <c r="HY53" s="288"/>
      <c r="HZ53" s="306"/>
      <c r="IA53" s="302"/>
      <c r="IB53" s="302"/>
      <c r="IC53" s="302"/>
      <c r="ID53" s="302"/>
      <c r="IE53" s="302"/>
      <c r="IF53" s="302"/>
      <c r="IG53" s="307"/>
      <c r="IH53" s="308"/>
      <c r="II53" s="288"/>
      <c r="IJ53" s="288"/>
    </row>
    <row r="54" spans="1:244" x14ac:dyDescent="0.3">
      <c r="A54" s="309"/>
      <c r="B54" s="224"/>
      <c r="C54" s="224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02"/>
      <c r="V54" s="307"/>
      <c r="W54" s="308"/>
      <c r="X54" s="288"/>
      <c r="Y54" s="541"/>
      <c r="Z54" s="541"/>
      <c r="AA54" s="542"/>
      <c r="AB54" s="302"/>
      <c r="AC54" s="302"/>
      <c r="AD54" s="302"/>
      <c r="AE54" s="302"/>
      <c r="AF54" s="307"/>
      <c r="AG54" s="308"/>
      <c r="AH54" s="288"/>
      <c r="AI54" s="288"/>
      <c r="AJ54" s="306"/>
      <c r="AK54" s="302"/>
      <c r="AL54" s="302"/>
      <c r="AM54" s="302"/>
      <c r="AN54" s="302"/>
      <c r="AO54" s="302"/>
      <c r="AP54" s="302"/>
      <c r="AQ54" s="307"/>
      <c r="AR54" s="308"/>
      <c r="AS54" s="288"/>
      <c r="AT54" s="288"/>
      <c r="AU54" s="306"/>
      <c r="AV54" s="302"/>
      <c r="AW54" s="302"/>
      <c r="AX54" s="302"/>
      <c r="AY54" s="302"/>
      <c r="AZ54" s="302"/>
      <c r="BA54" s="302"/>
      <c r="BB54" s="307"/>
      <c r="BC54" s="308"/>
      <c r="BD54" s="288"/>
      <c r="BE54" s="288"/>
      <c r="BF54" s="306"/>
      <c r="BG54" s="302"/>
      <c r="BH54" s="302"/>
      <c r="BI54" s="302"/>
      <c r="BJ54" s="302"/>
      <c r="BK54" s="302"/>
      <c r="BL54" s="302"/>
      <c r="BM54" s="307"/>
      <c r="BN54" s="308"/>
      <c r="BO54" s="288"/>
      <c r="BP54" s="288"/>
      <c r="BQ54" s="306"/>
      <c r="BR54" s="302"/>
      <c r="BS54" s="302"/>
      <c r="BT54" s="302"/>
      <c r="BU54" s="302"/>
      <c r="BV54" s="302"/>
      <c r="BW54" s="302"/>
      <c r="BX54" s="307"/>
      <c r="BY54" s="308"/>
      <c r="BZ54" s="288"/>
      <c r="CA54" s="288"/>
      <c r="CB54" s="306"/>
      <c r="CC54" s="302"/>
      <c r="CD54" s="302"/>
      <c r="CE54" s="302"/>
      <c r="CF54" s="302"/>
      <c r="CG54" s="302"/>
      <c r="CH54" s="302"/>
      <c r="CI54" s="307"/>
      <c r="CJ54" s="308"/>
      <c r="CK54" s="288"/>
      <c r="CL54" s="288"/>
      <c r="CM54" s="306"/>
      <c r="CN54" s="302"/>
      <c r="CO54" s="302"/>
      <c r="CP54" s="302"/>
      <c r="CQ54" s="302"/>
      <c r="CR54" s="302"/>
      <c r="CS54" s="302"/>
      <c r="CT54" s="307"/>
      <c r="CU54" s="308"/>
      <c r="CV54" s="288"/>
      <c r="CW54" s="288"/>
      <c r="CX54" s="306"/>
      <c r="CY54" s="302"/>
      <c r="CZ54" s="302"/>
      <c r="DA54" s="302"/>
      <c r="DB54" s="302"/>
      <c r="DC54" s="302"/>
      <c r="DD54" s="302"/>
      <c r="DE54" s="307"/>
      <c r="DF54" s="308"/>
      <c r="DG54" s="288"/>
      <c r="DH54" s="288"/>
      <c r="DI54" s="306"/>
      <c r="DJ54" s="302"/>
      <c r="DK54" s="302"/>
      <c r="DL54" s="302"/>
      <c r="DM54" s="302"/>
      <c r="DN54" s="302"/>
      <c r="DO54" s="302"/>
      <c r="DP54" s="307"/>
      <c r="DQ54" s="308"/>
      <c r="DR54" s="288"/>
      <c r="DS54" s="288"/>
      <c r="DT54" s="306"/>
      <c r="DU54" s="302"/>
      <c r="DV54" s="302"/>
      <c r="DW54" s="302"/>
      <c r="DX54" s="302"/>
      <c r="DY54" s="302"/>
      <c r="DZ54" s="302"/>
      <c r="EA54" s="307"/>
      <c r="EB54" s="308"/>
      <c r="EC54" s="288"/>
      <c r="ED54" s="288"/>
      <c r="EE54" s="306"/>
      <c r="EF54" s="302"/>
      <c r="EG54" s="302"/>
      <c r="EH54" s="302"/>
      <c r="EI54" s="302"/>
      <c r="EJ54" s="302"/>
      <c r="EK54" s="302"/>
      <c r="EL54" s="307"/>
      <c r="EM54" s="308"/>
      <c r="EN54" s="288"/>
      <c r="EO54" s="288"/>
      <c r="EP54" s="306"/>
      <c r="EQ54" s="302"/>
      <c r="ER54" s="302"/>
      <c r="ES54" s="302"/>
      <c r="ET54" s="302"/>
      <c r="EU54" s="302"/>
      <c r="EV54" s="302"/>
      <c r="EW54" s="307"/>
      <c r="EX54" s="308"/>
      <c r="EY54" s="288"/>
      <c r="EZ54" s="288"/>
      <c r="FA54" s="306"/>
      <c r="FB54" s="302"/>
      <c r="FC54" s="302"/>
      <c r="FD54" s="302"/>
      <c r="FE54" s="302"/>
      <c r="FF54" s="302"/>
      <c r="FG54" s="302"/>
      <c r="FH54" s="307"/>
      <c r="FI54" s="308"/>
      <c r="FJ54" s="288"/>
      <c r="FK54" s="288"/>
      <c r="FL54" s="306"/>
      <c r="FM54" s="302"/>
      <c r="FN54" s="302"/>
      <c r="FO54" s="302"/>
      <c r="FP54" s="302"/>
      <c r="FQ54" s="302"/>
      <c r="FR54" s="302"/>
      <c r="FS54" s="307"/>
      <c r="FT54" s="308"/>
      <c r="FU54" s="288"/>
      <c r="FV54" s="288"/>
      <c r="FW54" s="306"/>
      <c r="FX54" s="302"/>
      <c r="FY54" s="302"/>
      <c r="FZ54" s="302"/>
      <c r="GA54" s="302"/>
      <c r="GB54" s="302"/>
      <c r="GC54" s="302"/>
      <c r="GD54" s="307"/>
      <c r="GE54" s="308"/>
      <c r="GF54" s="288"/>
      <c r="GG54" s="288"/>
      <c r="GH54" s="306"/>
      <c r="GI54" s="302"/>
      <c r="GJ54" s="302"/>
      <c r="GK54" s="302"/>
      <c r="GL54" s="302"/>
      <c r="GM54" s="302"/>
      <c r="GN54" s="302"/>
      <c r="GO54" s="307"/>
      <c r="GP54" s="308"/>
      <c r="GQ54" s="288"/>
      <c r="GR54" s="288"/>
      <c r="GS54" s="306"/>
      <c r="GT54" s="302"/>
      <c r="GU54" s="302"/>
      <c r="GV54" s="302"/>
      <c r="GW54" s="302"/>
      <c r="GX54" s="302"/>
      <c r="GY54" s="302"/>
      <c r="GZ54" s="307"/>
      <c r="HA54" s="308"/>
      <c r="HB54" s="288"/>
      <c r="HC54" s="288"/>
      <c r="HD54" s="306"/>
      <c r="HE54" s="302"/>
      <c r="HF54" s="302"/>
      <c r="HG54" s="302"/>
      <c r="HH54" s="302"/>
      <c r="HI54" s="302"/>
      <c r="HJ54" s="302"/>
      <c r="HK54" s="307"/>
      <c r="HL54" s="308"/>
      <c r="HM54" s="288"/>
      <c r="HN54" s="288"/>
      <c r="HO54" s="306"/>
      <c r="HP54" s="302"/>
      <c r="HQ54" s="302"/>
      <c r="HR54" s="302"/>
      <c r="HS54" s="302"/>
      <c r="HT54" s="302"/>
      <c r="HU54" s="302"/>
      <c r="HV54" s="307"/>
      <c r="HW54" s="308"/>
      <c r="HX54" s="288"/>
      <c r="HY54" s="288"/>
      <c r="HZ54" s="306"/>
      <c r="IA54" s="302"/>
      <c r="IB54" s="302"/>
      <c r="IC54" s="302"/>
      <c r="ID54" s="302"/>
      <c r="IE54" s="302"/>
      <c r="IF54" s="302"/>
      <c r="IG54" s="307"/>
      <c r="IH54" s="308"/>
      <c r="II54" s="288"/>
      <c r="IJ54" s="288"/>
    </row>
    <row r="55" spans="1:244" x14ac:dyDescent="0.3">
      <c r="A55" s="309"/>
      <c r="B55" s="225"/>
      <c r="C55" s="225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02"/>
      <c r="V55" s="307"/>
      <c r="W55" s="308"/>
      <c r="X55" s="288"/>
      <c r="Y55" s="541"/>
      <c r="Z55" s="541"/>
      <c r="AA55" s="542"/>
      <c r="AB55" s="302"/>
      <c r="AC55" s="302"/>
      <c r="AD55" s="302"/>
      <c r="AE55" s="302"/>
      <c r="AF55" s="307"/>
      <c r="AG55" s="308"/>
      <c r="AH55" s="288"/>
      <c r="AI55" s="288"/>
      <c r="AJ55" s="306"/>
      <c r="AK55" s="302"/>
      <c r="AL55" s="302"/>
      <c r="AM55" s="302"/>
      <c r="AN55" s="302"/>
      <c r="AO55" s="302"/>
      <c r="AP55" s="302"/>
      <c r="AQ55" s="307"/>
      <c r="AR55" s="308"/>
      <c r="AS55" s="288"/>
      <c r="AT55" s="288"/>
      <c r="AU55" s="306"/>
      <c r="AV55" s="302"/>
      <c r="AW55" s="302"/>
      <c r="AX55" s="302"/>
      <c r="AY55" s="302"/>
      <c r="AZ55" s="302"/>
      <c r="BA55" s="302"/>
      <c r="BB55" s="307"/>
      <c r="BC55" s="308"/>
      <c r="BD55" s="288"/>
      <c r="BE55" s="288"/>
      <c r="BF55" s="306"/>
      <c r="BG55" s="302"/>
      <c r="BH55" s="302"/>
      <c r="BI55" s="302"/>
      <c r="BJ55" s="302"/>
      <c r="BK55" s="302"/>
      <c r="BL55" s="302"/>
      <c r="BM55" s="307"/>
      <c r="BN55" s="308"/>
      <c r="BO55" s="288"/>
      <c r="BP55" s="288"/>
      <c r="BQ55" s="306"/>
      <c r="BR55" s="302"/>
      <c r="BS55" s="302"/>
      <c r="BT55" s="302"/>
      <c r="BU55" s="302"/>
      <c r="BV55" s="302"/>
      <c r="BW55" s="302"/>
      <c r="BX55" s="307"/>
      <c r="BY55" s="308"/>
      <c r="BZ55" s="288"/>
      <c r="CA55" s="288"/>
      <c r="CB55" s="306"/>
      <c r="CC55" s="302"/>
      <c r="CD55" s="302"/>
      <c r="CE55" s="302"/>
      <c r="CF55" s="302"/>
      <c r="CG55" s="302"/>
      <c r="CH55" s="302"/>
      <c r="CI55" s="307"/>
      <c r="CJ55" s="308"/>
      <c r="CK55" s="288"/>
      <c r="CL55" s="288"/>
      <c r="CM55" s="306"/>
      <c r="CN55" s="302"/>
      <c r="CO55" s="302"/>
      <c r="CP55" s="302"/>
      <c r="CQ55" s="302"/>
      <c r="CR55" s="302"/>
      <c r="CS55" s="302"/>
      <c r="CT55" s="307"/>
      <c r="CU55" s="308"/>
      <c r="CV55" s="288"/>
      <c r="CW55" s="288"/>
      <c r="CX55" s="306"/>
      <c r="CY55" s="302"/>
      <c r="CZ55" s="302"/>
      <c r="DA55" s="302"/>
      <c r="DB55" s="302"/>
      <c r="DC55" s="302"/>
      <c r="DD55" s="302"/>
      <c r="DE55" s="307"/>
      <c r="DF55" s="308"/>
      <c r="DG55" s="288"/>
      <c r="DH55" s="288"/>
      <c r="DI55" s="306"/>
      <c r="DJ55" s="302"/>
      <c r="DK55" s="302"/>
      <c r="DL55" s="302"/>
      <c r="DM55" s="302"/>
      <c r="DN55" s="302"/>
      <c r="DO55" s="302"/>
      <c r="DP55" s="307"/>
      <c r="DQ55" s="308"/>
      <c r="DR55" s="288"/>
      <c r="DS55" s="288"/>
      <c r="DT55" s="306"/>
      <c r="DU55" s="302"/>
      <c r="DV55" s="302"/>
      <c r="DW55" s="302"/>
      <c r="DX55" s="302"/>
      <c r="DY55" s="302"/>
      <c r="DZ55" s="302"/>
      <c r="EA55" s="307"/>
      <c r="EB55" s="308"/>
      <c r="EC55" s="288"/>
      <c r="ED55" s="288"/>
      <c r="EE55" s="306"/>
      <c r="EF55" s="302"/>
      <c r="EG55" s="302"/>
      <c r="EH55" s="302"/>
      <c r="EI55" s="302"/>
      <c r="EJ55" s="302"/>
      <c r="EK55" s="302"/>
      <c r="EL55" s="307"/>
      <c r="EM55" s="308"/>
      <c r="EN55" s="288"/>
      <c r="EO55" s="288"/>
      <c r="EP55" s="306"/>
      <c r="EQ55" s="302"/>
      <c r="ER55" s="302"/>
      <c r="ES55" s="302"/>
      <c r="ET55" s="302"/>
      <c r="EU55" s="302"/>
      <c r="EV55" s="302"/>
      <c r="EW55" s="307"/>
      <c r="EX55" s="308"/>
      <c r="EY55" s="288"/>
      <c r="EZ55" s="288"/>
      <c r="FA55" s="306"/>
      <c r="FB55" s="302"/>
      <c r="FC55" s="302"/>
      <c r="FD55" s="302"/>
      <c r="FE55" s="302"/>
      <c r="FF55" s="302"/>
      <c r="FG55" s="302"/>
      <c r="FH55" s="307"/>
      <c r="FI55" s="308"/>
      <c r="FJ55" s="288"/>
      <c r="FK55" s="288"/>
      <c r="FL55" s="306"/>
      <c r="FM55" s="302"/>
      <c r="FN55" s="302"/>
      <c r="FO55" s="302"/>
      <c r="FP55" s="302"/>
      <c r="FQ55" s="302"/>
      <c r="FR55" s="302"/>
      <c r="FS55" s="307"/>
      <c r="FT55" s="308"/>
      <c r="FU55" s="288"/>
      <c r="FV55" s="288"/>
      <c r="FW55" s="306"/>
      <c r="FX55" s="302"/>
      <c r="FY55" s="302"/>
      <c r="FZ55" s="302"/>
      <c r="GA55" s="302"/>
      <c r="GB55" s="302"/>
      <c r="GC55" s="302"/>
      <c r="GD55" s="307"/>
      <c r="GE55" s="308"/>
      <c r="GF55" s="288"/>
      <c r="GG55" s="288"/>
      <c r="GH55" s="306"/>
      <c r="GI55" s="302"/>
      <c r="GJ55" s="302"/>
      <c r="GK55" s="302"/>
      <c r="GL55" s="302"/>
      <c r="GM55" s="302"/>
      <c r="GN55" s="302"/>
      <c r="GO55" s="307"/>
      <c r="GP55" s="308"/>
      <c r="GQ55" s="288"/>
      <c r="GR55" s="288"/>
      <c r="GS55" s="306"/>
      <c r="GT55" s="302"/>
      <c r="GU55" s="302"/>
      <c r="GV55" s="302"/>
      <c r="GW55" s="302"/>
      <c r="GX55" s="302"/>
      <c r="GY55" s="302"/>
      <c r="GZ55" s="307"/>
      <c r="HA55" s="308"/>
      <c r="HB55" s="288"/>
      <c r="HC55" s="288"/>
      <c r="HD55" s="306"/>
      <c r="HE55" s="302"/>
      <c r="HF55" s="302"/>
      <c r="HG55" s="302"/>
      <c r="HH55" s="302"/>
      <c r="HI55" s="302"/>
      <c r="HJ55" s="302"/>
      <c r="HK55" s="307"/>
      <c r="HL55" s="308"/>
      <c r="HM55" s="288"/>
      <c r="HN55" s="288"/>
      <c r="HO55" s="306"/>
      <c r="HP55" s="302"/>
      <c r="HQ55" s="302"/>
      <c r="HR55" s="302"/>
      <c r="HS55" s="302"/>
      <c r="HT55" s="302"/>
      <c r="HU55" s="302"/>
      <c r="HV55" s="307"/>
      <c r="HW55" s="308"/>
      <c r="HX55" s="288"/>
      <c r="HY55" s="288"/>
      <c r="HZ55" s="306"/>
      <c r="IA55" s="302"/>
      <c r="IB55" s="302"/>
      <c r="IC55" s="302"/>
      <c r="ID55" s="302"/>
      <c r="IE55" s="302"/>
      <c r="IF55" s="302"/>
      <c r="IG55" s="307"/>
      <c r="IH55" s="308"/>
      <c r="II55" s="288"/>
      <c r="IJ55" s="288"/>
    </row>
    <row r="56" spans="1:244" x14ac:dyDescent="0.3">
      <c r="A56" s="309"/>
      <c r="B56" s="225"/>
      <c r="C56" s="225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02"/>
      <c r="V56" s="307"/>
      <c r="W56" s="308"/>
      <c r="X56" s="288"/>
      <c r="Y56" s="541"/>
      <c r="Z56" s="541"/>
      <c r="AA56" s="542"/>
      <c r="AB56" s="302"/>
      <c r="AC56" s="302"/>
      <c r="AD56" s="302"/>
      <c r="AE56" s="302"/>
      <c r="AF56" s="307"/>
      <c r="AG56" s="308"/>
      <c r="AH56" s="288"/>
      <c r="AI56" s="288"/>
      <c r="AJ56" s="306"/>
      <c r="AK56" s="302"/>
      <c r="AL56" s="302"/>
      <c r="AM56" s="302"/>
      <c r="AN56" s="302"/>
      <c r="AO56" s="302"/>
      <c r="AP56" s="302"/>
      <c r="AQ56" s="307"/>
      <c r="AR56" s="308"/>
      <c r="AS56" s="288"/>
      <c r="AT56" s="288"/>
      <c r="AU56" s="306"/>
      <c r="AV56" s="302"/>
      <c r="AW56" s="302"/>
      <c r="AX56" s="302"/>
      <c r="AY56" s="302"/>
      <c r="AZ56" s="302"/>
      <c r="BA56" s="302"/>
      <c r="BB56" s="307"/>
      <c r="BC56" s="308"/>
      <c r="BD56" s="288"/>
      <c r="BE56" s="288"/>
      <c r="BF56" s="306"/>
      <c r="BG56" s="302"/>
      <c r="BH56" s="302"/>
      <c r="BI56" s="302"/>
      <c r="BJ56" s="302"/>
      <c r="BK56" s="302"/>
      <c r="BL56" s="302"/>
      <c r="BM56" s="307"/>
      <c r="BN56" s="308"/>
      <c r="BO56" s="288"/>
      <c r="BP56" s="288"/>
      <c r="BQ56" s="306"/>
      <c r="BR56" s="302"/>
      <c r="BS56" s="302"/>
      <c r="BT56" s="302"/>
      <c r="BU56" s="302"/>
      <c r="BV56" s="302"/>
      <c r="BW56" s="302"/>
      <c r="BX56" s="307"/>
      <c r="BY56" s="308"/>
      <c r="BZ56" s="288"/>
      <c r="CA56" s="288"/>
      <c r="CB56" s="306"/>
      <c r="CC56" s="302"/>
      <c r="CD56" s="302"/>
      <c r="CE56" s="302"/>
      <c r="CF56" s="302"/>
      <c r="CG56" s="302"/>
      <c r="CH56" s="302"/>
      <c r="CI56" s="307"/>
      <c r="CJ56" s="308"/>
      <c r="CK56" s="288"/>
      <c r="CL56" s="288"/>
      <c r="CM56" s="306"/>
      <c r="CN56" s="302"/>
      <c r="CO56" s="302"/>
      <c r="CP56" s="302"/>
      <c r="CQ56" s="302"/>
      <c r="CR56" s="302"/>
      <c r="CS56" s="302"/>
      <c r="CT56" s="307"/>
      <c r="CU56" s="308"/>
      <c r="CV56" s="288"/>
      <c r="CW56" s="288"/>
      <c r="CX56" s="306"/>
      <c r="CY56" s="302"/>
      <c r="CZ56" s="302"/>
      <c r="DA56" s="302"/>
      <c r="DB56" s="302"/>
      <c r="DC56" s="302"/>
      <c r="DD56" s="302"/>
      <c r="DE56" s="307"/>
      <c r="DF56" s="308"/>
      <c r="DG56" s="288"/>
      <c r="DH56" s="288"/>
      <c r="DI56" s="306"/>
      <c r="DJ56" s="302"/>
      <c r="DK56" s="302"/>
      <c r="DL56" s="302"/>
      <c r="DM56" s="302"/>
      <c r="DN56" s="302"/>
      <c r="DO56" s="302"/>
      <c r="DP56" s="307"/>
      <c r="DQ56" s="308"/>
      <c r="DR56" s="288"/>
      <c r="DS56" s="288"/>
      <c r="DT56" s="306"/>
      <c r="DU56" s="302"/>
      <c r="DV56" s="302"/>
      <c r="DW56" s="302"/>
      <c r="DX56" s="302"/>
      <c r="DY56" s="302"/>
      <c r="DZ56" s="302"/>
      <c r="EA56" s="307"/>
      <c r="EB56" s="308"/>
      <c r="EC56" s="288"/>
      <c r="ED56" s="288"/>
      <c r="EE56" s="306"/>
      <c r="EF56" s="302"/>
      <c r="EG56" s="302"/>
      <c r="EH56" s="302"/>
      <c r="EI56" s="302"/>
      <c r="EJ56" s="302"/>
      <c r="EK56" s="302"/>
      <c r="EL56" s="307"/>
      <c r="EM56" s="308"/>
      <c r="EN56" s="288"/>
      <c r="EO56" s="288"/>
      <c r="EP56" s="306"/>
      <c r="EQ56" s="302"/>
      <c r="ER56" s="302"/>
      <c r="ES56" s="302"/>
      <c r="ET56" s="302"/>
      <c r="EU56" s="302"/>
      <c r="EV56" s="302"/>
      <c r="EW56" s="307"/>
      <c r="EX56" s="308"/>
      <c r="EY56" s="288"/>
      <c r="EZ56" s="288"/>
      <c r="FA56" s="306"/>
      <c r="FB56" s="302"/>
      <c r="FC56" s="302"/>
      <c r="FD56" s="302"/>
      <c r="FE56" s="302"/>
      <c r="FF56" s="302"/>
      <c r="FG56" s="302"/>
      <c r="FH56" s="307"/>
      <c r="FI56" s="308"/>
      <c r="FJ56" s="288"/>
      <c r="FK56" s="288"/>
      <c r="FL56" s="306"/>
      <c r="FM56" s="302"/>
      <c r="FN56" s="302"/>
      <c r="FO56" s="302"/>
      <c r="FP56" s="302"/>
      <c r="FQ56" s="302"/>
      <c r="FR56" s="302"/>
      <c r="FS56" s="307"/>
      <c r="FT56" s="308"/>
      <c r="FU56" s="288"/>
      <c r="FV56" s="288"/>
      <c r="FW56" s="306"/>
      <c r="FX56" s="302"/>
      <c r="FY56" s="302"/>
      <c r="FZ56" s="302"/>
      <c r="GA56" s="302"/>
      <c r="GB56" s="302"/>
      <c r="GC56" s="302"/>
      <c r="GD56" s="307"/>
      <c r="GE56" s="308"/>
      <c r="GF56" s="288"/>
      <c r="GG56" s="288"/>
      <c r="GH56" s="306"/>
      <c r="GI56" s="302"/>
      <c r="GJ56" s="302"/>
      <c r="GK56" s="302"/>
      <c r="GL56" s="302"/>
      <c r="GM56" s="302"/>
      <c r="GN56" s="302"/>
      <c r="GO56" s="307"/>
      <c r="GP56" s="308"/>
      <c r="GQ56" s="288"/>
      <c r="GR56" s="288"/>
      <c r="GS56" s="306"/>
      <c r="GT56" s="302"/>
      <c r="GU56" s="302"/>
      <c r="GV56" s="302"/>
      <c r="GW56" s="302"/>
      <c r="GX56" s="302"/>
      <c r="GY56" s="302"/>
      <c r="GZ56" s="307"/>
      <c r="HA56" s="308"/>
      <c r="HB56" s="288"/>
      <c r="HC56" s="288"/>
      <c r="HD56" s="306"/>
      <c r="HE56" s="302"/>
      <c r="HF56" s="302"/>
      <c r="HG56" s="302"/>
      <c r="HH56" s="302"/>
      <c r="HI56" s="302"/>
      <c r="HJ56" s="302"/>
      <c r="HK56" s="307"/>
      <c r="HL56" s="308"/>
      <c r="HM56" s="288"/>
      <c r="HN56" s="288"/>
      <c r="HO56" s="306"/>
      <c r="HP56" s="302"/>
      <c r="HQ56" s="302"/>
      <c r="HR56" s="302"/>
      <c r="HS56" s="302"/>
      <c r="HT56" s="302"/>
      <c r="HU56" s="302"/>
      <c r="HV56" s="307"/>
      <c r="HW56" s="308"/>
      <c r="HX56" s="288"/>
      <c r="HY56" s="288"/>
      <c r="HZ56" s="306"/>
      <c r="IA56" s="302"/>
      <c r="IB56" s="302"/>
      <c r="IC56" s="302"/>
      <c r="ID56" s="302"/>
      <c r="IE56" s="302"/>
      <c r="IF56" s="302"/>
      <c r="IG56" s="307"/>
      <c r="IH56" s="308"/>
      <c r="II56" s="288"/>
      <c r="IJ56" s="288"/>
    </row>
    <row r="57" spans="1:244" x14ac:dyDescent="0.3">
      <c r="A57" s="309"/>
      <c r="B57" s="224"/>
      <c r="C57" s="224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02"/>
      <c r="V57" s="307"/>
      <c r="W57" s="308"/>
      <c r="X57" s="288"/>
      <c r="Y57" s="539"/>
      <c r="Z57" s="539"/>
      <c r="AA57" s="540"/>
      <c r="AB57" s="302"/>
      <c r="AC57" s="302"/>
      <c r="AD57" s="302"/>
      <c r="AE57" s="302"/>
      <c r="AF57" s="307"/>
      <c r="AG57" s="308"/>
      <c r="AH57" s="288"/>
      <c r="AI57" s="288"/>
      <c r="AJ57" s="306"/>
      <c r="AK57" s="302"/>
      <c r="AL57" s="302"/>
      <c r="AM57" s="302"/>
      <c r="AN57" s="302"/>
      <c r="AO57" s="302"/>
      <c r="AP57" s="302"/>
      <c r="AQ57" s="307"/>
      <c r="AR57" s="308"/>
      <c r="AS57" s="288"/>
      <c r="AT57" s="288"/>
      <c r="AU57" s="306"/>
      <c r="AV57" s="302"/>
      <c r="AW57" s="302"/>
      <c r="AX57" s="302"/>
      <c r="AY57" s="302"/>
      <c r="AZ57" s="302"/>
      <c r="BA57" s="302"/>
      <c r="BB57" s="307"/>
      <c r="BC57" s="308"/>
      <c r="BD57" s="288"/>
      <c r="BE57" s="288"/>
      <c r="BF57" s="306"/>
      <c r="BG57" s="302"/>
      <c r="BH57" s="302"/>
      <c r="BI57" s="302"/>
      <c r="BJ57" s="302"/>
      <c r="BK57" s="302"/>
      <c r="BL57" s="302"/>
      <c r="BM57" s="307"/>
      <c r="BN57" s="308"/>
      <c r="BO57" s="288"/>
      <c r="BP57" s="288"/>
      <c r="BQ57" s="306"/>
      <c r="BR57" s="302"/>
      <c r="BS57" s="302"/>
      <c r="BT57" s="302"/>
      <c r="BU57" s="302"/>
      <c r="BV57" s="302"/>
      <c r="BW57" s="302"/>
      <c r="BX57" s="307"/>
      <c r="BY57" s="308"/>
      <c r="BZ57" s="288"/>
      <c r="CA57" s="288"/>
      <c r="CB57" s="306"/>
      <c r="CC57" s="302"/>
      <c r="CD57" s="302"/>
      <c r="CE57" s="302"/>
      <c r="CF57" s="302"/>
      <c r="CG57" s="302"/>
      <c r="CH57" s="302"/>
      <c r="CI57" s="307"/>
      <c r="CJ57" s="308"/>
      <c r="CK57" s="288"/>
      <c r="CL57" s="288"/>
      <c r="CM57" s="306"/>
      <c r="CN57" s="302"/>
      <c r="CO57" s="302"/>
      <c r="CP57" s="302"/>
      <c r="CQ57" s="302"/>
      <c r="CR57" s="302"/>
      <c r="CS57" s="302"/>
      <c r="CT57" s="307"/>
      <c r="CU57" s="308"/>
      <c r="CV57" s="288"/>
      <c r="CW57" s="288"/>
      <c r="CX57" s="306"/>
      <c r="CY57" s="302"/>
      <c r="CZ57" s="302"/>
      <c r="DA57" s="302"/>
      <c r="DB57" s="302"/>
      <c r="DC57" s="302"/>
      <c r="DD57" s="302"/>
      <c r="DE57" s="307"/>
      <c r="DF57" s="308"/>
      <c r="DG57" s="288"/>
      <c r="DH57" s="288"/>
      <c r="DI57" s="306"/>
      <c r="DJ57" s="302"/>
      <c r="DK57" s="302"/>
      <c r="DL57" s="302"/>
      <c r="DM57" s="302"/>
      <c r="DN57" s="302"/>
      <c r="DO57" s="302"/>
      <c r="DP57" s="307"/>
      <c r="DQ57" s="308"/>
      <c r="DR57" s="288"/>
      <c r="DS57" s="288"/>
      <c r="DT57" s="306"/>
      <c r="DU57" s="302"/>
      <c r="DV57" s="302"/>
      <c r="DW57" s="302"/>
      <c r="DX57" s="302"/>
      <c r="DY57" s="302"/>
      <c r="DZ57" s="302"/>
      <c r="EA57" s="307"/>
      <c r="EB57" s="308"/>
      <c r="EC57" s="288"/>
      <c r="ED57" s="288"/>
      <c r="EE57" s="306"/>
      <c r="EF57" s="302"/>
      <c r="EG57" s="302"/>
      <c r="EH57" s="302"/>
      <c r="EI57" s="302"/>
      <c r="EJ57" s="302"/>
      <c r="EK57" s="302"/>
      <c r="EL57" s="307"/>
      <c r="EM57" s="308"/>
      <c r="EN57" s="288"/>
      <c r="EO57" s="288"/>
      <c r="EP57" s="306"/>
      <c r="EQ57" s="302"/>
      <c r="ER57" s="302"/>
      <c r="ES57" s="302"/>
      <c r="ET57" s="302"/>
      <c r="EU57" s="302"/>
      <c r="EV57" s="302"/>
      <c r="EW57" s="307"/>
      <c r="EX57" s="308"/>
      <c r="EY57" s="288"/>
      <c r="EZ57" s="288"/>
      <c r="FA57" s="306"/>
      <c r="FB57" s="302"/>
      <c r="FC57" s="302"/>
      <c r="FD57" s="302"/>
      <c r="FE57" s="302"/>
      <c r="FF57" s="302"/>
      <c r="FG57" s="302"/>
      <c r="FH57" s="307"/>
      <c r="FI57" s="308"/>
      <c r="FJ57" s="288"/>
      <c r="FK57" s="288"/>
      <c r="FL57" s="306"/>
      <c r="FM57" s="302"/>
      <c r="FN57" s="302"/>
      <c r="FO57" s="302"/>
      <c r="FP57" s="302"/>
      <c r="FQ57" s="302"/>
      <c r="FR57" s="302"/>
      <c r="FS57" s="307"/>
      <c r="FT57" s="308"/>
      <c r="FU57" s="288"/>
      <c r="FV57" s="288"/>
      <c r="FW57" s="306"/>
      <c r="FX57" s="302"/>
      <c r="FY57" s="302"/>
      <c r="FZ57" s="302"/>
      <c r="GA57" s="302"/>
      <c r="GB57" s="302"/>
      <c r="GC57" s="302"/>
      <c r="GD57" s="307"/>
      <c r="GE57" s="308"/>
      <c r="GF57" s="288"/>
      <c r="GG57" s="288"/>
      <c r="GH57" s="306"/>
      <c r="GI57" s="302"/>
      <c r="GJ57" s="302"/>
      <c r="GK57" s="302"/>
      <c r="GL57" s="302"/>
      <c r="GM57" s="302"/>
      <c r="GN57" s="302"/>
      <c r="GO57" s="307"/>
      <c r="GP57" s="308"/>
      <c r="GQ57" s="288"/>
      <c r="GR57" s="288"/>
      <c r="GS57" s="306"/>
      <c r="GT57" s="302"/>
      <c r="GU57" s="302"/>
      <c r="GV57" s="302"/>
      <c r="GW57" s="302"/>
      <c r="GX57" s="302"/>
      <c r="GY57" s="302"/>
      <c r="GZ57" s="307"/>
      <c r="HA57" s="308"/>
      <c r="HB57" s="288"/>
      <c r="HC57" s="288"/>
      <c r="HD57" s="306"/>
      <c r="HE57" s="302"/>
      <c r="HF57" s="302"/>
      <c r="HG57" s="302"/>
      <c r="HH57" s="302"/>
      <c r="HI57" s="302"/>
      <c r="HJ57" s="302"/>
      <c r="HK57" s="307"/>
      <c r="HL57" s="308"/>
      <c r="HM57" s="288"/>
      <c r="HN57" s="288"/>
      <c r="HO57" s="306"/>
      <c r="HP57" s="302"/>
      <c r="HQ57" s="302"/>
      <c r="HR57" s="302"/>
      <c r="HS57" s="302"/>
      <c r="HT57" s="302"/>
      <c r="HU57" s="302"/>
      <c r="HV57" s="307"/>
      <c r="HW57" s="308"/>
      <c r="HX57" s="288"/>
      <c r="HY57" s="288"/>
      <c r="HZ57" s="306"/>
      <c r="IA57" s="302"/>
      <c r="IB57" s="302"/>
      <c r="IC57" s="302"/>
      <c r="ID57" s="302"/>
      <c r="IE57" s="302"/>
      <c r="IF57" s="302"/>
      <c r="IG57" s="307"/>
      <c r="IH57" s="308"/>
      <c r="II57" s="288"/>
      <c r="IJ57" s="288"/>
    </row>
    <row r="58" spans="1:244" x14ac:dyDescent="0.3">
      <c r="A58" s="309"/>
      <c r="B58" s="224"/>
      <c r="C58" s="224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02"/>
      <c r="V58" s="307"/>
      <c r="W58" s="308"/>
      <c r="X58" s="288"/>
      <c r="Y58" s="541"/>
      <c r="Z58" s="541"/>
      <c r="AA58" s="542"/>
      <c r="AB58" s="302"/>
      <c r="AC58" s="302"/>
      <c r="AD58" s="302"/>
      <c r="AE58" s="302"/>
      <c r="AF58" s="307"/>
      <c r="AG58" s="308"/>
      <c r="AH58" s="288"/>
      <c r="AI58" s="288"/>
      <c r="AJ58" s="306"/>
      <c r="AK58" s="302"/>
      <c r="AL58" s="302"/>
      <c r="AM58" s="302"/>
      <c r="AN58" s="302"/>
      <c r="AO58" s="302"/>
      <c r="AP58" s="302"/>
      <c r="AQ58" s="307"/>
      <c r="AR58" s="308"/>
      <c r="AS58" s="288"/>
      <c r="AT58" s="288"/>
      <c r="AU58" s="306"/>
      <c r="AV58" s="302"/>
      <c r="AW58" s="302"/>
      <c r="AX58" s="302"/>
      <c r="AY58" s="302"/>
      <c r="AZ58" s="302"/>
      <c r="BA58" s="302"/>
      <c r="BB58" s="307"/>
      <c r="BC58" s="308"/>
      <c r="BD58" s="288"/>
      <c r="BE58" s="288"/>
      <c r="BF58" s="306"/>
      <c r="BG58" s="302"/>
      <c r="BH58" s="302"/>
      <c r="BI58" s="302"/>
      <c r="BJ58" s="302"/>
      <c r="BK58" s="302"/>
      <c r="BL58" s="302"/>
      <c r="BM58" s="307"/>
      <c r="BN58" s="308"/>
      <c r="BO58" s="288"/>
      <c r="BP58" s="288"/>
      <c r="BQ58" s="306"/>
      <c r="BR58" s="302"/>
      <c r="BS58" s="302"/>
      <c r="BT58" s="302"/>
      <c r="BU58" s="302"/>
      <c r="BV58" s="302"/>
      <c r="BW58" s="302"/>
      <c r="BX58" s="307"/>
      <c r="BY58" s="308"/>
      <c r="BZ58" s="288"/>
      <c r="CA58" s="288"/>
      <c r="CB58" s="306"/>
      <c r="CC58" s="302"/>
      <c r="CD58" s="302"/>
      <c r="CE58" s="302"/>
      <c r="CF58" s="302"/>
      <c r="CG58" s="302"/>
      <c r="CH58" s="302"/>
      <c r="CI58" s="307"/>
      <c r="CJ58" s="308"/>
      <c r="CK58" s="288"/>
      <c r="CL58" s="288"/>
      <c r="CM58" s="306"/>
      <c r="CN58" s="302"/>
      <c r="CO58" s="302"/>
      <c r="CP58" s="302"/>
      <c r="CQ58" s="302"/>
      <c r="CR58" s="302"/>
      <c r="CS58" s="302"/>
      <c r="CT58" s="307"/>
      <c r="CU58" s="308"/>
      <c r="CV58" s="288"/>
      <c r="CW58" s="288"/>
      <c r="CX58" s="306"/>
      <c r="CY58" s="302"/>
      <c r="CZ58" s="302"/>
      <c r="DA58" s="302"/>
      <c r="DB58" s="302"/>
      <c r="DC58" s="302"/>
      <c r="DD58" s="302"/>
      <c r="DE58" s="307"/>
      <c r="DF58" s="308"/>
      <c r="DG58" s="288"/>
      <c r="DH58" s="288"/>
      <c r="DI58" s="306"/>
      <c r="DJ58" s="302"/>
      <c r="DK58" s="302"/>
      <c r="DL58" s="302"/>
      <c r="DM58" s="302"/>
      <c r="DN58" s="302"/>
      <c r="DO58" s="302"/>
      <c r="DP58" s="307"/>
      <c r="DQ58" s="308"/>
      <c r="DR58" s="288"/>
      <c r="DS58" s="288"/>
      <c r="DT58" s="306"/>
      <c r="DU58" s="302"/>
      <c r="DV58" s="302"/>
      <c r="DW58" s="302"/>
      <c r="DX58" s="302"/>
      <c r="DY58" s="302"/>
      <c r="DZ58" s="302"/>
      <c r="EA58" s="307"/>
      <c r="EB58" s="308"/>
      <c r="EC58" s="288"/>
      <c r="ED58" s="288"/>
      <c r="EE58" s="306"/>
      <c r="EF58" s="302"/>
      <c r="EG58" s="302"/>
      <c r="EH58" s="302"/>
      <c r="EI58" s="302"/>
      <c r="EJ58" s="302"/>
      <c r="EK58" s="302"/>
      <c r="EL58" s="307"/>
      <c r="EM58" s="308"/>
      <c r="EN58" s="288"/>
      <c r="EO58" s="288"/>
      <c r="EP58" s="306"/>
      <c r="EQ58" s="302"/>
      <c r="ER58" s="302"/>
      <c r="ES58" s="302"/>
      <c r="ET58" s="302"/>
      <c r="EU58" s="302"/>
      <c r="EV58" s="302"/>
      <c r="EW58" s="307"/>
      <c r="EX58" s="308"/>
      <c r="EY58" s="288"/>
      <c r="EZ58" s="288"/>
      <c r="FA58" s="306"/>
      <c r="FB58" s="302"/>
      <c r="FC58" s="302"/>
      <c r="FD58" s="302"/>
      <c r="FE58" s="302"/>
      <c r="FF58" s="302"/>
      <c r="FG58" s="302"/>
      <c r="FH58" s="307"/>
      <c r="FI58" s="308"/>
      <c r="FJ58" s="288"/>
      <c r="FK58" s="288"/>
      <c r="FL58" s="306"/>
      <c r="FM58" s="302"/>
      <c r="FN58" s="302"/>
      <c r="FO58" s="302"/>
      <c r="FP58" s="302"/>
      <c r="FQ58" s="302"/>
      <c r="FR58" s="302"/>
      <c r="FS58" s="307"/>
      <c r="FT58" s="308"/>
      <c r="FU58" s="288"/>
      <c r="FV58" s="288"/>
      <c r="FW58" s="306"/>
      <c r="FX58" s="302"/>
      <c r="FY58" s="302"/>
      <c r="FZ58" s="302"/>
      <c r="GA58" s="302"/>
      <c r="GB58" s="302"/>
      <c r="GC58" s="302"/>
      <c r="GD58" s="307"/>
      <c r="GE58" s="308"/>
      <c r="GF58" s="288"/>
      <c r="GG58" s="288"/>
      <c r="GH58" s="306"/>
      <c r="GI58" s="302"/>
      <c r="GJ58" s="302"/>
      <c r="GK58" s="302"/>
      <c r="GL58" s="302"/>
      <c r="GM58" s="302"/>
      <c r="GN58" s="302"/>
      <c r="GO58" s="307"/>
      <c r="GP58" s="308"/>
      <c r="GQ58" s="288"/>
      <c r="GR58" s="288"/>
      <c r="GS58" s="306"/>
      <c r="GT58" s="302"/>
      <c r="GU58" s="302"/>
      <c r="GV58" s="302"/>
      <c r="GW58" s="302"/>
      <c r="GX58" s="302"/>
      <c r="GY58" s="302"/>
      <c r="GZ58" s="307"/>
      <c r="HA58" s="308"/>
      <c r="HB58" s="288"/>
      <c r="HC58" s="288"/>
      <c r="HD58" s="306"/>
      <c r="HE58" s="302"/>
      <c r="HF58" s="302"/>
      <c r="HG58" s="302"/>
      <c r="HH58" s="302"/>
      <c r="HI58" s="302"/>
      <c r="HJ58" s="302"/>
      <c r="HK58" s="307"/>
      <c r="HL58" s="308"/>
      <c r="HM58" s="288"/>
      <c r="HN58" s="288"/>
      <c r="HO58" s="306"/>
      <c r="HP58" s="302"/>
      <c r="HQ58" s="302"/>
      <c r="HR58" s="302"/>
      <c r="HS58" s="302"/>
      <c r="HT58" s="302"/>
      <c r="HU58" s="302"/>
      <c r="HV58" s="307"/>
      <c r="HW58" s="308"/>
      <c r="HX58" s="288"/>
      <c r="HY58" s="288"/>
      <c r="HZ58" s="306"/>
      <c r="IA58" s="302"/>
      <c r="IB58" s="302"/>
      <c r="IC58" s="302"/>
      <c r="ID58" s="302"/>
      <c r="IE58" s="302"/>
      <c r="IF58" s="302"/>
      <c r="IG58" s="307"/>
      <c r="IH58" s="308"/>
      <c r="II58" s="288"/>
      <c r="IJ58" s="288"/>
    </row>
    <row r="59" spans="1:244" x14ac:dyDescent="0.3">
      <c r="A59" s="309"/>
      <c r="B59" s="224"/>
      <c r="C59" s="224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02"/>
      <c r="V59" s="307"/>
      <c r="W59" s="308"/>
      <c r="X59" s="288"/>
      <c r="Y59" s="543"/>
      <c r="Z59" s="543"/>
      <c r="AA59" s="544"/>
      <c r="AB59" s="302"/>
      <c r="AC59" s="302"/>
      <c r="AD59" s="302"/>
      <c r="AE59" s="302"/>
      <c r="AF59" s="307"/>
      <c r="AG59" s="308"/>
      <c r="AH59" s="288"/>
      <c r="AI59" s="288"/>
      <c r="AJ59" s="306"/>
      <c r="AK59" s="302"/>
      <c r="AL59" s="302"/>
      <c r="AM59" s="302"/>
      <c r="AN59" s="302"/>
      <c r="AO59" s="302"/>
      <c r="AP59" s="302"/>
      <c r="AQ59" s="307"/>
      <c r="AR59" s="308"/>
      <c r="AS59" s="288"/>
      <c r="AT59" s="288"/>
      <c r="AU59" s="306"/>
      <c r="AV59" s="302"/>
      <c r="AW59" s="302"/>
      <c r="AX59" s="302"/>
      <c r="AY59" s="302"/>
      <c r="AZ59" s="302"/>
      <c r="BA59" s="302"/>
      <c r="BB59" s="307"/>
      <c r="BC59" s="308"/>
      <c r="BD59" s="288"/>
      <c r="BE59" s="288"/>
      <c r="BF59" s="306"/>
      <c r="BG59" s="302"/>
      <c r="BH59" s="302"/>
      <c r="BI59" s="302"/>
      <c r="BJ59" s="302"/>
      <c r="BK59" s="302"/>
      <c r="BL59" s="302"/>
      <c r="BM59" s="307"/>
      <c r="BN59" s="308"/>
      <c r="BO59" s="288"/>
      <c r="BP59" s="288"/>
      <c r="BQ59" s="306"/>
      <c r="BR59" s="302"/>
      <c r="BS59" s="302"/>
      <c r="BT59" s="302"/>
      <c r="BU59" s="302"/>
      <c r="BV59" s="302"/>
      <c r="BW59" s="302"/>
      <c r="BX59" s="307"/>
      <c r="BY59" s="308"/>
      <c r="BZ59" s="288"/>
      <c r="CA59" s="288"/>
      <c r="CB59" s="306"/>
      <c r="CC59" s="302"/>
      <c r="CD59" s="302"/>
      <c r="CE59" s="302"/>
      <c r="CF59" s="302"/>
      <c r="CG59" s="302"/>
      <c r="CH59" s="302"/>
      <c r="CI59" s="307"/>
      <c r="CJ59" s="308"/>
      <c r="CK59" s="288"/>
      <c r="CL59" s="288"/>
      <c r="CM59" s="306"/>
      <c r="CN59" s="302"/>
      <c r="CO59" s="302"/>
      <c r="CP59" s="302"/>
      <c r="CQ59" s="302"/>
      <c r="CR59" s="302"/>
      <c r="CS59" s="302"/>
      <c r="CT59" s="307"/>
      <c r="CU59" s="308"/>
      <c r="CV59" s="288"/>
      <c r="CW59" s="288"/>
      <c r="CX59" s="306"/>
      <c r="CY59" s="302"/>
      <c r="CZ59" s="302"/>
      <c r="DA59" s="302"/>
      <c r="DB59" s="302"/>
      <c r="DC59" s="302"/>
      <c r="DD59" s="302"/>
      <c r="DE59" s="307"/>
      <c r="DF59" s="308"/>
      <c r="DG59" s="288"/>
      <c r="DH59" s="288"/>
      <c r="DI59" s="306"/>
      <c r="DJ59" s="302"/>
      <c r="DK59" s="302"/>
      <c r="DL59" s="302"/>
      <c r="DM59" s="302"/>
      <c r="DN59" s="302"/>
      <c r="DO59" s="302"/>
      <c r="DP59" s="307"/>
      <c r="DQ59" s="308"/>
      <c r="DR59" s="288"/>
      <c r="DS59" s="288"/>
      <c r="DT59" s="306"/>
      <c r="DU59" s="302"/>
      <c r="DV59" s="302"/>
      <c r="DW59" s="302"/>
      <c r="DX59" s="302"/>
      <c r="DY59" s="302"/>
      <c r="DZ59" s="302"/>
      <c r="EA59" s="307"/>
      <c r="EB59" s="308"/>
      <c r="EC59" s="288"/>
      <c r="ED59" s="288"/>
      <c r="EE59" s="306"/>
      <c r="EF59" s="302"/>
      <c r="EG59" s="302"/>
      <c r="EH59" s="302"/>
      <c r="EI59" s="302"/>
      <c r="EJ59" s="302"/>
      <c r="EK59" s="302"/>
      <c r="EL59" s="307"/>
      <c r="EM59" s="308"/>
      <c r="EN59" s="288"/>
      <c r="EO59" s="288"/>
      <c r="EP59" s="306"/>
      <c r="EQ59" s="302"/>
      <c r="ER59" s="302"/>
      <c r="ES59" s="302"/>
      <c r="ET59" s="302"/>
      <c r="EU59" s="302"/>
      <c r="EV59" s="302"/>
      <c r="EW59" s="307"/>
      <c r="EX59" s="308"/>
      <c r="EY59" s="288"/>
      <c r="EZ59" s="288"/>
      <c r="FA59" s="306"/>
      <c r="FB59" s="302"/>
      <c r="FC59" s="302"/>
      <c r="FD59" s="302"/>
      <c r="FE59" s="302"/>
      <c r="FF59" s="302"/>
      <c r="FG59" s="302"/>
      <c r="FH59" s="307"/>
      <c r="FI59" s="308"/>
      <c r="FJ59" s="288"/>
      <c r="FK59" s="288"/>
      <c r="FL59" s="306"/>
      <c r="FM59" s="302"/>
      <c r="FN59" s="302"/>
      <c r="FO59" s="302"/>
      <c r="FP59" s="302"/>
      <c r="FQ59" s="302"/>
      <c r="FR59" s="302"/>
      <c r="FS59" s="307"/>
      <c r="FT59" s="308"/>
      <c r="FU59" s="288"/>
      <c r="FV59" s="288"/>
      <c r="FW59" s="306"/>
      <c r="FX59" s="302"/>
      <c r="FY59" s="302"/>
      <c r="FZ59" s="302"/>
      <c r="GA59" s="302"/>
      <c r="GB59" s="302"/>
      <c r="GC59" s="302"/>
      <c r="GD59" s="307"/>
      <c r="GE59" s="308"/>
      <c r="GF59" s="288"/>
      <c r="GG59" s="288"/>
      <c r="GH59" s="306"/>
      <c r="GI59" s="302"/>
      <c r="GJ59" s="302"/>
      <c r="GK59" s="302"/>
      <c r="GL59" s="302"/>
      <c r="GM59" s="302"/>
      <c r="GN59" s="302"/>
      <c r="GO59" s="307"/>
      <c r="GP59" s="308"/>
      <c r="GQ59" s="288"/>
      <c r="GR59" s="288"/>
      <c r="GS59" s="306"/>
      <c r="GT59" s="302"/>
      <c r="GU59" s="302"/>
      <c r="GV59" s="302"/>
      <c r="GW59" s="302"/>
      <c r="GX59" s="302"/>
      <c r="GY59" s="302"/>
      <c r="GZ59" s="307"/>
      <c r="HA59" s="308"/>
      <c r="HB59" s="288"/>
      <c r="HC59" s="288"/>
      <c r="HD59" s="306"/>
      <c r="HE59" s="302"/>
      <c r="HF59" s="302"/>
      <c r="HG59" s="302"/>
      <c r="HH59" s="302"/>
      <c r="HI59" s="302"/>
      <c r="HJ59" s="302"/>
      <c r="HK59" s="307"/>
      <c r="HL59" s="308"/>
      <c r="HM59" s="288"/>
      <c r="HN59" s="288"/>
      <c r="HO59" s="306"/>
      <c r="HP59" s="302"/>
      <c r="HQ59" s="302"/>
      <c r="HR59" s="302"/>
      <c r="HS59" s="302"/>
      <c r="HT59" s="302"/>
      <c r="HU59" s="302"/>
      <c r="HV59" s="307"/>
      <c r="HW59" s="308"/>
      <c r="HX59" s="288"/>
      <c r="HY59" s="288"/>
      <c r="HZ59" s="306"/>
      <c r="IA59" s="302"/>
      <c r="IB59" s="302"/>
      <c r="IC59" s="302"/>
      <c r="ID59" s="302"/>
      <c r="IE59" s="302"/>
      <c r="IF59" s="302"/>
      <c r="IG59" s="307"/>
      <c r="IH59" s="308"/>
      <c r="II59" s="288"/>
      <c r="IJ59" s="288"/>
    </row>
    <row r="60" spans="1:244" x14ac:dyDescent="0.3">
      <c r="A60" s="309"/>
      <c r="B60" s="225"/>
      <c r="C60" s="225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02"/>
      <c r="V60" s="307"/>
      <c r="W60" s="308"/>
      <c r="X60" s="288"/>
      <c r="Y60" s="539"/>
      <c r="Z60" s="539"/>
      <c r="AA60" s="540"/>
      <c r="AB60" s="302"/>
      <c r="AC60" s="302"/>
      <c r="AD60" s="302"/>
      <c r="AE60" s="302"/>
      <c r="AF60" s="307"/>
      <c r="AG60" s="308"/>
      <c r="AH60" s="288"/>
      <c r="AI60" s="288"/>
      <c r="AJ60" s="306"/>
      <c r="AK60" s="302"/>
      <c r="AL60" s="302"/>
      <c r="AM60" s="302"/>
      <c r="AN60" s="302"/>
      <c r="AO60" s="302"/>
      <c r="AP60" s="302"/>
      <c r="AQ60" s="307"/>
      <c r="AR60" s="308"/>
      <c r="AS60" s="288"/>
      <c r="AT60" s="288"/>
      <c r="AU60" s="306"/>
      <c r="AV60" s="302"/>
      <c r="AW60" s="302"/>
      <c r="AX60" s="302"/>
      <c r="AY60" s="302"/>
      <c r="AZ60" s="302"/>
      <c r="BA60" s="302"/>
      <c r="BB60" s="307"/>
      <c r="BC60" s="308"/>
      <c r="BD60" s="288"/>
      <c r="BE60" s="288"/>
      <c r="BF60" s="306"/>
      <c r="BG60" s="302"/>
      <c r="BH60" s="302"/>
      <c r="BI60" s="302"/>
      <c r="BJ60" s="302"/>
      <c r="BK60" s="302"/>
      <c r="BL60" s="302"/>
      <c r="BM60" s="307"/>
      <c r="BN60" s="308"/>
      <c r="BO60" s="288"/>
      <c r="BP60" s="288"/>
      <c r="BQ60" s="306"/>
      <c r="BR60" s="302"/>
      <c r="BS60" s="302"/>
      <c r="BT60" s="302"/>
      <c r="BU60" s="302"/>
      <c r="BV60" s="302"/>
      <c r="BW60" s="302"/>
      <c r="BX60" s="307"/>
      <c r="BY60" s="308"/>
      <c r="BZ60" s="288"/>
      <c r="CA60" s="288"/>
      <c r="CB60" s="306"/>
      <c r="CC60" s="302"/>
      <c r="CD60" s="302"/>
      <c r="CE60" s="302"/>
      <c r="CF60" s="302"/>
      <c r="CG60" s="302"/>
      <c r="CH60" s="302"/>
      <c r="CI60" s="307"/>
      <c r="CJ60" s="308"/>
      <c r="CK60" s="288"/>
      <c r="CL60" s="288"/>
      <c r="CM60" s="306"/>
      <c r="CN60" s="302"/>
      <c r="CO60" s="302"/>
      <c r="CP60" s="302"/>
      <c r="CQ60" s="302"/>
      <c r="CR60" s="302"/>
      <c r="CS60" s="302"/>
      <c r="CT60" s="307"/>
      <c r="CU60" s="308"/>
      <c r="CV60" s="288"/>
      <c r="CW60" s="288"/>
      <c r="CX60" s="306"/>
      <c r="CY60" s="302"/>
      <c r="CZ60" s="302"/>
      <c r="DA60" s="302"/>
      <c r="DB60" s="302"/>
      <c r="DC60" s="302"/>
      <c r="DD60" s="302"/>
      <c r="DE60" s="307"/>
      <c r="DF60" s="308"/>
      <c r="DG60" s="288"/>
      <c r="DH60" s="288"/>
      <c r="DI60" s="306"/>
      <c r="DJ60" s="302"/>
      <c r="DK60" s="302"/>
      <c r="DL60" s="302"/>
      <c r="DM60" s="302"/>
      <c r="DN60" s="302"/>
      <c r="DO60" s="302"/>
      <c r="DP60" s="307"/>
      <c r="DQ60" s="308"/>
      <c r="DR60" s="288"/>
      <c r="DS60" s="288"/>
      <c r="DT60" s="306"/>
      <c r="DU60" s="302"/>
      <c r="DV60" s="302"/>
      <c r="DW60" s="302"/>
      <c r="DX60" s="302"/>
      <c r="DY60" s="302"/>
      <c r="DZ60" s="302"/>
      <c r="EA60" s="307"/>
      <c r="EB60" s="308"/>
      <c r="EC60" s="288"/>
      <c r="ED60" s="288"/>
      <c r="EE60" s="306"/>
      <c r="EF60" s="302"/>
      <c r="EG60" s="302"/>
      <c r="EH60" s="302"/>
      <c r="EI60" s="302"/>
      <c r="EJ60" s="302"/>
      <c r="EK60" s="302"/>
      <c r="EL60" s="307"/>
      <c r="EM60" s="308"/>
      <c r="EN60" s="288"/>
      <c r="EO60" s="288"/>
      <c r="EP60" s="306"/>
      <c r="EQ60" s="302"/>
      <c r="ER60" s="302"/>
      <c r="ES60" s="302"/>
      <c r="ET60" s="302"/>
      <c r="EU60" s="302"/>
      <c r="EV60" s="302"/>
      <c r="EW60" s="307"/>
      <c r="EX60" s="308"/>
      <c r="EY60" s="288"/>
      <c r="EZ60" s="288"/>
      <c r="FA60" s="306"/>
      <c r="FB60" s="302"/>
      <c r="FC60" s="302"/>
      <c r="FD60" s="302"/>
      <c r="FE60" s="302"/>
      <c r="FF60" s="302"/>
      <c r="FG60" s="302"/>
      <c r="FH60" s="307"/>
      <c r="FI60" s="308"/>
      <c r="FJ60" s="288"/>
      <c r="FK60" s="288"/>
      <c r="FL60" s="306"/>
      <c r="FM60" s="302"/>
      <c r="FN60" s="302"/>
      <c r="FO60" s="302"/>
      <c r="FP60" s="302"/>
      <c r="FQ60" s="302"/>
      <c r="FR60" s="302"/>
      <c r="FS60" s="307"/>
      <c r="FT60" s="308"/>
      <c r="FU60" s="288"/>
      <c r="FV60" s="288"/>
      <c r="FW60" s="306"/>
      <c r="FX60" s="302"/>
      <c r="FY60" s="302"/>
      <c r="FZ60" s="302"/>
      <c r="GA60" s="302"/>
      <c r="GB60" s="302"/>
      <c r="GC60" s="302"/>
      <c r="GD60" s="307"/>
      <c r="GE60" s="308"/>
      <c r="GF60" s="288"/>
      <c r="GG60" s="288"/>
      <c r="GH60" s="306"/>
      <c r="GI60" s="302"/>
      <c r="GJ60" s="302"/>
      <c r="GK60" s="302"/>
      <c r="GL60" s="302"/>
      <c r="GM60" s="302"/>
      <c r="GN60" s="302"/>
      <c r="GO60" s="307"/>
      <c r="GP60" s="308"/>
      <c r="GQ60" s="288"/>
      <c r="GR60" s="288"/>
      <c r="GS60" s="306"/>
      <c r="GT60" s="302"/>
      <c r="GU60" s="302"/>
      <c r="GV60" s="302"/>
      <c r="GW60" s="302"/>
      <c r="GX60" s="302"/>
      <c r="GY60" s="302"/>
      <c r="GZ60" s="307"/>
      <c r="HA60" s="308"/>
      <c r="HB60" s="288"/>
      <c r="HC60" s="288"/>
      <c r="HD60" s="306"/>
      <c r="HE60" s="302"/>
      <c r="HF60" s="302"/>
      <c r="HG60" s="302"/>
      <c r="HH60" s="302"/>
      <c r="HI60" s="302"/>
      <c r="HJ60" s="302"/>
      <c r="HK60" s="307"/>
      <c r="HL60" s="308"/>
      <c r="HM60" s="288"/>
      <c r="HN60" s="288"/>
      <c r="HO60" s="306"/>
      <c r="HP60" s="302"/>
      <c r="HQ60" s="302"/>
      <c r="HR60" s="302"/>
      <c r="HS60" s="302"/>
      <c r="HT60" s="302"/>
      <c r="HU60" s="302"/>
      <c r="HV60" s="307"/>
      <c r="HW60" s="308"/>
      <c r="HX60" s="288"/>
      <c r="HY60" s="288"/>
      <c r="HZ60" s="306"/>
      <c r="IA60" s="302"/>
      <c r="IB60" s="302"/>
      <c r="IC60" s="302"/>
      <c r="ID60" s="302"/>
      <c r="IE60" s="302"/>
      <c r="IF60" s="302"/>
      <c r="IG60" s="307"/>
      <c r="IH60" s="308"/>
      <c r="II60" s="288"/>
      <c r="IJ60" s="288"/>
    </row>
    <row r="61" spans="1:244" x14ac:dyDescent="0.3">
      <c r="A61" s="309"/>
      <c r="B61" s="225"/>
      <c r="C61" s="225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02"/>
      <c r="V61" s="307"/>
      <c r="W61" s="308"/>
      <c r="X61" s="288"/>
      <c r="Y61" s="547"/>
      <c r="Z61" s="547"/>
      <c r="AA61" s="544"/>
      <c r="AB61" s="302"/>
      <c r="AC61" s="302"/>
      <c r="AD61" s="302"/>
      <c r="AE61" s="302"/>
      <c r="AF61" s="307"/>
      <c r="AG61" s="308"/>
      <c r="AH61" s="288"/>
      <c r="AI61" s="288"/>
      <c r="AJ61" s="306"/>
      <c r="AK61" s="302"/>
      <c r="AL61" s="302"/>
      <c r="AM61" s="302"/>
      <c r="AN61" s="302"/>
      <c r="AO61" s="302"/>
      <c r="AP61" s="302"/>
      <c r="AQ61" s="307"/>
      <c r="AR61" s="308"/>
      <c r="AS61" s="288"/>
      <c r="AT61" s="288"/>
      <c r="AU61" s="306"/>
      <c r="AV61" s="302"/>
      <c r="AW61" s="302"/>
      <c r="AX61" s="302"/>
      <c r="AY61" s="302"/>
      <c r="AZ61" s="302"/>
      <c r="BA61" s="302"/>
      <c r="BB61" s="307"/>
      <c r="BC61" s="308"/>
      <c r="BD61" s="288"/>
      <c r="BE61" s="288"/>
      <c r="BF61" s="306"/>
      <c r="BG61" s="302"/>
      <c r="BH61" s="302"/>
      <c r="BI61" s="302"/>
      <c r="BJ61" s="302"/>
      <c r="BK61" s="302"/>
      <c r="BL61" s="302"/>
      <c r="BM61" s="307"/>
      <c r="BN61" s="308"/>
      <c r="BO61" s="288"/>
      <c r="BP61" s="288"/>
      <c r="BQ61" s="306"/>
      <c r="BR61" s="302"/>
      <c r="BS61" s="302"/>
      <c r="BT61" s="302"/>
      <c r="BU61" s="302"/>
      <c r="BV61" s="302"/>
      <c r="BW61" s="302"/>
      <c r="BX61" s="307"/>
      <c r="BY61" s="308"/>
      <c r="BZ61" s="288"/>
      <c r="CA61" s="288"/>
      <c r="CB61" s="306"/>
      <c r="CC61" s="302"/>
      <c r="CD61" s="302"/>
      <c r="CE61" s="302"/>
      <c r="CF61" s="302"/>
      <c r="CG61" s="302"/>
      <c r="CH61" s="302"/>
      <c r="CI61" s="307"/>
      <c r="CJ61" s="308"/>
      <c r="CK61" s="288"/>
      <c r="CL61" s="288"/>
      <c r="CM61" s="306"/>
      <c r="CN61" s="302"/>
      <c r="CO61" s="302"/>
      <c r="CP61" s="302"/>
      <c r="CQ61" s="302"/>
      <c r="CR61" s="302"/>
      <c r="CS61" s="302"/>
      <c r="CT61" s="307"/>
      <c r="CU61" s="308"/>
      <c r="CV61" s="288"/>
      <c r="CW61" s="288"/>
      <c r="CX61" s="306"/>
      <c r="CY61" s="302"/>
      <c r="CZ61" s="302"/>
      <c r="DA61" s="302"/>
      <c r="DB61" s="302"/>
      <c r="DC61" s="302"/>
      <c r="DD61" s="302"/>
      <c r="DE61" s="307"/>
      <c r="DF61" s="308"/>
      <c r="DG61" s="288"/>
      <c r="DH61" s="288"/>
      <c r="DI61" s="306"/>
      <c r="DJ61" s="302"/>
      <c r="DK61" s="302"/>
      <c r="DL61" s="302"/>
      <c r="DM61" s="302"/>
      <c r="DN61" s="302"/>
      <c r="DO61" s="302"/>
      <c r="DP61" s="307"/>
      <c r="DQ61" s="308"/>
      <c r="DR61" s="288"/>
      <c r="DS61" s="288"/>
      <c r="DT61" s="306"/>
      <c r="DU61" s="302"/>
      <c r="DV61" s="302"/>
      <c r="DW61" s="302"/>
      <c r="DX61" s="302"/>
      <c r="DY61" s="302"/>
      <c r="DZ61" s="302"/>
      <c r="EA61" s="307"/>
      <c r="EB61" s="308"/>
      <c r="EC61" s="288"/>
      <c r="ED61" s="288"/>
      <c r="EE61" s="306"/>
      <c r="EF61" s="302"/>
      <c r="EG61" s="302"/>
      <c r="EH61" s="302"/>
      <c r="EI61" s="302"/>
      <c r="EJ61" s="302"/>
      <c r="EK61" s="302"/>
      <c r="EL61" s="307"/>
      <c r="EM61" s="308"/>
      <c r="EN61" s="288"/>
      <c r="EO61" s="288"/>
      <c r="EP61" s="306"/>
      <c r="EQ61" s="302"/>
      <c r="ER61" s="302"/>
      <c r="ES61" s="302"/>
      <c r="ET61" s="302"/>
      <c r="EU61" s="302"/>
      <c r="EV61" s="302"/>
      <c r="EW61" s="307"/>
      <c r="EX61" s="308"/>
      <c r="EY61" s="288"/>
      <c r="EZ61" s="288"/>
      <c r="FA61" s="306"/>
      <c r="FB61" s="302"/>
      <c r="FC61" s="302"/>
      <c r="FD61" s="302"/>
      <c r="FE61" s="302"/>
      <c r="FF61" s="302"/>
      <c r="FG61" s="302"/>
      <c r="FH61" s="307"/>
      <c r="FI61" s="308"/>
      <c r="FJ61" s="288"/>
      <c r="FK61" s="288"/>
      <c r="FL61" s="306"/>
      <c r="FM61" s="302"/>
      <c r="FN61" s="302"/>
      <c r="FO61" s="302"/>
      <c r="FP61" s="302"/>
      <c r="FQ61" s="302"/>
      <c r="FR61" s="302"/>
      <c r="FS61" s="307"/>
      <c r="FT61" s="308"/>
      <c r="FU61" s="288"/>
      <c r="FV61" s="288"/>
      <c r="FW61" s="306"/>
      <c r="FX61" s="302"/>
      <c r="FY61" s="302"/>
      <c r="FZ61" s="302"/>
      <c r="GA61" s="302"/>
      <c r="GB61" s="302"/>
      <c r="GC61" s="302"/>
      <c r="GD61" s="307"/>
      <c r="GE61" s="308"/>
      <c r="GF61" s="288"/>
      <c r="GG61" s="288"/>
      <c r="GH61" s="306"/>
      <c r="GI61" s="302"/>
      <c r="GJ61" s="302"/>
      <c r="GK61" s="302"/>
      <c r="GL61" s="302"/>
      <c r="GM61" s="302"/>
      <c r="GN61" s="302"/>
      <c r="GO61" s="307"/>
      <c r="GP61" s="308"/>
      <c r="GQ61" s="288"/>
      <c r="GR61" s="288"/>
      <c r="GS61" s="306"/>
      <c r="GT61" s="302"/>
      <c r="GU61" s="302"/>
      <c r="GV61" s="302"/>
      <c r="GW61" s="302"/>
      <c r="GX61" s="302"/>
      <c r="GY61" s="302"/>
      <c r="GZ61" s="307"/>
      <c r="HA61" s="308"/>
      <c r="HB61" s="288"/>
      <c r="HC61" s="288"/>
      <c r="HD61" s="306"/>
      <c r="HE61" s="302"/>
      <c r="HF61" s="302"/>
      <c r="HG61" s="302"/>
      <c r="HH61" s="302"/>
      <c r="HI61" s="302"/>
      <c r="HJ61" s="302"/>
      <c r="HK61" s="307"/>
      <c r="HL61" s="308"/>
      <c r="HM61" s="288"/>
      <c r="HN61" s="288"/>
      <c r="HO61" s="306"/>
      <c r="HP61" s="302"/>
      <c r="HQ61" s="302"/>
      <c r="HR61" s="302"/>
      <c r="HS61" s="302"/>
      <c r="HT61" s="302"/>
      <c r="HU61" s="302"/>
      <c r="HV61" s="307"/>
      <c r="HW61" s="308"/>
      <c r="HX61" s="288"/>
      <c r="HY61" s="288"/>
      <c r="HZ61" s="306"/>
      <c r="IA61" s="302"/>
      <c r="IB61" s="302"/>
      <c r="IC61" s="302"/>
      <c r="ID61" s="302"/>
      <c r="IE61" s="302"/>
      <c r="IF61" s="302"/>
      <c r="IG61" s="307"/>
      <c r="IH61" s="308"/>
      <c r="II61" s="288"/>
      <c r="IJ61" s="288"/>
    </row>
    <row r="62" spans="1:244" x14ac:dyDescent="0.3">
      <c r="A62" s="309"/>
      <c r="B62" s="224"/>
      <c r="C62" s="224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02"/>
      <c r="V62" s="307"/>
      <c r="W62" s="308"/>
      <c r="X62" s="288"/>
      <c r="Y62" s="541"/>
      <c r="Z62" s="541"/>
      <c r="AA62" s="542"/>
      <c r="AB62" s="302"/>
      <c r="AC62" s="302"/>
      <c r="AD62" s="302"/>
      <c r="AE62" s="302"/>
      <c r="AF62" s="307"/>
      <c r="AG62" s="308"/>
      <c r="AH62" s="288"/>
      <c r="AI62" s="288"/>
      <c r="AJ62" s="306"/>
      <c r="AK62" s="302"/>
      <c r="AL62" s="302"/>
      <c r="AM62" s="302"/>
      <c r="AN62" s="302"/>
      <c r="AO62" s="302"/>
      <c r="AP62" s="302"/>
      <c r="AQ62" s="307"/>
      <c r="AR62" s="308"/>
      <c r="AS62" s="288"/>
      <c r="AT62" s="288"/>
      <c r="AU62" s="306"/>
      <c r="AV62" s="302"/>
      <c r="AW62" s="302"/>
      <c r="AX62" s="302"/>
      <c r="AY62" s="302"/>
      <c r="AZ62" s="302"/>
      <c r="BA62" s="302"/>
      <c r="BB62" s="307"/>
      <c r="BC62" s="308"/>
      <c r="BD62" s="288"/>
      <c r="BE62" s="288"/>
      <c r="BF62" s="306"/>
      <c r="BG62" s="302"/>
      <c r="BH62" s="302"/>
      <c r="BI62" s="302"/>
      <c r="BJ62" s="302"/>
      <c r="BK62" s="302"/>
      <c r="BL62" s="302"/>
      <c r="BM62" s="307"/>
      <c r="BN62" s="308"/>
      <c r="BO62" s="288"/>
      <c r="BP62" s="288"/>
      <c r="BQ62" s="306"/>
      <c r="BR62" s="302"/>
      <c r="BS62" s="302"/>
      <c r="BT62" s="302"/>
      <c r="BU62" s="302"/>
      <c r="BV62" s="302"/>
      <c r="BW62" s="302"/>
      <c r="BX62" s="307"/>
      <c r="BY62" s="308"/>
      <c r="BZ62" s="288"/>
      <c r="CA62" s="288"/>
      <c r="CB62" s="306"/>
      <c r="CC62" s="302"/>
      <c r="CD62" s="302"/>
      <c r="CE62" s="302"/>
      <c r="CF62" s="302"/>
      <c r="CG62" s="302"/>
      <c r="CH62" s="302"/>
      <c r="CI62" s="307"/>
      <c r="CJ62" s="308"/>
      <c r="CK62" s="288"/>
      <c r="CL62" s="288"/>
      <c r="CM62" s="306"/>
      <c r="CN62" s="302"/>
      <c r="CO62" s="302"/>
      <c r="CP62" s="302"/>
      <c r="CQ62" s="302"/>
      <c r="CR62" s="302"/>
      <c r="CS62" s="302"/>
      <c r="CT62" s="307"/>
      <c r="CU62" s="308"/>
      <c r="CV62" s="288"/>
      <c r="CW62" s="288"/>
      <c r="CX62" s="306"/>
      <c r="CY62" s="302"/>
      <c r="CZ62" s="302"/>
      <c r="DA62" s="302"/>
      <c r="DB62" s="302"/>
      <c r="DC62" s="302"/>
      <c r="DD62" s="302"/>
      <c r="DE62" s="307"/>
      <c r="DF62" s="308"/>
      <c r="DG62" s="288"/>
      <c r="DH62" s="288"/>
      <c r="DI62" s="306"/>
      <c r="DJ62" s="302"/>
      <c r="DK62" s="302"/>
      <c r="DL62" s="302"/>
      <c r="DM62" s="302"/>
      <c r="DN62" s="302"/>
      <c r="DO62" s="302"/>
      <c r="DP62" s="307"/>
      <c r="DQ62" s="308"/>
      <c r="DR62" s="288"/>
      <c r="DS62" s="288"/>
      <c r="DT62" s="306"/>
      <c r="DU62" s="302"/>
      <c r="DV62" s="302"/>
      <c r="DW62" s="302"/>
      <c r="DX62" s="302"/>
      <c r="DY62" s="302"/>
      <c r="DZ62" s="302"/>
      <c r="EA62" s="307"/>
      <c r="EB62" s="308"/>
      <c r="EC62" s="288"/>
      <c r="ED62" s="288"/>
      <c r="EE62" s="306"/>
      <c r="EF62" s="302"/>
      <c r="EG62" s="302"/>
      <c r="EH62" s="302"/>
      <c r="EI62" s="302"/>
      <c r="EJ62" s="302"/>
      <c r="EK62" s="302"/>
      <c r="EL62" s="307"/>
      <c r="EM62" s="308"/>
      <c r="EN62" s="288"/>
      <c r="EO62" s="288"/>
      <c r="EP62" s="306"/>
      <c r="EQ62" s="302"/>
      <c r="ER62" s="302"/>
      <c r="ES62" s="302"/>
      <c r="ET62" s="302"/>
      <c r="EU62" s="302"/>
      <c r="EV62" s="302"/>
      <c r="EW62" s="307"/>
      <c r="EX62" s="308"/>
      <c r="EY62" s="288"/>
      <c r="EZ62" s="288"/>
      <c r="FA62" s="306"/>
      <c r="FB62" s="302"/>
      <c r="FC62" s="302"/>
      <c r="FD62" s="302"/>
      <c r="FE62" s="302"/>
      <c r="FF62" s="302"/>
      <c r="FG62" s="302"/>
      <c r="FH62" s="307"/>
      <c r="FI62" s="308"/>
      <c r="FJ62" s="288"/>
      <c r="FK62" s="288"/>
      <c r="FL62" s="306"/>
      <c r="FM62" s="302"/>
      <c r="FN62" s="302"/>
      <c r="FO62" s="302"/>
      <c r="FP62" s="302"/>
      <c r="FQ62" s="302"/>
      <c r="FR62" s="302"/>
      <c r="FS62" s="307"/>
      <c r="FT62" s="308"/>
      <c r="FU62" s="288"/>
      <c r="FV62" s="288"/>
      <c r="FW62" s="306"/>
      <c r="FX62" s="302"/>
      <c r="FY62" s="302"/>
      <c r="FZ62" s="302"/>
      <c r="GA62" s="302"/>
      <c r="GB62" s="302"/>
      <c r="GC62" s="302"/>
      <c r="GD62" s="307"/>
      <c r="GE62" s="308"/>
      <c r="GF62" s="288"/>
      <c r="GG62" s="288"/>
      <c r="GH62" s="306"/>
      <c r="GI62" s="302"/>
      <c r="GJ62" s="302"/>
      <c r="GK62" s="302"/>
      <c r="GL62" s="302"/>
      <c r="GM62" s="302"/>
      <c r="GN62" s="302"/>
      <c r="GO62" s="307"/>
      <c r="GP62" s="308"/>
      <c r="GQ62" s="288"/>
      <c r="GR62" s="288"/>
      <c r="GS62" s="306"/>
      <c r="GT62" s="302"/>
      <c r="GU62" s="302"/>
      <c r="GV62" s="302"/>
      <c r="GW62" s="302"/>
      <c r="GX62" s="302"/>
      <c r="GY62" s="302"/>
      <c r="GZ62" s="307"/>
      <c r="HA62" s="308"/>
      <c r="HB62" s="288"/>
      <c r="HC62" s="288"/>
      <c r="HD62" s="306"/>
      <c r="HE62" s="302"/>
      <c r="HF62" s="302"/>
      <c r="HG62" s="302"/>
      <c r="HH62" s="302"/>
      <c r="HI62" s="302"/>
      <c r="HJ62" s="302"/>
      <c r="HK62" s="307"/>
      <c r="HL62" s="308"/>
      <c r="HM62" s="288"/>
      <c r="HN62" s="288"/>
      <c r="HO62" s="306"/>
      <c r="HP62" s="302"/>
      <c r="HQ62" s="302"/>
      <c r="HR62" s="302"/>
      <c r="HS62" s="302"/>
      <c r="HT62" s="302"/>
      <c r="HU62" s="302"/>
      <c r="HV62" s="307"/>
      <c r="HW62" s="308"/>
      <c r="HX62" s="288"/>
      <c r="HY62" s="288"/>
      <c r="HZ62" s="306"/>
      <c r="IA62" s="302"/>
      <c r="IB62" s="302"/>
      <c r="IC62" s="302"/>
      <c r="ID62" s="302"/>
      <c r="IE62" s="302"/>
      <c r="IF62" s="302"/>
      <c r="IG62" s="307"/>
      <c r="IH62" s="308"/>
      <c r="II62" s="288"/>
      <c r="IJ62" s="288"/>
    </row>
    <row r="63" spans="1:244" x14ac:dyDescent="0.3">
      <c r="A63" s="309"/>
      <c r="B63" s="224"/>
      <c r="C63" s="224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02"/>
      <c r="V63" s="307"/>
      <c r="W63" s="308"/>
      <c r="X63" s="288"/>
      <c r="Y63" s="541"/>
      <c r="Z63" s="541"/>
      <c r="AA63" s="542"/>
      <c r="AB63" s="302"/>
      <c r="AC63" s="302"/>
      <c r="AD63" s="302"/>
      <c r="AE63" s="302"/>
      <c r="AF63" s="307"/>
      <c r="AG63" s="308"/>
      <c r="AH63" s="288"/>
      <c r="AI63" s="288"/>
      <c r="AJ63" s="306"/>
      <c r="AK63" s="302"/>
      <c r="AL63" s="302"/>
      <c r="AM63" s="302"/>
      <c r="AN63" s="302"/>
      <c r="AO63" s="302"/>
      <c r="AP63" s="302"/>
      <c r="AQ63" s="307"/>
      <c r="AR63" s="308"/>
      <c r="AS63" s="288"/>
      <c r="AT63" s="288"/>
      <c r="AU63" s="306"/>
      <c r="AV63" s="302"/>
      <c r="AW63" s="302"/>
      <c r="AX63" s="302"/>
      <c r="AY63" s="302"/>
      <c r="AZ63" s="302"/>
      <c r="BA63" s="302"/>
      <c r="BB63" s="307"/>
      <c r="BC63" s="308"/>
      <c r="BD63" s="288"/>
      <c r="BE63" s="288"/>
      <c r="BF63" s="306"/>
      <c r="BG63" s="302"/>
      <c r="BH63" s="302"/>
      <c r="BI63" s="302"/>
      <c r="BJ63" s="302"/>
      <c r="BK63" s="302"/>
      <c r="BL63" s="302"/>
      <c r="BM63" s="307"/>
      <c r="BN63" s="308"/>
      <c r="BO63" s="288"/>
      <c r="BP63" s="288"/>
      <c r="BQ63" s="306"/>
      <c r="BR63" s="302"/>
      <c r="BS63" s="302"/>
      <c r="BT63" s="302"/>
      <c r="BU63" s="302"/>
      <c r="BV63" s="302"/>
      <c r="BW63" s="302"/>
      <c r="BX63" s="307"/>
      <c r="BY63" s="308"/>
      <c r="BZ63" s="288"/>
      <c r="CA63" s="288"/>
      <c r="CB63" s="306"/>
      <c r="CC63" s="302"/>
      <c r="CD63" s="302"/>
      <c r="CE63" s="302"/>
      <c r="CF63" s="302"/>
      <c r="CG63" s="302"/>
      <c r="CH63" s="302"/>
      <c r="CI63" s="307"/>
      <c r="CJ63" s="308"/>
      <c r="CK63" s="288"/>
      <c r="CL63" s="288"/>
      <c r="CM63" s="306"/>
      <c r="CN63" s="302"/>
      <c r="CO63" s="302"/>
      <c r="CP63" s="302"/>
      <c r="CQ63" s="302"/>
      <c r="CR63" s="302"/>
      <c r="CS63" s="302"/>
      <c r="CT63" s="307"/>
      <c r="CU63" s="308"/>
      <c r="CV63" s="288"/>
      <c r="CW63" s="288"/>
      <c r="CX63" s="306"/>
      <c r="CY63" s="302"/>
      <c r="CZ63" s="302"/>
      <c r="DA63" s="302"/>
      <c r="DB63" s="302"/>
      <c r="DC63" s="302"/>
      <c r="DD63" s="302"/>
      <c r="DE63" s="307"/>
      <c r="DF63" s="308"/>
      <c r="DG63" s="288"/>
      <c r="DH63" s="288"/>
      <c r="DI63" s="306"/>
      <c r="DJ63" s="302"/>
      <c r="DK63" s="302"/>
      <c r="DL63" s="302"/>
      <c r="DM63" s="302"/>
      <c r="DN63" s="302"/>
      <c r="DO63" s="302"/>
      <c r="DP63" s="307"/>
      <c r="DQ63" s="308"/>
      <c r="DR63" s="288"/>
      <c r="DS63" s="288"/>
      <c r="DT63" s="306"/>
      <c r="DU63" s="302"/>
      <c r="DV63" s="302"/>
      <c r="DW63" s="302"/>
      <c r="DX63" s="302"/>
      <c r="DY63" s="302"/>
      <c r="DZ63" s="302"/>
      <c r="EA63" s="307"/>
      <c r="EB63" s="308"/>
      <c r="EC63" s="288"/>
      <c r="ED63" s="288"/>
      <c r="EE63" s="306"/>
      <c r="EF63" s="302"/>
      <c r="EG63" s="302"/>
      <c r="EH63" s="302"/>
      <c r="EI63" s="302"/>
      <c r="EJ63" s="302"/>
      <c r="EK63" s="302"/>
      <c r="EL63" s="307"/>
      <c r="EM63" s="308"/>
      <c r="EN63" s="288"/>
      <c r="EO63" s="288"/>
      <c r="EP63" s="306"/>
      <c r="EQ63" s="302"/>
      <c r="ER63" s="302"/>
      <c r="ES63" s="302"/>
      <c r="ET63" s="302"/>
      <c r="EU63" s="302"/>
      <c r="EV63" s="302"/>
      <c r="EW63" s="307"/>
      <c r="EX63" s="308"/>
      <c r="EY63" s="288"/>
      <c r="EZ63" s="288"/>
      <c r="FA63" s="306"/>
      <c r="FB63" s="302"/>
      <c r="FC63" s="302"/>
      <c r="FD63" s="302"/>
      <c r="FE63" s="302"/>
      <c r="FF63" s="302"/>
      <c r="FG63" s="302"/>
      <c r="FH63" s="307"/>
      <c r="FI63" s="308"/>
      <c r="FJ63" s="288"/>
      <c r="FK63" s="288"/>
      <c r="FL63" s="306"/>
      <c r="FM63" s="302"/>
      <c r="FN63" s="302"/>
      <c r="FO63" s="302"/>
      <c r="FP63" s="302"/>
      <c r="FQ63" s="302"/>
      <c r="FR63" s="302"/>
      <c r="FS63" s="307"/>
      <c r="FT63" s="308"/>
      <c r="FU63" s="288"/>
      <c r="FV63" s="288"/>
      <c r="FW63" s="306"/>
      <c r="FX63" s="302"/>
      <c r="FY63" s="302"/>
      <c r="FZ63" s="302"/>
      <c r="GA63" s="302"/>
      <c r="GB63" s="302"/>
      <c r="GC63" s="302"/>
      <c r="GD63" s="307"/>
      <c r="GE63" s="308"/>
      <c r="GF63" s="288"/>
      <c r="GG63" s="288"/>
      <c r="GH63" s="306"/>
      <c r="GI63" s="302"/>
      <c r="GJ63" s="302"/>
      <c r="GK63" s="302"/>
      <c r="GL63" s="302"/>
      <c r="GM63" s="302"/>
      <c r="GN63" s="302"/>
      <c r="GO63" s="307"/>
      <c r="GP63" s="308"/>
      <c r="GQ63" s="288"/>
      <c r="GR63" s="288"/>
      <c r="GS63" s="306"/>
      <c r="GT63" s="302"/>
      <c r="GU63" s="302"/>
      <c r="GV63" s="302"/>
      <c r="GW63" s="302"/>
      <c r="GX63" s="302"/>
      <c r="GY63" s="302"/>
      <c r="GZ63" s="307"/>
      <c r="HA63" s="308"/>
      <c r="HB63" s="288"/>
      <c r="HC63" s="288"/>
      <c r="HD63" s="306"/>
      <c r="HE63" s="302"/>
      <c r="HF63" s="302"/>
      <c r="HG63" s="302"/>
      <c r="HH63" s="302"/>
      <c r="HI63" s="302"/>
      <c r="HJ63" s="302"/>
      <c r="HK63" s="307"/>
      <c r="HL63" s="308"/>
      <c r="HM63" s="288"/>
      <c r="HN63" s="288"/>
      <c r="HO63" s="306"/>
      <c r="HP63" s="302"/>
      <c r="HQ63" s="302"/>
      <c r="HR63" s="302"/>
      <c r="HS63" s="302"/>
      <c r="HT63" s="302"/>
      <c r="HU63" s="302"/>
      <c r="HV63" s="307"/>
      <c r="HW63" s="308"/>
      <c r="HX63" s="288"/>
      <c r="HY63" s="288"/>
      <c r="HZ63" s="306"/>
      <c r="IA63" s="302"/>
      <c r="IB63" s="302"/>
      <c r="IC63" s="302"/>
      <c r="ID63" s="302"/>
      <c r="IE63" s="302"/>
      <c r="IF63" s="302"/>
      <c r="IG63" s="307"/>
      <c r="IH63" s="308"/>
      <c r="II63" s="288"/>
      <c r="IJ63" s="288"/>
    </row>
    <row r="64" spans="1:244" x14ac:dyDescent="0.3">
      <c r="A64" s="309"/>
      <c r="B64" s="224"/>
      <c r="C64" s="224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02"/>
      <c r="V64" s="307"/>
      <c r="W64" s="308"/>
      <c r="X64" s="288"/>
      <c r="Y64" s="541"/>
      <c r="Z64" s="541"/>
      <c r="AA64" s="542"/>
      <c r="AB64" s="302"/>
      <c r="AC64" s="302"/>
      <c r="AD64" s="302"/>
      <c r="AE64" s="302"/>
      <c r="AF64" s="307"/>
      <c r="AG64" s="308"/>
      <c r="AH64" s="288"/>
      <c r="AI64" s="288"/>
      <c r="AJ64" s="306"/>
      <c r="AK64" s="302"/>
      <c r="AL64" s="302"/>
      <c r="AM64" s="302"/>
      <c r="AN64" s="302"/>
      <c r="AO64" s="302"/>
      <c r="AP64" s="302"/>
      <c r="AQ64" s="307"/>
      <c r="AR64" s="308"/>
      <c r="AS64" s="288"/>
      <c r="AT64" s="288"/>
      <c r="AU64" s="306"/>
      <c r="AV64" s="302"/>
      <c r="AW64" s="302"/>
      <c r="AX64" s="302"/>
      <c r="AY64" s="302"/>
      <c r="AZ64" s="302"/>
      <c r="BA64" s="302"/>
      <c r="BB64" s="307"/>
      <c r="BC64" s="308"/>
      <c r="BD64" s="288"/>
      <c r="BE64" s="288"/>
      <c r="BF64" s="306"/>
      <c r="BG64" s="302"/>
      <c r="BH64" s="302"/>
      <c r="BI64" s="302"/>
      <c r="BJ64" s="302"/>
      <c r="BK64" s="302"/>
      <c r="BL64" s="302"/>
      <c r="BM64" s="307"/>
      <c r="BN64" s="308"/>
      <c r="BO64" s="288"/>
      <c r="BP64" s="288"/>
      <c r="BQ64" s="306"/>
      <c r="BR64" s="302"/>
      <c r="BS64" s="302"/>
      <c r="BT64" s="302"/>
      <c r="BU64" s="302"/>
      <c r="BV64" s="302"/>
      <c r="BW64" s="302"/>
      <c r="BX64" s="307"/>
      <c r="BY64" s="308"/>
      <c r="BZ64" s="288"/>
      <c r="CA64" s="288"/>
      <c r="CB64" s="306"/>
      <c r="CC64" s="302"/>
      <c r="CD64" s="302"/>
      <c r="CE64" s="302"/>
      <c r="CF64" s="302"/>
      <c r="CG64" s="302"/>
      <c r="CH64" s="302"/>
      <c r="CI64" s="307"/>
      <c r="CJ64" s="308"/>
      <c r="CK64" s="288"/>
      <c r="CL64" s="288"/>
      <c r="CM64" s="306"/>
      <c r="CN64" s="302"/>
      <c r="CO64" s="302"/>
      <c r="CP64" s="302"/>
      <c r="CQ64" s="302"/>
      <c r="CR64" s="302"/>
      <c r="CS64" s="302"/>
      <c r="CT64" s="307"/>
      <c r="CU64" s="308"/>
      <c r="CV64" s="288"/>
      <c r="CW64" s="288"/>
      <c r="CX64" s="306"/>
      <c r="CY64" s="302"/>
      <c r="CZ64" s="302"/>
      <c r="DA64" s="302"/>
      <c r="DB64" s="302"/>
      <c r="DC64" s="302"/>
      <c r="DD64" s="302"/>
      <c r="DE64" s="307"/>
      <c r="DF64" s="308"/>
      <c r="DG64" s="288"/>
      <c r="DH64" s="288"/>
      <c r="DI64" s="306"/>
      <c r="DJ64" s="302"/>
      <c r="DK64" s="302"/>
      <c r="DL64" s="302"/>
      <c r="DM64" s="302"/>
      <c r="DN64" s="302"/>
      <c r="DO64" s="302"/>
      <c r="DP64" s="307"/>
      <c r="DQ64" s="308"/>
      <c r="DR64" s="288"/>
      <c r="DS64" s="288"/>
      <c r="DT64" s="306"/>
      <c r="DU64" s="302"/>
      <c r="DV64" s="302"/>
      <c r="DW64" s="302"/>
      <c r="DX64" s="302"/>
      <c r="DY64" s="302"/>
      <c r="DZ64" s="302"/>
      <c r="EA64" s="307"/>
      <c r="EB64" s="308"/>
      <c r="EC64" s="288"/>
      <c r="ED64" s="288"/>
      <c r="EE64" s="306"/>
      <c r="EF64" s="302"/>
      <c r="EG64" s="302"/>
      <c r="EH64" s="302"/>
      <c r="EI64" s="302"/>
      <c r="EJ64" s="302"/>
      <c r="EK64" s="302"/>
      <c r="EL64" s="307"/>
      <c r="EM64" s="308"/>
      <c r="EN64" s="288"/>
      <c r="EO64" s="288"/>
      <c r="EP64" s="306"/>
      <c r="EQ64" s="302"/>
      <c r="ER64" s="302"/>
      <c r="ES64" s="302"/>
      <c r="ET64" s="302"/>
      <c r="EU64" s="302"/>
      <c r="EV64" s="302"/>
      <c r="EW64" s="307"/>
      <c r="EX64" s="308"/>
      <c r="EY64" s="288"/>
      <c r="EZ64" s="288"/>
      <c r="FA64" s="306"/>
      <c r="FB64" s="302"/>
      <c r="FC64" s="302"/>
      <c r="FD64" s="302"/>
      <c r="FE64" s="302"/>
      <c r="FF64" s="302"/>
      <c r="FG64" s="302"/>
      <c r="FH64" s="307"/>
      <c r="FI64" s="308"/>
      <c r="FJ64" s="288"/>
      <c r="FK64" s="288"/>
      <c r="FL64" s="306"/>
      <c r="FM64" s="302"/>
      <c r="FN64" s="302"/>
      <c r="FO64" s="302"/>
      <c r="FP64" s="302"/>
      <c r="FQ64" s="302"/>
      <c r="FR64" s="302"/>
      <c r="FS64" s="307"/>
      <c r="FT64" s="308"/>
      <c r="FU64" s="288"/>
      <c r="FV64" s="288"/>
      <c r="FW64" s="306"/>
      <c r="FX64" s="302"/>
      <c r="FY64" s="302"/>
      <c r="FZ64" s="302"/>
      <c r="GA64" s="302"/>
      <c r="GB64" s="302"/>
      <c r="GC64" s="302"/>
      <c r="GD64" s="307"/>
      <c r="GE64" s="308"/>
      <c r="GF64" s="288"/>
      <c r="GG64" s="288"/>
      <c r="GH64" s="306"/>
      <c r="GI64" s="302"/>
      <c r="GJ64" s="302"/>
      <c r="GK64" s="302"/>
      <c r="GL64" s="302"/>
      <c r="GM64" s="302"/>
      <c r="GN64" s="302"/>
      <c r="GO64" s="307"/>
      <c r="GP64" s="308"/>
      <c r="GQ64" s="288"/>
      <c r="GR64" s="288"/>
      <c r="GS64" s="306"/>
      <c r="GT64" s="302"/>
      <c r="GU64" s="302"/>
      <c r="GV64" s="302"/>
      <c r="GW64" s="302"/>
      <c r="GX64" s="302"/>
      <c r="GY64" s="302"/>
      <c r="GZ64" s="307"/>
      <c r="HA64" s="308"/>
      <c r="HB64" s="288"/>
      <c r="HC64" s="288"/>
      <c r="HD64" s="306"/>
      <c r="HE64" s="302"/>
      <c r="HF64" s="302"/>
      <c r="HG64" s="302"/>
      <c r="HH64" s="302"/>
      <c r="HI64" s="302"/>
      <c r="HJ64" s="302"/>
      <c r="HK64" s="307"/>
      <c r="HL64" s="308"/>
      <c r="HM64" s="288"/>
      <c r="HN64" s="288"/>
      <c r="HO64" s="306"/>
      <c r="HP64" s="302"/>
      <c r="HQ64" s="302"/>
      <c r="HR64" s="302"/>
      <c r="HS64" s="302"/>
      <c r="HT64" s="302"/>
      <c r="HU64" s="302"/>
      <c r="HV64" s="307"/>
      <c r="HW64" s="308"/>
      <c r="HX64" s="288"/>
      <c r="HY64" s="288"/>
      <c r="HZ64" s="306"/>
      <c r="IA64" s="302"/>
      <c r="IB64" s="302"/>
      <c r="IC64" s="302"/>
      <c r="ID64" s="302"/>
      <c r="IE64" s="302"/>
      <c r="IF64" s="302"/>
      <c r="IG64" s="307"/>
      <c r="IH64" s="308"/>
      <c r="II64" s="288"/>
      <c r="IJ64" s="288"/>
    </row>
    <row r="65" spans="1:244" x14ac:dyDescent="0.3">
      <c r="A65" s="309"/>
      <c r="B65" s="225"/>
      <c r="C65" s="225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02"/>
      <c r="V65" s="307"/>
      <c r="W65" s="308"/>
      <c r="X65" s="288"/>
      <c r="Y65" s="541"/>
      <c r="Z65" s="541"/>
      <c r="AA65" s="542"/>
      <c r="AB65" s="302"/>
      <c r="AC65" s="302"/>
      <c r="AD65" s="302"/>
      <c r="AE65" s="302"/>
      <c r="AF65" s="307"/>
      <c r="AG65" s="308"/>
      <c r="AH65" s="288"/>
      <c r="AI65" s="288"/>
      <c r="AJ65" s="306"/>
      <c r="AK65" s="302"/>
      <c r="AL65" s="302"/>
      <c r="AM65" s="302"/>
      <c r="AN65" s="302"/>
      <c r="AO65" s="302"/>
      <c r="AP65" s="302"/>
      <c r="AQ65" s="307"/>
      <c r="AR65" s="308"/>
      <c r="AS65" s="288"/>
      <c r="AT65" s="288"/>
      <c r="AU65" s="306"/>
      <c r="AV65" s="302"/>
      <c r="AW65" s="302"/>
      <c r="AX65" s="302"/>
      <c r="AY65" s="302"/>
      <c r="AZ65" s="302"/>
      <c r="BA65" s="302"/>
      <c r="BB65" s="307"/>
      <c r="BC65" s="308"/>
      <c r="BD65" s="288"/>
      <c r="BE65" s="288"/>
      <c r="BF65" s="306"/>
      <c r="BG65" s="302"/>
      <c r="BH65" s="302"/>
      <c r="BI65" s="302"/>
      <c r="BJ65" s="302"/>
      <c r="BK65" s="302"/>
      <c r="BL65" s="302"/>
      <c r="BM65" s="307"/>
      <c r="BN65" s="308"/>
      <c r="BO65" s="288"/>
      <c r="BP65" s="288"/>
      <c r="BQ65" s="306"/>
      <c r="BR65" s="302"/>
      <c r="BS65" s="302"/>
      <c r="BT65" s="302"/>
      <c r="BU65" s="302"/>
      <c r="BV65" s="302"/>
      <c r="BW65" s="302"/>
      <c r="BX65" s="307"/>
      <c r="BY65" s="308"/>
      <c r="BZ65" s="288"/>
      <c r="CA65" s="288"/>
      <c r="CB65" s="306"/>
      <c r="CC65" s="302"/>
      <c r="CD65" s="302"/>
      <c r="CE65" s="302"/>
      <c r="CF65" s="302"/>
      <c r="CG65" s="302"/>
      <c r="CH65" s="302"/>
      <c r="CI65" s="307"/>
      <c r="CJ65" s="308"/>
      <c r="CK65" s="288"/>
      <c r="CL65" s="288"/>
      <c r="CM65" s="306"/>
      <c r="CN65" s="302"/>
      <c r="CO65" s="302"/>
      <c r="CP65" s="302"/>
      <c r="CQ65" s="302"/>
      <c r="CR65" s="302"/>
      <c r="CS65" s="302"/>
      <c r="CT65" s="307"/>
      <c r="CU65" s="308"/>
      <c r="CV65" s="288"/>
      <c r="CW65" s="288"/>
      <c r="CX65" s="306"/>
      <c r="CY65" s="302"/>
      <c r="CZ65" s="302"/>
      <c r="DA65" s="302"/>
      <c r="DB65" s="302"/>
      <c r="DC65" s="302"/>
      <c r="DD65" s="302"/>
      <c r="DE65" s="307"/>
      <c r="DF65" s="308"/>
      <c r="DG65" s="288"/>
      <c r="DH65" s="288"/>
      <c r="DI65" s="306"/>
      <c r="DJ65" s="302"/>
      <c r="DK65" s="302"/>
      <c r="DL65" s="302"/>
      <c r="DM65" s="302"/>
      <c r="DN65" s="302"/>
      <c r="DO65" s="302"/>
      <c r="DP65" s="307"/>
      <c r="DQ65" s="308"/>
      <c r="DR65" s="288"/>
      <c r="DS65" s="288"/>
      <c r="DT65" s="306"/>
      <c r="DU65" s="302"/>
      <c r="DV65" s="302"/>
      <c r="DW65" s="302"/>
      <c r="DX65" s="302"/>
      <c r="DY65" s="302"/>
      <c r="DZ65" s="302"/>
      <c r="EA65" s="307"/>
      <c r="EB65" s="308"/>
      <c r="EC65" s="288"/>
      <c r="ED65" s="288"/>
      <c r="EE65" s="306"/>
      <c r="EF65" s="302"/>
      <c r="EG65" s="302"/>
      <c r="EH65" s="302"/>
      <c r="EI65" s="302"/>
      <c r="EJ65" s="302"/>
      <c r="EK65" s="302"/>
      <c r="EL65" s="307"/>
      <c r="EM65" s="308"/>
      <c r="EN65" s="288"/>
      <c r="EO65" s="288"/>
      <c r="EP65" s="306"/>
      <c r="EQ65" s="302"/>
      <c r="ER65" s="302"/>
      <c r="ES65" s="302"/>
      <c r="ET65" s="302"/>
      <c r="EU65" s="302"/>
      <c r="EV65" s="302"/>
      <c r="EW65" s="307"/>
      <c r="EX65" s="308"/>
      <c r="EY65" s="288"/>
      <c r="EZ65" s="288"/>
      <c r="FA65" s="306"/>
      <c r="FB65" s="302"/>
      <c r="FC65" s="302"/>
      <c r="FD65" s="302"/>
      <c r="FE65" s="302"/>
      <c r="FF65" s="302"/>
      <c r="FG65" s="302"/>
      <c r="FH65" s="307"/>
      <c r="FI65" s="308"/>
      <c r="FJ65" s="288"/>
      <c r="FK65" s="288"/>
      <c r="FL65" s="306"/>
      <c r="FM65" s="302"/>
      <c r="FN65" s="302"/>
      <c r="FO65" s="302"/>
      <c r="FP65" s="302"/>
      <c r="FQ65" s="302"/>
      <c r="FR65" s="302"/>
      <c r="FS65" s="307"/>
      <c r="FT65" s="308"/>
      <c r="FU65" s="288"/>
      <c r="FV65" s="288"/>
      <c r="FW65" s="306"/>
      <c r="FX65" s="302"/>
      <c r="FY65" s="302"/>
      <c r="FZ65" s="302"/>
      <c r="GA65" s="302"/>
      <c r="GB65" s="302"/>
      <c r="GC65" s="302"/>
      <c r="GD65" s="307"/>
      <c r="GE65" s="308"/>
      <c r="GF65" s="288"/>
      <c r="GG65" s="288"/>
      <c r="GH65" s="306"/>
      <c r="GI65" s="302"/>
      <c r="GJ65" s="302"/>
      <c r="GK65" s="302"/>
      <c r="GL65" s="302"/>
      <c r="GM65" s="302"/>
      <c r="GN65" s="302"/>
      <c r="GO65" s="307"/>
      <c r="GP65" s="308"/>
      <c r="GQ65" s="288"/>
      <c r="GR65" s="288"/>
      <c r="GS65" s="306"/>
      <c r="GT65" s="302"/>
      <c r="GU65" s="302"/>
      <c r="GV65" s="302"/>
      <c r="GW65" s="302"/>
      <c r="GX65" s="302"/>
      <c r="GY65" s="302"/>
      <c r="GZ65" s="307"/>
      <c r="HA65" s="308"/>
      <c r="HB65" s="288"/>
      <c r="HC65" s="288"/>
      <c r="HD65" s="306"/>
      <c r="HE65" s="302"/>
      <c r="HF65" s="302"/>
      <c r="HG65" s="302"/>
      <c r="HH65" s="302"/>
      <c r="HI65" s="302"/>
      <c r="HJ65" s="302"/>
      <c r="HK65" s="307"/>
      <c r="HL65" s="308"/>
      <c r="HM65" s="288"/>
      <c r="HN65" s="288"/>
      <c r="HO65" s="306"/>
      <c r="HP65" s="302"/>
      <c r="HQ65" s="302"/>
      <c r="HR65" s="302"/>
      <c r="HS65" s="302"/>
      <c r="HT65" s="302"/>
      <c r="HU65" s="302"/>
      <c r="HV65" s="307"/>
      <c r="HW65" s="308"/>
      <c r="HX65" s="288"/>
      <c r="HY65" s="288"/>
      <c r="HZ65" s="306"/>
      <c r="IA65" s="302"/>
      <c r="IB65" s="302"/>
      <c r="IC65" s="302"/>
      <c r="ID65" s="302"/>
      <c r="IE65" s="302"/>
      <c r="IF65" s="302"/>
      <c r="IG65" s="307"/>
      <c r="IH65" s="308"/>
      <c r="II65" s="288"/>
      <c r="IJ65" s="288"/>
    </row>
    <row r="66" spans="1:244" x14ac:dyDescent="0.3">
      <c r="A66" s="309"/>
      <c r="B66" s="224"/>
      <c r="C66" s="224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02"/>
      <c r="V66" s="307"/>
      <c r="W66" s="308"/>
      <c r="X66" s="288"/>
      <c r="Y66" s="541"/>
      <c r="Z66" s="541"/>
      <c r="AA66" s="542"/>
      <c r="AB66" s="302"/>
      <c r="AC66" s="302"/>
      <c r="AD66" s="302"/>
      <c r="AE66" s="302"/>
      <c r="AF66" s="307"/>
      <c r="AG66" s="308"/>
      <c r="AH66" s="288"/>
      <c r="AI66" s="288"/>
      <c r="AJ66" s="306"/>
      <c r="AK66" s="302"/>
      <c r="AL66" s="302"/>
      <c r="AM66" s="302"/>
      <c r="AN66" s="302"/>
      <c r="AO66" s="302"/>
      <c r="AP66" s="302"/>
      <c r="AQ66" s="307"/>
      <c r="AR66" s="308"/>
      <c r="AS66" s="288"/>
      <c r="AT66" s="288"/>
      <c r="AU66" s="306"/>
      <c r="AV66" s="302"/>
      <c r="AW66" s="302"/>
      <c r="AX66" s="302"/>
      <c r="AY66" s="302"/>
      <c r="AZ66" s="302"/>
      <c r="BA66" s="302"/>
      <c r="BB66" s="307"/>
      <c r="BC66" s="308"/>
      <c r="BD66" s="288"/>
      <c r="BE66" s="288"/>
      <c r="BF66" s="306"/>
      <c r="BG66" s="302"/>
      <c r="BH66" s="302"/>
      <c r="BI66" s="302"/>
      <c r="BJ66" s="302"/>
      <c r="BK66" s="302"/>
      <c r="BL66" s="302"/>
      <c r="BM66" s="307"/>
      <c r="BN66" s="308"/>
      <c r="BO66" s="288"/>
      <c r="BP66" s="288"/>
      <c r="BQ66" s="306"/>
      <c r="BR66" s="302"/>
      <c r="BS66" s="302"/>
      <c r="BT66" s="302"/>
      <c r="BU66" s="302"/>
      <c r="BV66" s="302"/>
      <c r="BW66" s="302"/>
      <c r="BX66" s="307"/>
      <c r="BY66" s="308"/>
      <c r="BZ66" s="288"/>
      <c r="CA66" s="288"/>
      <c r="CB66" s="306"/>
      <c r="CC66" s="302"/>
      <c r="CD66" s="302"/>
      <c r="CE66" s="302"/>
      <c r="CF66" s="302"/>
      <c r="CG66" s="302"/>
      <c r="CH66" s="302"/>
      <c r="CI66" s="307"/>
      <c r="CJ66" s="308"/>
      <c r="CK66" s="288"/>
      <c r="CL66" s="288"/>
      <c r="CM66" s="306"/>
      <c r="CN66" s="302"/>
      <c r="CO66" s="302"/>
      <c r="CP66" s="302"/>
      <c r="CQ66" s="302"/>
      <c r="CR66" s="302"/>
      <c r="CS66" s="302"/>
      <c r="CT66" s="307"/>
      <c r="CU66" s="308"/>
      <c r="CV66" s="288"/>
      <c r="CW66" s="288"/>
      <c r="CX66" s="306"/>
      <c r="CY66" s="302"/>
      <c r="CZ66" s="302"/>
      <c r="DA66" s="302"/>
      <c r="DB66" s="302"/>
      <c r="DC66" s="302"/>
      <c r="DD66" s="302"/>
      <c r="DE66" s="307"/>
      <c r="DF66" s="308"/>
      <c r="DG66" s="288"/>
      <c r="DH66" s="288"/>
      <c r="DI66" s="306"/>
      <c r="DJ66" s="302"/>
      <c r="DK66" s="302"/>
      <c r="DL66" s="302"/>
      <c r="DM66" s="302"/>
      <c r="DN66" s="302"/>
      <c r="DO66" s="302"/>
      <c r="DP66" s="307"/>
      <c r="DQ66" s="308"/>
      <c r="DR66" s="288"/>
      <c r="DS66" s="288"/>
      <c r="DT66" s="306"/>
      <c r="DU66" s="302"/>
      <c r="DV66" s="302"/>
      <c r="DW66" s="302"/>
      <c r="DX66" s="302"/>
      <c r="DY66" s="302"/>
      <c r="DZ66" s="302"/>
      <c r="EA66" s="307"/>
      <c r="EB66" s="308"/>
      <c r="EC66" s="288"/>
      <c r="ED66" s="288"/>
      <c r="EE66" s="306"/>
      <c r="EF66" s="302"/>
      <c r="EG66" s="302"/>
      <c r="EH66" s="302"/>
      <c r="EI66" s="302"/>
      <c r="EJ66" s="302"/>
      <c r="EK66" s="302"/>
      <c r="EL66" s="307"/>
      <c r="EM66" s="308"/>
      <c r="EN66" s="288"/>
      <c r="EO66" s="288"/>
      <c r="EP66" s="306"/>
      <c r="EQ66" s="302"/>
      <c r="ER66" s="302"/>
      <c r="ES66" s="302"/>
      <c r="ET66" s="302"/>
      <c r="EU66" s="302"/>
      <c r="EV66" s="302"/>
      <c r="EW66" s="307"/>
      <c r="EX66" s="308"/>
      <c r="EY66" s="288"/>
      <c r="EZ66" s="288"/>
      <c r="FA66" s="306"/>
      <c r="FB66" s="302"/>
      <c r="FC66" s="302"/>
      <c r="FD66" s="302"/>
      <c r="FE66" s="302"/>
      <c r="FF66" s="302"/>
      <c r="FG66" s="302"/>
      <c r="FH66" s="307"/>
      <c r="FI66" s="308"/>
      <c r="FJ66" s="288"/>
      <c r="FK66" s="288"/>
      <c r="FL66" s="306"/>
      <c r="FM66" s="302"/>
      <c r="FN66" s="302"/>
      <c r="FO66" s="302"/>
      <c r="FP66" s="302"/>
      <c r="FQ66" s="302"/>
      <c r="FR66" s="302"/>
      <c r="FS66" s="307"/>
      <c r="FT66" s="308"/>
      <c r="FU66" s="288"/>
      <c r="FV66" s="288"/>
      <c r="FW66" s="306"/>
      <c r="FX66" s="302"/>
      <c r="FY66" s="302"/>
      <c r="FZ66" s="302"/>
      <c r="GA66" s="302"/>
      <c r="GB66" s="302"/>
      <c r="GC66" s="302"/>
      <c r="GD66" s="307"/>
      <c r="GE66" s="308"/>
      <c r="GF66" s="288"/>
      <c r="GG66" s="288"/>
      <c r="GH66" s="306"/>
      <c r="GI66" s="302"/>
      <c r="GJ66" s="302"/>
      <c r="GK66" s="302"/>
      <c r="GL66" s="302"/>
      <c r="GM66" s="302"/>
      <c r="GN66" s="302"/>
      <c r="GO66" s="307"/>
      <c r="GP66" s="308"/>
      <c r="GQ66" s="288"/>
      <c r="GR66" s="288"/>
      <c r="GS66" s="306"/>
      <c r="GT66" s="302"/>
      <c r="GU66" s="302"/>
      <c r="GV66" s="302"/>
      <c r="GW66" s="302"/>
      <c r="GX66" s="302"/>
      <c r="GY66" s="302"/>
      <c r="GZ66" s="307"/>
      <c r="HA66" s="308"/>
      <c r="HB66" s="288"/>
      <c r="HC66" s="288"/>
      <c r="HD66" s="306"/>
      <c r="HE66" s="302"/>
      <c r="HF66" s="302"/>
      <c r="HG66" s="302"/>
      <c r="HH66" s="302"/>
      <c r="HI66" s="302"/>
      <c r="HJ66" s="302"/>
      <c r="HK66" s="307"/>
      <c r="HL66" s="308"/>
      <c r="HM66" s="288"/>
      <c r="HN66" s="288"/>
      <c r="HO66" s="306"/>
      <c r="HP66" s="302"/>
      <c r="HQ66" s="302"/>
      <c r="HR66" s="302"/>
      <c r="HS66" s="302"/>
      <c r="HT66" s="302"/>
      <c r="HU66" s="302"/>
      <c r="HV66" s="307"/>
      <c r="HW66" s="308"/>
      <c r="HX66" s="288"/>
      <c r="HY66" s="288"/>
      <c r="HZ66" s="306"/>
      <c r="IA66" s="302"/>
      <c r="IB66" s="302"/>
      <c r="IC66" s="302"/>
      <c r="ID66" s="302"/>
      <c r="IE66" s="302"/>
      <c r="IF66" s="302"/>
      <c r="IG66" s="307"/>
      <c r="IH66" s="308"/>
      <c r="II66" s="288"/>
      <c r="IJ66" s="288"/>
    </row>
    <row r="67" spans="1:244" x14ac:dyDescent="0.3">
      <c r="A67" s="309"/>
      <c r="B67" s="224"/>
      <c r="C67" s="224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02"/>
      <c r="V67" s="307"/>
      <c r="W67" s="308"/>
      <c r="X67" s="288"/>
      <c r="Y67" s="539"/>
      <c r="Z67" s="539"/>
      <c r="AA67" s="540"/>
      <c r="AB67" s="302"/>
      <c r="AC67" s="302"/>
      <c r="AD67" s="302"/>
      <c r="AE67" s="302"/>
      <c r="AF67" s="307"/>
      <c r="AG67" s="308"/>
      <c r="AH67" s="288"/>
      <c r="AI67" s="288"/>
      <c r="AJ67" s="306"/>
      <c r="AK67" s="302"/>
      <c r="AL67" s="302"/>
      <c r="AM67" s="302"/>
      <c r="AN67" s="302"/>
      <c r="AO67" s="302"/>
      <c r="AP67" s="302"/>
      <c r="AQ67" s="307"/>
      <c r="AR67" s="308"/>
      <c r="AS67" s="288"/>
      <c r="AT67" s="288"/>
      <c r="AU67" s="306"/>
      <c r="AV67" s="302"/>
      <c r="AW67" s="302"/>
      <c r="AX67" s="302"/>
      <c r="AY67" s="302"/>
      <c r="AZ67" s="302"/>
      <c r="BA67" s="302"/>
      <c r="BB67" s="307"/>
      <c r="BC67" s="308"/>
      <c r="BD67" s="288"/>
      <c r="BE67" s="288"/>
      <c r="BF67" s="306"/>
      <c r="BG67" s="302"/>
      <c r="BH67" s="302"/>
      <c r="BI67" s="302"/>
      <c r="BJ67" s="302"/>
      <c r="BK67" s="302"/>
      <c r="BL67" s="302"/>
      <c r="BM67" s="307"/>
      <c r="BN67" s="308"/>
      <c r="BO67" s="288"/>
      <c r="BP67" s="288"/>
      <c r="BQ67" s="306"/>
      <c r="BR67" s="302"/>
      <c r="BS67" s="302"/>
      <c r="BT67" s="302"/>
      <c r="BU67" s="302"/>
      <c r="BV67" s="302"/>
      <c r="BW67" s="302"/>
      <c r="BX67" s="307"/>
      <c r="BY67" s="308"/>
      <c r="BZ67" s="288"/>
      <c r="CA67" s="288"/>
      <c r="CB67" s="306"/>
      <c r="CC67" s="302"/>
      <c r="CD67" s="302"/>
      <c r="CE67" s="302"/>
      <c r="CF67" s="302"/>
      <c r="CG67" s="302"/>
      <c r="CH67" s="302"/>
      <c r="CI67" s="307"/>
      <c r="CJ67" s="308"/>
      <c r="CK67" s="288"/>
      <c r="CL67" s="288"/>
      <c r="CM67" s="306"/>
      <c r="CN67" s="302"/>
      <c r="CO67" s="302"/>
      <c r="CP67" s="302"/>
      <c r="CQ67" s="302"/>
      <c r="CR67" s="302"/>
      <c r="CS67" s="302"/>
      <c r="CT67" s="307"/>
      <c r="CU67" s="308"/>
      <c r="CV67" s="288"/>
      <c r="CW67" s="288"/>
      <c r="CX67" s="306"/>
      <c r="CY67" s="302"/>
      <c r="CZ67" s="302"/>
      <c r="DA67" s="302"/>
      <c r="DB67" s="302"/>
      <c r="DC67" s="302"/>
      <c r="DD67" s="302"/>
      <c r="DE67" s="307"/>
      <c r="DF67" s="308"/>
      <c r="DG67" s="288"/>
      <c r="DH67" s="288"/>
      <c r="DI67" s="306"/>
      <c r="DJ67" s="302"/>
      <c r="DK67" s="302"/>
      <c r="DL67" s="302"/>
      <c r="DM67" s="302"/>
      <c r="DN67" s="302"/>
      <c r="DO67" s="302"/>
      <c r="DP67" s="307"/>
      <c r="DQ67" s="308"/>
      <c r="DR67" s="288"/>
      <c r="DS67" s="288"/>
      <c r="DT67" s="306"/>
      <c r="DU67" s="302"/>
      <c r="DV67" s="302"/>
      <c r="DW67" s="302"/>
      <c r="DX67" s="302"/>
      <c r="DY67" s="302"/>
      <c r="DZ67" s="302"/>
      <c r="EA67" s="307"/>
      <c r="EB67" s="308"/>
      <c r="EC67" s="288"/>
      <c r="ED67" s="288"/>
      <c r="EE67" s="306"/>
      <c r="EF67" s="302"/>
      <c r="EG67" s="302"/>
      <c r="EH67" s="302"/>
      <c r="EI67" s="302"/>
      <c r="EJ67" s="302"/>
      <c r="EK67" s="302"/>
      <c r="EL67" s="307"/>
      <c r="EM67" s="308"/>
      <c r="EN67" s="288"/>
      <c r="EO67" s="288"/>
      <c r="EP67" s="306"/>
      <c r="EQ67" s="302"/>
      <c r="ER67" s="302"/>
      <c r="ES67" s="302"/>
      <c r="ET67" s="302"/>
      <c r="EU67" s="302"/>
      <c r="EV67" s="302"/>
      <c r="EW67" s="307"/>
      <c r="EX67" s="308"/>
      <c r="EY67" s="288"/>
      <c r="EZ67" s="288"/>
      <c r="FA67" s="306"/>
      <c r="FB67" s="302"/>
      <c r="FC67" s="302"/>
      <c r="FD67" s="302"/>
      <c r="FE67" s="302"/>
      <c r="FF67" s="302"/>
      <c r="FG67" s="302"/>
      <c r="FH67" s="307"/>
      <c r="FI67" s="308"/>
      <c r="FJ67" s="288"/>
      <c r="FK67" s="288"/>
      <c r="FL67" s="306"/>
      <c r="FM67" s="302"/>
      <c r="FN67" s="302"/>
      <c r="FO67" s="302"/>
      <c r="FP67" s="302"/>
      <c r="FQ67" s="302"/>
      <c r="FR67" s="302"/>
      <c r="FS67" s="307"/>
      <c r="FT67" s="308"/>
      <c r="FU67" s="288"/>
      <c r="FV67" s="288"/>
      <c r="FW67" s="306"/>
      <c r="FX67" s="302"/>
      <c r="FY67" s="302"/>
      <c r="FZ67" s="302"/>
      <c r="GA67" s="302"/>
      <c r="GB67" s="302"/>
      <c r="GC67" s="302"/>
      <c r="GD67" s="307"/>
      <c r="GE67" s="308"/>
      <c r="GF67" s="288"/>
      <c r="GG67" s="288"/>
      <c r="GH67" s="306"/>
      <c r="GI67" s="302"/>
      <c r="GJ67" s="302"/>
      <c r="GK67" s="302"/>
      <c r="GL67" s="302"/>
      <c r="GM67" s="302"/>
      <c r="GN67" s="302"/>
      <c r="GO67" s="307"/>
      <c r="GP67" s="308"/>
      <c r="GQ67" s="288"/>
      <c r="GR67" s="288"/>
      <c r="GS67" s="306"/>
      <c r="GT67" s="302"/>
      <c r="GU67" s="302"/>
      <c r="GV67" s="302"/>
      <c r="GW67" s="302"/>
      <c r="GX67" s="302"/>
      <c r="GY67" s="302"/>
      <c r="GZ67" s="307"/>
      <c r="HA67" s="308"/>
      <c r="HB67" s="288"/>
      <c r="HC67" s="288"/>
      <c r="HD67" s="306"/>
      <c r="HE67" s="302"/>
      <c r="HF67" s="302"/>
      <c r="HG67" s="302"/>
      <c r="HH67" s="302"/>
      <c r="HI67" s="302"/>
      <c r="HJ67" s="302"/>
      <c r="HK67" s="307"/>
      <c r="HL67" s="308"/>
      <c r="HM67" s="288"/>
      <c r="HN67" s="288"/>
      <c r="HO67" s="306"/>
      <c r="HP67" s="302"/>
      <c r="HQ67" s="302"/>
      <c r="HR67" s="302"/>
      <c r="HS67" s="302"/>
      <c r="HT67" s="302"/>
      <c r="HU67" s="302"/>
      <c r="HV67" s="307"/>
      <c r="HW67" s="308"/>
      <c r="HX67" s="288"/>
      <c r="HY67" s="288"/>
      <c r="HZ67" s="306"/>
      <c r="IA67" s="302"/>
      <c r="IB67" s="302"/>
      <c r="IC67" s="302"/>
      <c r="ID67" s="302"/>
      <c r="IE67" s="302"/>
      <c r="IF67" s="302"/>
      <c r="IG67" s="307"/>
      <c r="IH67" s="308"/>
      <c r="II67" s="288"/>
      <c r="IJ67" s="288"/>
    </row>
    <row r="68" spans="1:244" x14ac:dyDescent="0.3">
      <c r="A68" s="309"/>
      <c r="B68" s="224"/>
      <c r="C68" s="224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02"/>
      <c r="V68" s="307"/>
      <c r="W68" s="308"/>
      <c r="X68" s="288"/>
      <c r="Y68" s="541"/>
      <c r="Z68" s="541"/>
      <c r="AA68" s="542"/>
      <c r="AB68" s="302"/>
      <c r="AC68" s="302"/>
      <c r="AD68" s="302"/>
      <c r="AE68" s="302"/>
      <c r="AF68" s="307"/>
      <c r="AG68" s="308"/>
      <c r="AH68" s="288"/>
      <c r="AI68" s="288"/>
      <c r="AJ68" s="306"/>
      <c r="AK68" s="302"/>
      <c r="AL68" s="302"/>
      <c r="AM68" s="302"/>
      <c r="AN68" s="302"/>
      <c r="AO68" s="302"/>
      <c r="AP68" s="302"/>
      <c r="AQ68" s="307"/>
      <c r="AR68" s="308"/>
      <c r="AS68" s="288"/>
      <c r="AT68" s="288"/>
      <c r="AU68" s="306"/>
      <c r="AV68" s="302"/>
      <c r="AW68" s="302"/>
      <c r="AX68" s="302"/>
      <c r="AY68" s="302"/>
      <c r="AZ68" s="302"/>
      <c r="BA68" s="302"/>
      <c r="BB68" s="307"/>
      <c r="BC68" s="308"/>
      <c r="BD68" s="288"/>
      <c r="BE68" s="288"/>
      <c r="BF68" s="306"/>
      <c r="BG68" s="302"/>
      <c r="BH68" s="302"/>
      <c r="BI68" s="302"/>
      <c r="BJ68" s="302"/>
      <c r="BK68" s="302"/>
      <c r="BL68" s="302"/>
      <c r="BM68" s="307"/>
      <c r="BN68" s="308"/>
      <c r="BO68" s="288"/>
      <c r="BP68" s="288"/>
      <c r="BQ68" s="306"/>
      <c r="BR68" s="302"/>
      <c r="BS68" s="302"/>
      <c r="BT68" s="302"/>
      <c r="BU68" s="302"/>
      <c r="BV68" s="302"/>
      <c r="BW68" s="302"/>
      <c r="BX68" s="307"/>
      <c r="BY68" s="308"/>
      <c r="BZ68" s="288"/>
      <c r="CA68" s="288"/>
      <c r="CB68" s="306"/>
      <c r="CC68" s="302"/>
      <c r="CD68" s="302"/>
      <c r="CE68" s="302"/>
      <c r="CF68" s="302"/>
      <c r="CG68" s="302"/>
      <c r="CH68" s="302"/>
      <c r="CI68" s="307"/>
      <c r="CJ68" s="308"/>
      <c r="CK68" s="288"/>
      <c r="CL68" s="288"/>
      <c r="CM68" s="306"/>
      <c r="CN68" s="302"/>
      <c r="CO68" s="302"/>
      <c r="CP68" s="302"/>
      <c r="CQ68" s="302"/>
      <c r="CR68" s="302"/>
      <c r="CS68" s="302"/>
      <c r="CT68" s="307"/>
      <c r="CU68" s="308"/>
      <c r="CV68" s="288"/>
      <c r="CW68" s="288"/>
      <c r="CX68" s="306"/>
      <c r="CY68" s="302"/>
      <c r="CZ68" s="302"/>
      <c r="DA68" s="302"/>
      <c r="DB68" s="302"/>
      <c r="DC68" s="302"/>
      <c r="DD68" s="302"/>
      <c r="DE68" s="307"/>
      <c r="DF68" s="308"/>
      <c r="DG68" s="288"/>
      <c r="DH68" s="288"/>
      <c r="DI68" s="306"/>
      <c r="DJ68" s="302"/>
      <c r="DK68" s="302"/>
      <c r="DL68" s="302"/>
      <c r="DM68" s="302"/>
      <c r="DN68" s="302"/>
      <c r="DO68" s="302"/>
      <c r="DP68" s="307"/>
      <c r="DQ68" s="308"/>
      <c r="DR68" s="288"/>
      <c r="DS68" s="288"/>
      <c r="DT68" s="306"/>
      <c r="DU68" s="302"/>
      <c r="DV68" s="302"/>
      <c r="DW68" s="302"/>
      <c r="DX68" s="302"/>
      <c r="DY68" s="302"/>
      <c r="DZ68" s="302"/>
      <c r="EA68" s="307"/>
      <c r="EB68" s="308"/>
      <c r="EC68" s="288"/>
      <c r="ED68" s="288"/>
      <c r="EE68" s="306"/>
      <c r="EF68" s="302"/>
      <c r="EG68" s="302"/>
      <c r="EH68" s="302"/>
      <c r="EI68" s="302"/>
      <c r="EJ68" s="302"/>
      <c r="EK68" s="302"/>
      <c r="EL68" s="307"/>
      <c r="EM68" s="308"/>
      <c r="EN68" s="288"/>
      <c r="EO68" s="288"/>
      <c r="EP68" s="306"/>
      <c r="EQ68" s="302"/>
      <c r="ER68" s="302"/>
      <c r="ES68" s="302"/>
      <c r="ET68" s="302"/>
      <c r="EU68" s="302"/>
      <c r="EV68" s="302"/>
      <c r="EW68" s="307"/>
      <c r="EX68" s="308"/>
      <c r="EY68" s="288"/>
      <c r="EZ68" s="288"/>
      <c r="FA68" s="306"/>
      <c r="FB68" s="302"/>
      <c r="FC68" s="302"/>
      <c r="FD68" s="302"/>
      <c r="FE68" s="302"/>
      <c r="FF68" s="302"/>
      <c r="FG68" s="302"/>
      <c r="FH68" s="307"/>
      <c r="FI68" s="308"/>
      <c r="FJ68" s="288"/>
      <c r="FK68" s="288"/>
      <c r="FL68" s="306"/>
      <c r="FM68" s="302"/>
      <c r="FN68" s="302"/>
      <c r="FO68" s="302"/>
      <c r="FP68" s="302"/>
      <c r="FQ68" s="302"/>
      <c r="FR68" s="302"/>
      <c r="FS68" s="307"/>
      <c r="FT68" s="308"/>
      <c r="FU68" s="288"/>
      <c r="FV68" s="288"/>
      <c r="FW68" s="306"/>
      <c r="FX68" s="302"/>
      <c r="FY68" s="302"/>
      <c r="FZ68" s="302"/>
      <c r="GA68" s="302"/>
      <c r="GB68" s="302"/>
      <c r="GC68" s="302"/>
      <c r="GD68" s="307"/>
      <c r="GE68" s="308"/>
      <c r="GF68" s="288"/>
      <c r="GG68" s="288"/>
      <c r="GH68" s="306"/>
      <c r="GI68" s="302"/>
      <c r="GJ68" s="302"/>
      <c r="GK68" s="302"/>
      <c r="GL68" s="302"/>
      <c r="GM68" s="302"/>
      <c r="GN68" s="302"/>
      <c r="GO68" s="307"/>
      <c r="GP68" s="308"/>
      <c r="GQ68" s="288"/>
      <c r="GR68" s="288"/>
      <c r="GS68" s="306"/>
      <c r="GT68" s="302"/>
      <c r="GU68" s="302"/>
      <c r="GV68" s="302"/>
      <c r="GW68" s="302"/>
      <c r="GX68" s="302"/>
      <c r="GY68" s="302"/>
      <c r="GZ68" s="307"/>
      <c r="HA68" s="308"/>
      <c r="HB68" s="288"/>
      <c r="HC68" s="288"/>
      <c r="HD68" s="306"/>
      <c r="HE68" s="302"/>
      <c r="HF68" s="302"/>
      <c r="HG68" s="302"/>
      <c r="HH68" s="302"/>
      <c r="HI68" s="302"/>
      <c r="HJ68" s="302"/>
      <c r="HK68" s="307"/>
      <c r="HL68" s="308"/>
      <c r="HM68" s="288"/>
      <c r="HN68" s="288"/>
      <c r="HO68" s="306"/>
      <c r="HP68" s="302"/>
      <c r="HQ68" s="302"/>
      <c r="HR68" s="302"/>
      <c r="HS68" s="302"/>
      <c r="HT68" s="302"/>
      <c r="HU68" s="302"/>
      <c r="HV68" s="307"/>
      <c r="HW68" s="308"/>
      <c r="HX68" s="288"/>
      <c r="HY68" s="288"/>
      <c r="HZ68" s="306"/>
      <c r="IA68" s="302"/>
      <c r="IB68" s="302"/>
      <c r="IC68" s="302"/>
      <c r="ID68" s="302"/>
      <c r="IE68" s="302"/>
      <c r="IF68" s="302"/>
      <c r="IG68" s="307"/>
      <c r="IH68" s="308"/>
      <c r="II68" s="288"/>
      <c r="IJ68" s="288"/>
    </row>
    <row r="69" spans="1:244" x14ac:dyDescent="0.3">
      <c r="A69" s="309"/>
      <c r="B69" s="224"/>
      <c r="C69" s="224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02"/>
      <c r="V69" s="307"/>
      <c r="W69" s="308"/>
      <c r="X69" s="288"/>
      <c r="Y69" s="543"/>
      <c r="Z69" s="543"/>
      <c r="AA69" s="544"/>
      <c r="AB69" s="302"/>
      <c r="AC69" s="302"/>
      <c r="AD69" s="302"/>
      <c r="AE69" s="302"/>
      <c r="AF69" s="307"/>
      <c r="AG69" s="308"/>
      <c r="AH69" s="288"/>
      <c r="AI69" s="288"/>
      <c r="AJ69" s="306"/>
      <c r="AK69" s="302"/>
      <c r="AL69" s="302"/>
      <c r="AM69" s="302"/>
      <c r="AN69" s="302"/>
      <c r="AO69" s="302"/>
      <c r="AP69" s="302"/>
      <c r="AQ69" s="307"/>
      <c r="AR69" s="308"/>
      <c r="AS69" s="288"/>
      <c r="AT69" s="288"/>
      <c r="AU69" s="306"/>
      <c r="AV69" s="302"/>
      <c r="AW69" s="302"/>
      <c r="AX69" s="302"/>
      <c r="AY69" s="302"/>
      <c r="AZ69" s="302"/>
      <c r="BA69" s="302"/>
      <c r="BB69" s="307"/>
      <c r="BC69" s="308"/>
      <c r="BD69" s="288"/>
      <c r="BE69" s="288"/>
      <c r="BF69" s="306"/>
      <c r="BG69" s="302"/>
      <c r="BH69" s="302"/>
      <c r="BI69" s="302"/>
      <c r="BJ69" s="302"/>
      <c r="BK69" s="302"/>
      <c r="BL69" s="302"/>
      <c r="BM69" s="307"/>
      <c r="BN69" s="308"/>
      <c r="BO69" s="288"/>
      <c r="BP69" s="288"/>
      <c r="BQ69" s="306"/>
      <c r="BR69" s="302"/>
      <c r="BS69" s="302"/>
      <c r="BT69" s="302"/>
      <c r="BU69" s="302"/>
      <c r="BV69" s="302"/>
      <c r="BW69" s="302"/>
      <c r="BX69" s="307"/>
      <c r="BY69" s="308"/>
      <c r="BZ69" s="288"/>
      <c r="CA69" s="288"/>
      <c r="CB69" s="306"/>
      <c r="CC69" s="302"/>
      <c r="CD69" s="302"/>
      <c r="CE69" s="302"/>
      <c r="CF69" s="302"/>
      <c r="CG69" s="302"/>
      <c r="CH69" s="302"/>
      <c r="CI69" s="307"/>
      <c r="CJ69" s="308"/>
      <c r="CK69" s="288"/>
      <c r="CL69" s="288"/>
      <c r="CM69" s="306"/>
      <c r="CN69" s="302"/>
      <c r="CO69" s="302"/>
      <c r="CP69" s="302"/>
      <c r="CQ69" s="302"/>
      <c r="CR69" s="302"/>
      <c r="CS69" s="302"/>
      <c r="CT69" s="307"/>
      <c r="CU69" s="308"/>
      <c r="CV69" s="288"/>
      <c r="CW69" s="288"/>
      <c r="CX69" s="306"/>
      <c r="CY69" s="302"/>
      <c r="CZ69" s="302"/>
      <c r="DA69" s="302"/>
      <c r="DB69" s="302"/>
      <c r="DC69" s="302"/>
      <c r="DD69" s="302"/>
      <c r="DE69" s="307"/>
      <c r="DF69" s="308"/>
      <c r="DG69" s="288"/>
      <c r="DH69" s="288"/>
      <c r="DI69" s="306"/>
      <c r="DJ69" s="302"/>
      <c r="DK69" s="302"/>
      <c r="DL69" s="302"/>
      <c r="DM69" s="302"/>
      <c r="DN69" s="302"/>
      <c r="DO69" s="302"/>
      <c r="DP69" s="307"/>
      <c r="DQ69" s="308"/>
      <c r="DR69" s="288"/>
      <c r="DS69" s="288"/>
      <c r="DT69" s="306"/>
      <c r="DU69" s="302"/>
      <c r="DV69" s="302"/>
      <c r="DW69" s="302"/>
      <c r="DX69" s="302"/>
      <c r="DY69" s="302"/>
      <c r="DZ69" s="302"/>
      <c r="EA69" s="307"/>
      <c r="EB69" s="308"/>
      <c r="EC69" s="288"/>
      <c r="ED69" s="288"/>
      <c r="EE69" s="306"/>
      <c r="EF69" s="302"/>
      <c r="EG69" s="302"/>
      <c r="EH69" s="302"/>
      <c r="EI69" s="302"/>
      <c r="EJ69" s="302"/>
      <c r="EK69" s="302"/>
      <c r="EL69" s="307"/>
      <c r="EM69" s="308"/>
      <c r="EN69" s="288"/>
      <c r="EO69" s="288"/>
      <c r="EP69" s="306"/>
      <c r="EQ69" s="302"/>
      <c r="ER69" s="302"/>
      <c r="ES69" s="302"/>
      <c r="ET69" s="302"/>
      <c r="EU69" s="302"/>
      <c r="EV69" s="302"/>
      <c r="EW69" s="307"/>
      <c r="EX69" s="308"/>
      <c r="EY69" s="288"/>
      <c r="EZ69" s="288"/>
      <c r="FA69" s="306"/>
      <c r="FB69" s="302"/>
      <c r="FC69" s="302"/>
      <c r="FD69" s="302"/>
      <c r="FE69" s="302"/>
      <c r="FF69" s="302"/>
      <c r="FG69" s="302"/>
      <c r="FH69" s="307"/>
      <c r="FI69" s="308"/>
      <c r="FJ69" s="288"/>
      <c r="FK69" s="288"/>
      <c r="FL69" s="306"/>
      <c r="FM69" s="302"/>
      <c r="FN69" s="302"/>
      <c r="FO69" s="302"/>
      <c r="FP69" s="302"/>
      <c r="FQ69" s="302"/>
      <c r="FR69" s="302"/>
      <c r="FS69" s="307"/>
      <c r="FT69" s="308"/>
      <c r="FU69" s="288"/>
      <c r="FV69" s="288"/>
      <c r="FW69" s="306"/>
      <c r="FX69" s="302"/>
      <c r="FY69" s="302"/>
      <c r="FZ69" s="302"/>
      <c r="GA69" s="302"/>
      <c r="GB69" s="302"/>
      <c r="GC69" s="302"/>
      <c r="GD69" s="307"/>
      <c r="GE69" s="308"/>
      <c r="GF69" s="288"/>
      <c r="GG69" s="288"/>
      <c r="GH69" s="306"/>
      <c r="GI69" s="302"/>
      <c r="GJ69" s="302"/>
      <c r="GK69" s="302"/>
      <c r="GL69" s="302"/>
      <c r="GM69" s="302"/>
      <c r="GN69" s="302"/>
      <c r="GO69" s="307"/>
      <c r="GP69" s="308"/>
      <c r="GQ69" s="288"/>
      <c r="GR69" s="288"/>
      <c r="GS69" s="306"/>
      <c r="GT69" s="302"/>
      <c r="GU69" s="302"/>
      <c r="GV69" s="302"/>
      <c r="GW69" s="302"/>
      <c r="GX69" s="302"/>
      <c r="GY69" s="302"/>
      <c r="GZ69" s="307"/>
      <c r="HA69" s="308"/>
      <c r="HB69" s="288"/>
      <c r="HC69" s="288"/>
      <c r="HD69" s="306"/>
      <c r="HE69" s="302"/>
      <c r="HF69" s="302"/>
      <c r="HG69" s="302"/>
      <c r="HH69" s="302"/>
      <c r="HI69" s="302"/>
      <c r="HJ69" s="302"/>
      <c r="HK69" s="307"/>
      <c r="HL69" s="308"/>
      <c r="HM69" s="288"/>
      <c r="HN69" s="288"/>
      <c r="HO69" s="306"/>
      <c r="HP69" s="302"/>
      <c r="HQ69" s="302"/>
      <c r="HR69" s="302"/>
      <c r="HS69" s="302"/>
      <c r="HT69" s="302"/>
      <c r="HU69" s="302"/>
      <c r="HV69" s="307"/>
      <c r="HW69" s="308"/>
      <c r="HX69" s="288"/>
      <c r="HY69" s="288"/>
      <c r="HZ69" s="306"/>
      <c r="IA69" s="302"/>
      <c r="IB69" s="302"/>
      <c r="IC69" s="302"/>
      <c r="ID69" s="302"/>
      <c r="IE69" s="302"/>
      <c r="IF69" s="302"/>
      <c r="IG69" s="307"/>
      <c r="IH69" s="308"/>
      <c r="II69" s="288"/>
      <c r="IJ69" s="288"/>
    </row>
    <row r="70" spans="1:244" x14ac:dyDescent="0.3">
      <c r="A70" s="309"/>
      <c r="B70" s="224"/>
      <c r="C70" s="224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02"/>
      <c r="V70" s="307"/>
      <c r="W70" s="308"/>
      <c r="X70" s="288"/>
      <c r="Y70" s="539"/>
      <c r="Z70" s="539"/>
      <c r="AA70" s="540"/>
      <c r="AB70" s="302"/>
      <c r="AC70" s="302"/>
      <c r="AD70" s="302"/>
      <c r="AE70" s="302"/>
      <c r="AF70" s="307"/>
      <c r="AG70" s="308"/>
      <c r="AH70" s="288"/>
      <c r="AI70" s="288"/>
      <c r="AJ70" s="306"/>
      <c r="AK70" s="302"/>
      <c r="AL70" s="302"/>
      <c r="AM70" s="302"/>
      <c r="AN70" s="302"/>
      <c r="AO70" s="302"/>
      <c r="AP70" s="302"/>
      <c r="AQ70" s="307"/>
      <c r="AR70" s="308"/>
      <c r="AS70" s="288"/>
      <c r="AT70" s="288"/>
      <c r="AU70" s="306"/>
      <c r="AV70" s="302"/>
      <c r="AW70" s="302"/>
      <c r="AX70" s="302"/>
      <c r="AY70" s="302"/>
      <c r="AZ70" s="302"/>
      <c r="BA70" s="302"/>
      <c r="BB70" s="307"/>
      <c r="BC70" s="308"/>
      <c r="BD70" s="288"/>
      <c r="BE70" s="288"/>
      <c r="BF70" s="306"/>
      <c r="BG70" s="302"/>
      <c r="BH70" s="302"/>
      <c r="BI70" s="302"/>
      <c r="BJ70" s="302"/>
      <c r="BK70" s="302"/>
      <c r="BL70" s="302"/>
      <c r="BM70" s="307"/>
      <c r="BN70" s="308"/>
      <c r="BO70" s="288"/>
      <c r="BP70" s="288"/>
      <c r="BQ70" s="306"/>
      <c r="BR70" s="302"/>
      <c r="BS70" s="302"/>
      <c r="BT70" s="302"/>
      <c r="BU70" s="302"/>
      <c r="BV70" s="302"/>
      <c r="BW70" s="302"/>
      <c r="BX70" s="307"/>
      <c r="BY70" s="308"/>
      <c r="BZ70" s="288"/>
      <c r="CA70" s="288"/>
      <c r="CB70" s="306"/>
      <c r="CC70" s="302"/>
      <c r="CD70" s="302"/>
      <c r="CE70" s="302"/>
      <c r="CF70" s="302"/>
      <c r="CG70" s="302"/>
      <c r="CH70" s="302"/>
      <c r="CI70" s="307"/>
      <c r="CJ70" s="308"/>
      <c r="CK70" s="288"/>
      <c r="CL70" s="288"/>
      <c r="CM70" s="306"/>
      <c r="CN70" s="302"/>
      <c r="CO70" s="302"/>
      <c r="CP70" s="302"/>
      <c r="CQ70" s="302"/>
      <c r="CR70" s="302"/>
      <c r="CS70" s="302"/>
      <c r="CT70" s="307"/>
      <c r="CU70" s="308"/>
      <c r="CV70" s="288"/>
      <c r="CW70" s="288"/>
      <c r="CX70" s="306"/>
      <c r="CY70" s="302"/>
      <c r="CZ70" s="302"/>
      <c r="DA70" s="302"/>
      <c r="DB70" s="302"/>
      <c r="DC70" s="302"/>
      <c r="DD70" s="302"/>
      <c r="DE70" s="307"/>
      <c r="DF70" s="308"/>
      <c r="DG70" s="288"/>
      <c r="DH70" s="288"/>
      <c r="DI70" s="306"/>
      <c r="DJ70" s="302"/>
      <c r="DK70" s="302"/>
      <c r="DL70" s="302"/>
      <c r="DM70" s="302"/>
      <c r="DN70" s="302"/>
      <c r="DO70" s="302"/>
      <c r="DP70" s="307"/>
      <c r="DQ70" s="308"/>
      <c r="DR70" s="288"/>
      <c r="DS70" s="288"/>
      <c r="DT70" s="306"/>
      <c r="DU70" s="302"/>
      <c r="DV70" s="302"/>
      <c r="DW70" s="302"/>
      <c r="DX70" s="302"/>
      <c r="DY70" s="302"/>
      <c r="DZ70" s="302"/>
      <c r="EA70" s="307"/>
      <c r="EB70" s="308"/>
      <c r="EC70" s="288"/>
      <c r="ED70" s="288"/>
      <c r="EE70" s="306"/>
      <c r="EF70" s="302"/>
      <c r="EG70" s="302"/>
      <c r="EH70" s="302"/>
      <c r="EI70" s="302"/>
      <c r="EJ70" s="302"/>
      <c r="EK70" s="302"/>
      <c r="EL70" s="307"/>
      <c r="EM70" s="308"/>
      <c r="EN70" s="288"/>
      <c r="EO70" s="288"/>
      <c r="EP70" s="306"/>
      <c r="EQ70" s="302"/>
      <c r="ER70" s="302"/>
      <c r="ES70" s="302"/>
      <c r="ET70" s="302"/>
      <c r="EU70" s="302"/>
      <c r="EV70" s="302"/>
      <c r="EW70" s="307"/>
      <c r="EX70" s="308"/>
      <c r="EY70" s="288"/>
      <c r="EZ70" s="288"/>
      <c r="FA70" s="306"/>
      <c r="FB70" s="302"/>
      <c r="FC70" s="302"/>
      <c r="FD70" s="302"/>
      <c r="FE70" s="302"/>
      <c r="FF70" s="302"/>
      <c r="FG70" s="302"/>
      <c r="FH70" s="307"/>
      <c r="FI70" s="308"/>
      <c r="FJ70" s="288"/>
      <c r="FK70" s="288"/>
      <c r="FL70" s="306"/>
      <c r="FM70" s="302"/>
      <c r="FN70" s="302"/>
      <c r="FO70" s="302"/>
      <c r="FP70" s="302"/>
      <c r="FQ70" s="302"/>
      <c r="FR70" s="302"/>
      <c r="FS70" s="307"/>
      <c r="FT70" s="308"/>
      <c r="FU70" s="288"/>
      <c r="FV70" s="288"/>
      <c r="FW70" s="306"/>
      <c r="FX70" s="302"/>
      <c r="FY70" s="302"/>
      <c r="FZ70" s="302"/>
      <c r="GA70" s="302"/>
      <c r="GB70" s="302"/>
      <c r="GC70" s="302"/>
      <c r="GD70" s="307"/>
      <c r="GE70" s="308"/>
      <c r="GF70" s="288"/>
      <c r="GG70" s="288"/>
      <c r="GH70" s="306"/>
      <c r="GI70" s="302"/>
      <c r="GJ70" s="302"/>
      <c r="GK70" s="302"/>
      <c r="GL70" s="302"/>
      <c r="GM70" s="302"/>
      <c r="GN70" s="302"/>
      <c r="GO70" s="307"/>
      <c r="GP70" s="308"/>
      <c r="GQ70" s="288"/>
      <c r="GR70" s="288"/>
      <c r="GS70" s="306"/>
      <c r="GT70" s="302"/>
      <c r="GU70" s="302"/>
      <c r="GV70" s="302"/>
      <c r="GW70" s="302"/>
      <c r="GX70" s="302"/>
      <c r="GY70" s="302"/>
      <c r="GZ70" s="307"/>
      <c r="HA70" s="308"/>
      <c r="HB70" s="288"/>
      <c r="HC70" s="288"/>
      <c r="HD70" s="306"/>
      <c r="HE70" s="302"/>
      <c r="HF70" s="302"/>
      <c r="HG70" s="302"/>
      <c r="HH70" s="302"/>
      <c r="HI70" s="302"/>
      <c r="HJ70" s="302"/>
      <c r="HK70" s="307"/>
      <c r="HL70" s="308"/>
      <c r="HM70" s="288"/>
      <c r="HN70" s="288"/>
      <c r="HO70" s="306"/>
      <c r="HP70" s="302"/>
      <c r="HQ70" s="302"/>
      <c r="HR70" s="302"/>
      <c r="HS70" s="302"/>
      <c r="HT70" s="302"/>
      <c r="HU70" s="302"/>
      <c r="HV70" s="307"/>
      <c r="HW70" s="308"/>
      <c r="HX70" s="288"/>
      <c r="HY70" s="288"/>
      <c r="HZ70" s="306"/>
      <c r="IA70" s="302"/>
      <c r="IB70" s="302"/>
      <c r="IC70" s="302"/>
      <c r="ID70" s="302"/>
      <c r="IE70" s="302"/>
      <c r="IF70" s="302"/>
      <c r="IG70" s="307"/>
      <c r="IH70" s="308"/>
      <c r="II70" s="288"/>
      <c r="IJ70" s="288"/>
    </row>
    <row r="71" spans="1:244" x14ac:dyDescent="0.3">
      <c r="A71" s="309"/>
      <c r="B71" s="224"/>
      <c r="C71" s="224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02"/>
      <c r="V71" s="307"/>
      <c r="W71" s="308"/>
      <c r="X71" s="288"/>
      <c r="Y71" s="547"/>
      <c r="Z71" s="547"/>
      <c r="AA71" s="544"/>
      <c r="AB71" s="302"/>
      <c r="AC71" s="302"/>
      <c r="AD71" s="302"/>
      <c r="AE71" s="302"/>
      <c r="AF71" s="307"/>
      <c r="AG71" s="308"/>
      <c r="AH71" s="288"/>
      <c r="AI71" s="288"/>
      <c r="AJ71" s="306"/>
      <c r="AK71" s="302"/>
      <c r="AL71" s="302"/>
      <c r="AM71" s="302"/>
      <c r="AN71" s="302"/>
      <c r="AO71" s="302"/>
      <c r="AP71" s="302"/>
      <c r="AQ71" s="307"/>
      <c r="AR71" s="308"/>
      <c r="AS71" s="288"/>
      <c r="AT71" s="288"/>
      <c r="AU71" s="306"/>
      <c r="AV71" s="302"/>
      <c r="AW71" s="302"/>
      <c r="AX71" s="302"/>
      <c r="AY71" s="302"/>
      <c r="AZ71" s="302"/>
      <c r="BA71" s="302"/>
      <c r="BB71" s="307"/>
      <c r="BC71" s="308"/>
      <c r="BD71" s="288"/>
      <c r="BE71" s="288"/>
      <c r="BF71" s="306"/>
      <c r="BG71" s="302"/>
      <c r="BH71" s="302"/>
      <c r="BI71" s="302"/>
      <c r="BJ71" s="302"/>
      <c r="BK71" s="302"/>
      <c r="BL71" s="302"/>
      <c r="BM71" s="307"/>
      <c r="BN71" s="308"/>
      <c r="BO71" s="288"/>
      <c r="BP71" s="288"/>
      <c r="BQ71" s="306"/>
      <c r="BR71" s="302"/>
      <c r="BS71" s="302"/>
      <c r="BT71" s="302"/>
      <c r="BU71" s="302"/>
      <c r="BV71" s="302"/>
      <c r="BW71" s="302"/>
      <c r="BX71" s="307"/>
      <c r="BY71" s="308"/>
      <c r="BZ71" s="288"/>
      <c r="CA71" s="288"/>
      <c r="CB71" s="306"/>
      <c r="CC71" s="302"/>
      <c r="CD71" s="302"/>
      <c r="CE71" s="302"/>
      <c r="CF71" s="302"/>
      <c r="CG71" s="302"/>
      <c r="CH71" s="302"/>
      <c r="CI71" s="307"/>
      <c r="CJ71" s="308"/>
      <c r="CK71" s="288"/>
      <c r="CL71" s="288"/>
      <c r="CM71" s="306"/>
      <c r="CN71" s="302"/>
      <c r="CO71" s="302"/>
      <c r="CP71" s="302"/>
      <c r="CQ71" s="302"/>
      <c r="CR71" s="302"/>
      <c r="CS71" s="302"/>
      <c r="CT71" s="307"/>
      <c r="CU71" s="308"/>
      <c r="CV71" s="288"/>
      <c r="CW71" s="288"/>
      <c r="CX71" s="306"/>
      <c r="CY71" s="302"/>
      <c r="CZ71" s="302"/>
      <c r="DA71" s="302"/>
      <c r="DB71" s="302"/>
      <c r="DC71" s="302"/>
      <c r="DD71" s="302"/>
      <c r="DE71" s="307"/>
      <c r="DF71" s="308"/>
      <c r="DG71" s="288"/>
      <c r="DH71" s="288"/>
      <c r="DI71" s="306"/>
      <c r="DJ71" s="302"/>
      <c r="DK71" s="302"/>
      <c r="DL71" s="302"/>
      <c r="DM71" s="302"/>
      <c r="DN71" s="302"/>
      <c r="DO71" s="302"/>
      <c r="DP71" s="307"/>
      <c r="DQ71" s="308"/>
      <c r="DR71" s="288"/>
      <c r="DS71" s="288"/>
      <c r="DT71" s="306"/>
      <c r="DU71" s="302"/>
      <c r="DV71" s="302"/>
      <c r="DW71" s="302"/>
      <c r="DX71" s="302"/>
      <c r="DY71" s="302"/>
      <c r="DZ71" s="302"/>
      <c r="EA71" s="307"/>
      <c r="EB71" s="308"/>
      <c r="EC71" s="288"/>
      <c r="ED71" s="288"/>
      <c r="EE71" s="306"/>
      <c r="EF71" s="302"/>
      <c r="EG71" s="302"/>
      <c r="EH71" s="302"/>
      <c r="EI71" s="302"/>
      <c r="EJ71" s="302"/>
      <c r="EK71" s="302"/>
      <c r="EL71" s="307"/>
      <c r="EM71" s="308"/>
      <c r="EN71" s="288"/>
      <c r="EO71" s="288"/>
      <c r="EP71" s="306"/>
      <c r="EQ71" s="302"/>
      <c r="ER71" s="302"/>
      <c r="ES71" s="302"/>
      <c r="ET71" s="302"/>
      <c r="EU71" s="302"/>
      <c r="EV71" s="302"/>
      <c r="EW71" s="307"/>
      <c r="EX71" s="308"/>
      <c r="EY71" s="288"/>
      <c r="EZ71" s="288"/>
      <c r="FA71" s="306"/>
      <c r="FB71" s="302"/>
      <c r="FC71" s="302"/>
      <c r="FD71" s="302"/>
      <c r="FE71" s="302"/>
      <c r="FF71" s="302"/>
      <c r="FG71" s="302"/>
      <c r="FH71" s="307"/>
      <c r="FI71" s="308"/>
      <c r="FJ71" s="288"/>
      <c r="FK71" s="288"/>
      <c r="FL71" s="306"/>
      <c r="FM71" s="302"/>
      <c r="FN71" s="302"/>
      <c r="FO71" s="302"/>
      <c r="FP71" s="302"/>
      <c r="FQ71" s="302"/>
      <c r="FR71" s="302"/>
      <c r="FS71" s="307"/>
      <c r="FT71" s="308"/>
      <c r="FU71" s="288"/>
      <c r="FV71" s="288"/>
      <c r="FW71" s="306"/>
      <c r="FX71" s="302"/>
      <c r="FY71" s="302"/>
      <c r="FZ71" s="302"/>
      <c r="GA71" s="302"/>
      <c r="GB71" s="302"/>
      <c r="GC71" s="302"/>
      <c r="GD71" s="307"/>
      <c r="GE71" s="308"/>
      <c r="GF71" s="288"/>
      <c r="GG71" s="288"/>
      <c r="GH71" s="306"/>
      <c r="GI71" s="302"/>
      <c r="GJ71" s="302"/>
      <c r="GK71" s="302"/>
      <c r="GL71" s="302"/>
      <c r="GM71" s="302"/>
      <c r="GN71" s="302"/>
      <c r="GO71" s="307"/>
      <c r="GP71" s="308"/>
      <c r="GQ71" s="288"/>
      <c r="GR71" s="288"/>
      <c r="GS71" s="306"/>
      <c r="GT71" s="302"/>
      <c r="GU71" s="302"/>
      <c r="GV71" s="302"/>
      <c r="GW71" s="302"/>
      <c r="GX71" s="302"/>
      <c r="GY71" s="302"/>
      <c r="GZ71" s="307"/>
      <c r="HA71" s="308"/>
      <c r="HB71" s="288"/>
      <c r="HC71" s="288"/>
      <c r="HD71" s="306"/>
      <c r="HE71" s="302"/>
      <c r="HF71" s="302"/>
      <c r="HG71" s="302"/>
      <c r="HH71" s="302"/>
      <c r="HI71" s="302"/>
      <c r="HJ71" s="302"/>
      <c r="HK71" s="307"/>
      <c r="HL71" s="308"/>
      <c r="HM71" s="288"/>
      <c r="HN71" s="288"/>
      <c r="HO71" s="306"/>
      <c r="HP71" s="302"/>
      <c r="HQ71" s="302"/>
      <c r="HR71" s="302"/>
      <c r="HS71" s="302"/>
      <c r="HT71" s="302"/>
      <c r="HU71" s="302"/>
      <c r="HV71" s="307"/>
      <c r="HW71" s="308"/>
      <c r="HX71" s="288"/>
      <c r="HY71" s="288"/>
      <c r="HZ71" s="306"/>
      <c r="IA71" s="302"/>
      <c r="IB71" s="302"/>
      <c r="IC71" s="302"/>
      <c r="ID71" s="302"/>
      <c r="IE71" s="302"/>
      <c r="IF71" s="302"/>
      <c r="IG71" s="307"/>
      <c r="IH71" s="308"/>
      <c r="II71" s="288"/>
      <c r="IJ71" s="288"/>
    </row>
    <row r="72" spans="1:244" x14ac:dyDescent="0.3">
      <c r="A72" s="309"/>
      <c r="B72" s="225"/>
      <c r="C72" s="225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02"/>
      <c r="V72" s="307"/>
      <c r="W72" s="308"/>
      <c r="X72" s="288"/>
      <c r="Y72" s="541"/>
      <c r="Z72" s="541"/>
      <c r="AA72" s="542"/>
      <c r="AB72" s="302"/>
      <c r="AC72" s="302"/>
      <c r="AD72" s="302"/>
      <c r="AE72" s="302"/>
      <c r="AF72" s="307"/>
      <c r="AG72" s="308"/>
      <c r="AH72" s="288"/>
      <c r="AI72" s="288"/>
      <c r="AJ72" s="306"/>
      <c r="AK72" s="302"/>
      <c r="AL72" s="302"/>
      <c r="AM72" s="302"/>
      <c r="AN72" s="302"/>
      <c r="AO72" s="302"/>
      <c r="AP72" s="302"/>
      <c r="AQ72" s="307"/>
      <c r="AR72" s="308"/>
      <c r="AS72" s="288"/>
      <c r="AT72" s="288"/>
      <c r="AU72" s="306"/>
      <c r="AV72" s="302"/>
      <c r="AW72" s="302"/>
      <c r="AX72" s="302"/>
      <c r="AY72" s="302"/>
      <c r="AZ72" s="302"/>
      <c r="BA72" s="302"/>
      <c r="BB72" s="307"/>
      <c r="BC72" s="308"/>
      <c r="BD72" s="288"/>
      <c r="BE72" s="288"/>
      <c r="BF72" s="306"/>
      <c r="BG72" s="302"/>
      <c r="BH72" s="302"/>
      <c r="BI72" s="302"/>
      <c r="BJ72" s="302"/>
      <c r="BK72" s="302"/>
      <c r="BL72" s="302"/>
      <c r="BM72" s="307"/>
      <c r="BN72" s="308"/>
      <c r="BO72" s="288"/>
      <c r="BP72" s="288"/>
      <c r="BQ72" s="306"/>
      <c r="BR72" s="302"/>
      <c r="BS72" s="302"/>
      <c r="BT72" s="302"/>
      <c r="BU72" s="302"/>
      <c r="BV72" s="302"/>
      <c r="BW72" s="302"/>
      <c r="BX72" s="307"/>
      <c r="BY72" s="308"/>
      <c r="BZ72" s="288"/>
      <c r="CA72" s="288"/>
      <c r="CB72" s="306"/>
      <c r="CC72" s="302"/>
      <c r="CD72" s="302"/>
      <c r="CE72" s="302"/>
      <c r="CF72" s="302"/>
      <c r="CG72" s="302"/>
      <c r="CH72" s="302"/>
      <c r="CI72" s="307"/>
      <c r="CJ72" s="308"/>
      <c r="CK72" s="288"/>
      <c r="CL72" s="288"/>
      <c r="CM72" s="306"/>
      <c r="CN72" s="302"/>
      <c r="CO72" s="302"/>
      <c r="CP72" s="302"/>
      <c r="CQ72" s="302"/>
      <c r="CR72" s="302"/>
      <c r="CS72" s="302"/>
      <c r="CT72" s="307"/>
      <c r="CU72" s="308"/>
      <c r="CV72" s="288"/>
      <c r="CW72" s="288"/>
      <c r="CX72" s="306"/>
      <c r="CY72" s="302"/>
      <c r="CZ72" s="302"/>
      <c r="DA72" s="302"/>
      <c r="DB72" s="302"/>
      <c r="DC72" s="302"/>
      <c r="DD72" s="302"/>
      <c r="DE72" s="307"/>
      <c r="DF72" s="308"/>
      <c r="DG72" s="288"/>
      <c r="DH72" s="288"/>
      <c r="DI72" s="306"/>
      <c r="DJ72" s="302"/>
      <c r="DK72" s="302"/>
      <c r="DL72" s="302"/>
      <c r="DM72" s="302"/>
      <c r="DN72" s="302"/>
      <c r="DO72" s="302"/>
      <c r="DP72" s="307"/>
      <c r="DQ72" s="308"/>
      <c r="DR72" s="288"/>
      <c r="DS72" s="288"/>
      <c r="DT72" s="306"/>
      <c r="DU72" s="302"/>
      <c r="DV72" s="302"/>
      <c r="DW72" s="302"/>
      <c r="DX72" s="302"/>
      <c r="DY72" s="302"/>
      <c r="DZ72" s="302"/>
      <c r="EA72" s="307"/>
      <c r="EB72" s="308"/>
      <c r="EC72" s="288"/>
      <c r="ED72" s="288"/>
      <c r="EE72" s="306"/>
      <c r="EF72" s="302"/>
      <c r="EG72" s="302"/>
      <c r="EH72" s="302"/>
      <c r="EI72" s="302"/>
      <c r="EJ72" s="302"/>
      <c r="EK72" s="302"/>
      <c r="EL72" s="307"/>
      <c r="EM72" s="308"/>
      <c r="EN72" s="288"/>
      <c r="EO72" s="288"/>
      <c r="EP72" s="306"/>
      <c r="EQ72" s="302"/>
      <c r="ER72" s="302"/>
      <c r="ES72" s="302"/>
      <c r="ET72" s="302"/>
      <c r="EU72" s="302"/>
      <c r="EV72" s="302"/>
      <c r="EW72" s="307"/>
      <c r="EX72" s="308"/>
      <c r="EY72" s="288"/>
      <c r="EZ72" s="288"/>
      <c r="FA72" s="306"/>
      <c r="FB72" s="302"/>
      <c r="FC72" s="302"/>
      <c r="FD72" s="302"/>
      <c r="FE72" s="302"/>
      <c r="FF72" s="302"/>
      <c r="FG72" s="302"/>
      <c r="FH72" s="307"/>
      <c r="FI72" s="308"/>
      <c r="FJ72" s="288"/>
      <c r="FK72" s="288"/>
      <c r="FL72" s="306"/>
      <c r="FM72" s="302"/>
      <c r="FN72" s="302"/>
      <c r="FO72" s="302"/>
      <c r="FP72" s="302"/>
      <c r="FQ72" s="302"/>
      <c r="FR72" s="302"/>
      <c r="FS72" s="307"/>
      <c r="FT72" s="308"/>
      <c r="FU72" s="288"/>
      <c r="FV72" s="288"/>
      <c r="FW72" s="306"/>
      <c r="FX72" s="302"/>
      <c r="FY72" s="302"/>
      <c r="FZ72" s="302"/>
      <c r="GA72" s="302"/>
      <c r="GB72" s="302"/>
      <c r="GC72" s="302"/>
      <c r="GD72" s="307"/>
      <c r="GE72" s="308"/>
      <c r="GF72" s="288"/>
      <c r="GG72" s="288"/>
      <c r="GH72" s="306"/>
      <c r="GI72" s="302"/>
      <c r="GJ72" s="302"/>
      <c r="GK72" s="302"/>
      <c r="GL72" s="302"/>
      <c r="GM72" s="302"/>
      <c r="GN72" s="302"/>
      <c r="GO72" s="307"/>
      <c r="GP72" s="308"/>
      <c r="GQ72" s="288"/>
      <c r="GR72" s="288"/>
      <c r="GS72" s="306"/>
      <c r="GT72" s="302"/>
      <c r="GU72" s="302"/>
      <c r="GV72" s="302"/>
      <c r="GW72" s="302"/>
      <c r="GX72" s="302"/>
      <c r="GY72" s="302"/>
      <c r="GZ72" s="307"/>
      <c r="HA72" s="308"/>
      <c r="HB72" s="288"/>
      <c r="HC72" s="288"/>
      <c r="HD72" s="306"/>
      <c r="HE72" s="302"/>
      <c r="HF72" s="302"/>
      <c r="HG72" s="302"/>
      <c r="HH72" s="302"/>
      <c r="HI72" s="302"/>
      <c r="HJ72" s="302"/>
      <c r="HK72" s="307"/>
      <c r="HL72" s="308"/>
      <c r="HM72" s="288"/>
      <c r="HN72" s="288"/>
      <c r="HO72" s="306"/>
      <c r="HP72" s="302"/>
      <c r="HQ72" s="302"/>
      <c r="HR72" s="302"/>
      <c r="HS72" s="302"/>
      <c r="HT72" s="302"/>
      <c r="HU72" s="302"/>
      <c r="HV72" s="307"/>
      <c r="HW72" s="308"/>
      <c r="HX72" s="288"/>
      <c r="HY72" s="288"/>
      <c r="HZ72" s="306"/>
      <c r="IA72" s="302"/>
      <c r="IB72" s="302"/>
      <c r="IC72" s="302"/>
      <c r="ID72" s="302"/>
      <c r="IE72" s="302"/>
      <c r="IF72" s="302"/>
      <c r="IG72" s="307"/>
      <c r="IH72" s="308"/>
      <c r="II72" s="288"/>
      <c r="IJ72" s="288"/>
    </row>
    <row r="73" spans="1:244" x14ac:dyDescent="0.3">
      <c r="A73" s="309"/>
      <c r="B73" s="224"/>
      <c r="C73" s="224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02"/>
      <c r="V73" s="307"/>
      <c r="W73" s="308"/>
      <c r="X73" s="288"/>
      <c r="Y73" s="541"/>
      <c r="Z73" s="541"/>
      <c r="AA73" s="542"/>
      <c r="AB73" s="302"/>
      <c r="AC73" s="302"/>
      <c r="AD73" s="302"/>
      <c r="AE73" s="302"/>
      <c r="AF73" s="307"/>
      <c r="AG73" s="308"/>
      <c r="AH73" s="288"/>
      <c r="AI73" s="288"/>
      <c r="AJ73" s="306"/>
      <c r="AK73" s="302"/>
      <c r="AL73" s="302"/>
      <c r="AM73" s="302"/>
      <c r="AN73" s="302"/>
      <c r="AO73" s="302"/>
      <c r="AP73" s="302"/>
      <c r="AQ73" s="307"/>
      <c r="AR73" s="308"/>
      <c r="AS73" s="288"/>
      <c r="AT73" s="288"/>
      <c r="AU73" s="306"/>
      <c r="AV73" s="302"/>
      <c r="AW73" s="302"/>
      <c r="AX73" s="302"/>
      <c r="AY73" s="302"/>
      <c r="AZ73" s="302"/>
      <c r="BA73" s="302"/>
      <c r="BB73" s="307"/>
      <c r="BC73" s="308"/>
      <c r="BD73" s="288"/>
      <c r="BE73" s="288"/>
      <c r="BF73" s="306"/>
      <c r="BG73" s="302"/>
      <c r="BH73" s="302"/>
      <c r="BI73" s="302"/>
      <c r="BJ73" s="302"/>
      <c r="BK73" s="302"/>
      <c r="BL73" s="302"/>
      <c r="BM73" s="307"/>
      <c r="BN73" s="308"/>
      <c r="BO73" s="288"/>
      <c r="BP73" s="288"/>
      <c r="BQ73" s="306"/>
      <c r="BR73" s="302"/>
      <c r="BS73" s="302"/>
      <c r="BT73" s="302"/>
      <c r="BU73" s="302"/>
      <c r="BV73" s="302"/>
      <c r="BW73" s="302"/>
      <c r="BX73" s="307"/>
      <c r="BY73" s="308"/>
      <c r="BZ73" s="288"/>
      <c r="CA73" s="288"/>
      <c r="CB73" s="306"/>
      <c r="CC73" s="302"/>
      <c r="CD73" s="302"/>
      <c r="CE73" s="302"/>
      <c r="CF73" s="302"/>
      <c r="CG73" s="302"/>
      <c r="CH73" s="302"/>
      <c r="CI73" s="307"/>
      <c r="CJ73" s="308"/>
      <c r="CK73" s="288"/>
      <c r="CL73" s="288"/>
      <c r="CM73" s="306"/>
      <c r="CN73" s="302"/>
      <c r="CO73" s="302"/>
      <c r="CP73" s="302"/>
      <c r="CQ73" s="302"/>
      <c r="CR73" s="302"/>
      <c r="CS73" s="302"/>
      <c r="CT73" s="307"/>
      <c r="CU73" s="308"/>
      <c r="CV73" s="288"/>
      <c r="CW73" s="288"/>
      <c r="CX73" s="306"/>
      <c r="CY73" s="302"/>
      <c r="CZ73" s="302"/>
      <c r="DA73" s="302"/>
      <c r="DB73" s="302"/>
      <c r="DC73" s="302"/>
      <c r="DD73" s="302"/>
      <c r="DE73" s="307"/>
      <c r="DF73" s="308"/>
      <c r="DG73" s="288"/>
      <c r="DH73" s="288"/>
      <c r="DI73" s="306"/>
      <c r="DJ73" s="302"/>
      <c r="DK73" s="302"/>
      <c r="DL73" s="302"/>
      <c r="DM73" s="302"/>
      <c r="DN73" s="302"/>
      <c r="DO73" s="302"/>
      <c r="DP73" s="307"/>
      <c r="DQ73" s="308"/>
      <c r="DR73" s="288"/>
      <c r="DS73" s="288"/>
      <c r="DT73" s="306"/>
      <c r="DU73" s="302"/>
      <c r="DV73" s="302"/>
      <c r="DW73" s="302"/>
      <c r="DX73" s="302"/>
      <c r="DY73" s="302"/>
      <c r="DZ73" s="302"/>
      <c r="EA73" s="307"/>
      <c r="EB73" s="308"/>
      <c r="EC73" s="288"/>
      <c r="ED73" s="288"/>
      <c r="EE73" s="306"/>
      <c r="EF73" s="302"/>
      <c r="EG73" s="302"/>
      <c r="EH73" s="302"/>
      <c r="EI73" s="302"/>
      <c r="EJ73" s="302"/>
      <c r="EK73" s="302"/>
      <c r="EL73" s="307"/>
      <c r="EM73" s="308"/>
      <c r="EN73" s="288"/>
      <c r="EO73" s="288"/>
      <c r="EP73" s="306"/>
      <c r="EQ73" s="302"/>
      <c r="ER73" s="302"/>
      <c r="ES73" s="302"/>
      <c r="ET73" s="302"/>
      <c r="EU73" s="302"/>
      <c r="EV73" s="302"/>
      <c r="EW73" s="307"/>
      <c r="EX73" s="308"/>
      <c r="EY73" s="288"/>
      <c r="EZ73" s="288"/>
      <c r="FA73" s="306"/>
      <c r="FB73" s="302"/>
      <c r="FC73" s="302"/>
      <c r="FD73" s="302"/>
      <c r="FE73" s="302"/>
      <c r="FF73" s="302"/>
      <c r="FG73" s="302"/>
      <c r="FH73" s="307"/>
      <c r="FI73" s="308"/>
      <c r="FJ73" s="288"/>
      <c r="FK73" s="288"/>
      <c r="FL73" s="306"/>
      <c r="FM73" s="302"/>
      <c r="FN73" s="302"/>
      <c r="FO73" s="302"/>
      <c r="FP73" s="302"/>
      <c r="FQ73" s="302"/>
      <c r="FR73" s="302"/>
      <c r="FS73" s="307"/>
      <c r="FT73" s="308"/>
      <c r="FU73" s="288"/>
      <c r="FV73" s="288"/>
      <c r="FW73" s="306"/>
      <c r="FX73" s="302"/>
      <c r="FY73" s="302"/>
      <c r="FZ73" s="302"/>
      <c r="GA73" s="302"/>
      <c r="GB73" s="302"/>
      <c r="GC73" s="302"/>
      <c r="GD73" s="307"/>
      <c r="GE73" s="308"/>
      <c r="GF73" s="288"/>
      <c r="GG73" s="288"/>
      <c r="GH73" s="306"/>
      <c r="GI73" s="302"/>
      <c r="GJ73" s="302"/>
      <c r="GK73" s="302"/>
      <c r="GL73" s="302"/>
      <c r="GM73" s="302"/>
      <c r="GN73" s="302"/>
      <c r="GO73" s="307"/>
      <c r="GP73" s="308"/>
      <c r="GQ73" s="288"/>
      <c r="GR73" s="288"/>
      <c r="GS73" s="306"/>
      <c r="GT73" s="302"/>
      <c r="GU73" s="302"/>
      <c r="GV73" s="302"/>
      <c r="GW73" s="302"/>
      <c r="GX73" s="302"/>
      <c r="GY73" s="302"/>
      <c r="GZ73" s="307"/>
      <c r="HA73" s="308"/>
      <c r="HB73" s="288"/>
      <c r="HC73" s="288"/>
      <c r="HD73" s="306"/>
      <c r="HE73" s="302"/>
      <c r="HF73" s="302"/>
      <c r="HG73" s="302"/>
      <c r="HH73" s="302"/>
      <c r="HI73" s="302"/>
      <c r="HJ73" s="302"/>
      <c r="HK73" s="307"/>
      <c r="HL73" s="308"/>
      <c r="HM73" s="288"/>
      <c r="HN73" s="288"/>
      <c r="HO73" s="306"/>
      <c r="HP73" s="302"/>
      <c r="HQ73" s="302"/>
      <c r="HR73" s="302"/>
      <c r="HS73" s="302"/>
      <c r="HT73" s="302"/>
      <c r="HU73" s="302"/>
      <c r="HV73" s="307"/>
      <c r="HW73" s="308"/>
      <c r="HX73" s="288"/>
      <c r="HY73" s="288"/>
      <c r="HZ73" s="306"/>
      <c r="IA73" s="302"/>
      <c r="IB73" s="302"/>
      <c r="IC73" s="302"/>
      <c r="ID73" s="302"/>
      <c r="IE73" s="302"/>
      <c r="IF73" s="302"/>
      <c r="IG73" s="307"/>
      <c r="IH73" s="308"/>
      <c r="II73" s="288"/>
      <c r="IJ73" s="288"/>
    </row>
    <row r="74" spans="1:244" x14ac:dyDescent="0.3">
      <c r="A74" s="309"/>
      <c r="B74" s="224"/>
      <c r="C74" s="224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02"/>
      <c r="V74" s="307"/>
      <c r="W74" s="308"/>
      <c r="X74" s="288"/>
      <c r="Y74" s="541"/>
      <c r="Z74" s="541"/>
      <c r="AA74" s="542"/>
      <c r="AB74" s="302"/>
      <c r="AC74" s="302"/>
      <c r="AD74" s="302"/>
      <c r="AE74" s="302"/>
      <c r="AF74" s="307"/>
      <c r="AG74" s="308"/>
      <c r="AH74" s="288"/>
      <c r="AI74" s="288"/>
      <c r="AJ74" s="306"/>
      <c r="AK74" s="302"/>
      <c r="AL74" s="302"/>
      <c r="AM74" s="302"/>
      <c r="AN74" s="302"/>
      <c r="AO74" s="302"/>
      <c r="AP74" s="302"/>
      <c r="AQ74" s="307"/>
      <c r="AR74" s="308"/>
      <c r="AS74" s="288"/>
      <c r="AT74" s="288"/>
      <c r="AU74" s="306"/>
      <c r="AV74" s="302"/>
      <c r="AW74" s="302"/>
      <c r="AX74" s="302"/>
      <c r="AY74" s="302"/>
      <c r="AZ74" s="302"/>
      <c r="BA74" s="302"/>
      <c r="BB74" s="307"/>
      <c r="BC74" s="308"/>
      <c r="BD74" s="288"/>
      <c r="BE74" s="288"/>
      <c r="BF74" s="306"/>
      <c r="BG74" s="302"/>
      <c r="BH74" s="302"/>
      <c r="BI74" s="302"/>
      <c r="BJ74" s="302"/>
      <c r="BK74" s="302"/>
      <c r="BL74" s="302"/>
      <c r="BM74" s="307"/>
      <c r="BN74" s="308"/>
      <c r="BO74" s="288"/>
      <c r="BP74" s="288"/>
      <c r="BQ74" s="306"/>
      <c r="BR74" s="302"/>
      <c r="BS74" s="302"/>
      <c r="BT74" s="302"/>
      <c r="BU74" s="302"/>
      <c r="BV74" s="302"/>
      <c r="BW74" s="302"/>
      <c r="BX74" s="307"/>
      <c r="BY74" s="308"/>
      <c r="BZ74" s="288"/>
      <c r="CA74" s="288"/>
      <c r="CB74" s="306"/>
      <c r="CC74" s="302"/>
      <c r="CD74" s="302"/>
      <c r="CE74" s="302"/>
      <c r="CF74" s="302"/>
      <c r="CG74" s="302"/>
      <c r="CH74" s="302"/>
      <c r="CI74" s="307"/>
      <c r="CJ74" s="308"/>
      <c r="CK74" s="288"/>
      <c r="CL74" s="288"/>
      <c r="CM74" s="306"/>
      <c r="CN74" s="302"/>
      <c r="CO74" s="302"/>
      <c r="CP74" s="302"/>
      <c r="CQ74" s="302"/>
      <c r="CR74" s="302"/>
      <c r="CS74" s="302"/>
      <c r="CT74" s="307"/>
      <c r="CU74" s="308"/>
      <c r="CV74" s="288"/>
      <c r="CW74" s="288"/>
      <c r="CX74" s="306"/>
      <c r="CY74" s="302"/>
      <c r="CZ74" s="302"/>
      <c r="DA74" s="302"/>
      <c r="DB74" s="302"/>
      <c r="DC74" s="302"/>
      <c r="DD74" s="302"/>
      <c r="DE74" s="307"/>
      <c r="DF74" s="308"/>
      <c r="DG74" s="288"/>
      <c r="DH74" s="288"/>
      <c r="DI74" s="306"/>
      <c r="DJ74" s="302"/>
      <c r="DK74" s="302"/>
      <c r="DL74" s="302"/>
      <c r="DM74" s="302"/>
      <c r="DN74" s="302"/>
      <c r="DO74" s="302"/>
      <c r="DP74" s="307"/>
      <c r="DQ74" s="308"/>
      <c r="DR74" s="288"/>
      <c r="DS74" s="288"/>
      <c r="DT74" s="306"/>
      <c r="DU74" s="302"/>
      <c r="DV74" s="302"/>
      <c r="DW74" s="302"/>
      <c r="DX74" s="302"/>
      <c r="DY74" s="302"/>
      <c r="DZ74" s="302"/>
      <c r="EA74" s="307"/>
      <c r="EB74" s="308"/>
      <c r="EC74" s="288"/>
      <c r="ED74" s="288"/>
      <c r="EE74" s="306"/>
      <c r="EF74" s="302"/>
      <c r="EG74" s="302"/>
      <c r="EH74" s="302"/>
      <c r="EI74" s="302"/>
      <c r="EJ74" s="302"/>
      <c r="EK74" s="302"/>
      <c r="EL74" s="307"/>
      <c r="EM74" s="308"/>
      <c r="EN74" s="288"/>
      <c r="EO74" s="288"/>
      <c r="EP74" s="306"/>
      <c r="EQ74" s="302"/>
      <c r="ER74" s="302"/>
      <c r="ES74" s="302"/>
      <c r="ET74" s="302"/>
      <c r="EU74" s="302"/>
      <c r="EV74" s="302"/>
      <c r="EW74" s="307"/>
      <c r="EX74" s="308"/>
      <c r="EY74" s="288"/>
      <c r="EZ74" s="288"/>
      <c r="FA74" s="306"/>
      <c r="FB74" s="302"/>
      <c r="FC74" s="302"/>
      <c r="FD74" s="302"/>
      <c r="FE74" s="302"/>
      <c r="FF74" s="302"/>
      <c r="FG74" s="302"/>
      <c r="FH74" s="307"/>
      <c r="FI74" s="308"/>
      <c r="FJ74" s="288"/>
      <c r="FK74" s="288"/>
      <c r="FL74" s="306"/>
      <c r="FM74" s="302"/>
      <c r="FN74" s="302"/>
      <c r="FO74" s="302"/>
      <c r="FP74" s="302"/>
      <c r="FQ74" s="302"/>
      <c r="FR74" s="302"/>
      <c r="FS74" s="307"/>
      <c r="FT74" s="308"/>
      <c r="FU74" s="288"/>
      <c r="FV74" s="288"/>
      <c r="FW74" s="306"/>
      <c r="FX74" s="302"/>
      <c r="FY74" s="302"/>
      <c r="FZ74" s="302"/>
      <c r="GA74" s="302"/>
      <c r="GB74" s="302"/>
      <c r="GC74" s="302"/>
      <c r="GD74" s="307"/>
      <c r="GE74" s="308"/>
      <c r="GF74" s="288"/>
      <c r="GG74" s="288"/>
      <c r="GH74" s="306"/>
      <c r="GI74" s="302"/>
      <c r="GJ74" s="302"/>
      <c r="GK74" s="302"/>
      <c r="GL74" s="302"/>
      <c r="GM74" s="302"/>
      <c r="GN74" s="302"/>
      <c r="GO74" s="307"/>
      <c r="GP74" s="308"/>
      <c r="GQ74" s="288"/>
      <c r="GR74" s="288"/>
      <c r="GS74" s="306"/>
      <c r="GT74" s="302"/>
      <c r="GU74" s="302"/>
      <c r="GV74" s="302"/>
      <c r="GW74" s="302"/>
      <c r="GX74" s="302"/>
      <c r="GY74" s="302"/>
      <c r="GZ74" s="307"/>
      <c r="HA74" s="308"/>
      <c r="HB74" s="288"/>
      <c r="HC74" s="288"/>
      <c r="HD74" s="306"/>
      <c r="HE74" s="302"/>
      <c r="HF74" s="302"/>
      <c r="HG74" s="302"/>
      <c r="HH74" s="302"/>
      <c r="HI74" s="302"/>
      <c r="HJ74" s="302"/>
      <c r="HK74" s="307"/>
      <c r="HL74" s="308"/>
      <c r="HM74" s="288"/>
      <c r="HN74" s="288"/>
      <c r="HO74" s="306"/>
      <c r="HP74" s="302"/>
      <c r="HQ74" s="302"/>
      <c r="HR74" s="302"/>
      <c r="HS74" s="302"/>
      <c r="HT74" s="302"/>
      <c r="HU74" s="302"/>
      <c r="HV74" s="307"/>
      <c r="HW74" s="308"/>
      <c r="HX74" s="288"/>
      <c r="HY74" s="288"/>
      <c r="HZ74" s="306"/>
      <c r="IA74" s="302"/>
      <c r="IB74" s="302"/>
      <c r="IC74" s="302"/>
      <c r="ID74" s="302"/>
      <c r="IE74" s="302"/>
      <c r="IF74" s="302"/>
      <c r="IG74" s="307"/>
      <c r="IH74" s="308"/>
      <c r="II74" s="288"/>
      <c r="IJ74" s="288"/>
    </row>
    <row r="75" spans="1:244" x14ac:dyDescent="0.3">
      <c r="A75" s="309"/>
      <c r="B75" s="224"/>
      <c r="C75" s="224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02"/>
      <c r="V75" s="307"/>
      <c r="W75" s="308"/>
      <c r="X75" s="288"/>
      <c r="Y75" s="541"/>
      <c r="Z75" s="541"/>
      <c r="AA75" s="542"/>
      <c r="AB75" s="302"/>
      <c r="AC75" s="302"/>
      <c r="AD75" s="302"/>
      <c r="AE75" s="302"/>
      <c r="AF75" s="307"/>
      <c r="AG75" s="308"/>
      <c r="AH75" s="288"/>
      <c r="AI75" s="288"/>
      <c r="AJ75" s="306"/>
      <c r="AK75" s="302"/>
      <c r="AL75" s="302"/>
      <c r="AM75" s="302"/>
      <c r="AN75" s="302"/>
      <c r="AO75" s="302"/>
      <c r="AP75" s="302"/>
      <c r="AQ75" s="307"/>
      <c r="AR75" s="308"/>
      <c r="AS75" s="288"/>
      <c r="AT75" s="288"/>
      <c r="AU75" s="306"/>
      <c r="AV75" s="302"/>
      <c r="AW75" s="302"/>
      <c r="AX75" s="302"/>
      <c r="AY75" s="302"/>
      <c r="AZ75" s="302"/>
      <c r="BA75" s="302"/>
      <c r="BB75" s="307"/>
      <c r="BC75" s="308"/>
      <c r="BD75" s="288"/>
      <c r="BE75" s="288"/>
      <c r="BF75" s="306"/>
      <c r="BG75" s="302"/>
      <c r="BH75" s="302"/>
      <c r="BI75" s="302"/>
      <c r="BJ75" s="302"/>
      <c r="BK75" s="302"/>
      <c r="BL75" s="302"/>
      <c r="BM75" s="307"/>
      <c r="BN75" s="308"/>
      <c r="BO75" s="288"/>
      <c r="BP75" s="288"/>
      <c r="BQ75" s="306"/>
      <c r="BR75" s="302"/>
      <c r="BS75" s="302"/>
      <c r="BT75" s="302"/>
      <c r="BU75" s="302"/>
      <c r="BV75" s="302"/>
      <c r="BW75" s="302"/>
      <c r="BX75" s="307"/>
      <c r="BY75" s="308"/>
      <c r="BZ75" s="288"/>
      <c r="CA75" s="288"/>
      <c r="CB75" s="306"/>
      <c r="CC75" s="302"/>
      <c r="CD75" s="302"/>
      <c r="CE75" s="302"/>
      <c r="CF75" s="302"/>
      <c r="CG75" s="302"/>
      <c r="CH75" s="302"/>
      <c r="CI75" s="307"/>
      <c r="CJ75" s="308"/>
      <c r="CK75" s="288"/>
      <c r="CL75" s="288"/>
      <c r="CM75" s="306"/>
      <c r="CN75" s="302"/>
      <c r="CO75" s="302"/>
      <c r="CP75" s="302"/>
      <c r="CQ75" s="302"/>
      <c r="CR75" s="302"/>
      <c r="CS75" s="302"/>
      <c r="CT75" s="307"/>
      <c r="CU75" s="308"/>
      <c r="CV75" s="288"/>
      <c r="CW75" s="288"/>
      <c r="CX75" s="306"/>
      <c r="CY75" s="302"/>
      <c r="CZ75" s="302"/>
      <c r="DA75" s="302"/>
      <c r="DB75" s="302"/>
      <c r="DC75" s="302"/>
      <c r="DD75" s="302"/>
      <c r="DE75" s="307"/>
      <c r="DF75" s="308"/>
      <c r="DG75" s="288"/>
      <c r="DH75" s="288"/>
      <c r="DI75" s="306"/>
      <c r="DJ75" s="302"/>
      <c r="DK75" s="302"/>
      <c r="DL75" s="302"/>
      <c r="DM75" s="302"/>
      <c r="DN75" s="302"/>
      <c r="DO75" s="302"/>
      <c r="DP75" s="307"/>
      <c r="DQ75" s="308"/>
      <c r="DR75" s="288"/>
      <c r="DS75" s="288"/>
      <c r="DT75" s="306"/>
      <c r="DU75" s="302"/>
      <c r="DV75" s="302"/>
      <c r="DW75" s="302"/>
      <c r="DX75" s="302"/>
      <c r="DY75" s="302"/>
      <c r="DZ75" s="302"/>
      <c r="EA75" s="307"/>
      <c r="EB75" s="308"/>
      <c r="EC75" s="288"/>
      <c r="ED75" s="288"/>
      <c r="EE75" s="306"/>
      <c r="EF75" s="302"/>
      <c r="EG75" s="302"/>
      <c r="EH75" s="302"/>
      <c r="EI75" s="302"/>
      <c r="EJ75" s="302"/>
      <c r="EK75" s="302"/>
      <c r="EL75" s="307"/>
      <c r="EM75" s="308"/>
      <c r="EN75" s="288"/>
      <c r="EO75" s="288"/>
      <c r="EP75" s="306"/>
      <c r="EQ75" s="302"/>
      <c r="ER75" s="302"/>
      <c r="ES75" s="302"/>
      <c r="ET75" s="302"/>
      <c r="EU75" s="302"/>
      <c r="EV75" s="302"/>
      <c r="EW75" s="307"/>
      <c r="EX75" s="308"/>
      <c r="EY75" s="288"/>
      <c r="EZ75" s="288"/>
      <c r="FA75" s="306"/>
      <c r="FB75" s="302"/>
      <c r="FC75" s="302"/>
      <c r="FD75" s="302"/>
      <c r="FE75" s="302"/>
      <c r="FF75" s="302"/>
      <c r="FG75" s="302"/>
      <c r="FH75" s="307"/>
      <c r="FI75" s="308"/>
      <c r="FJ75" s="288"/>
      <c r="FK75" s="288"/>
      <c r="FL75" s="306"/>
      <c r="FM75" s="302"/>
      <c r="FN75" s="302"/>
      <c r="FO75" s="302"/>
      <c r="FP75" s="302"/>
      <c r="FQ75" s="302"/>
      <c r="FR75" s="302"/>
      <c r="FS75" s="307"/>
      <c r="FT75" s="308"/>
      <c r="FU75" s="288"/>
      <c r="FV75" s="288"/>
      <c r="FW75" s="306"/>
      <c r="FX75" s="302"/>
      <c r="FY75" s="302"/>
      <c r="FZ75" s="302"/>
      <c r="GA75" s="302"/>
      <c r="GB75" s="302"/>
      <c r="GC75" s="302"/>
      <c r="GD75" s="307"/>
      <c r="GE75" s="308"/>
      <c r="GF75" s="288"/>
      <c r="GG75" s="288"/>
      <c r="GH75" s="306"/>
      <c r="GI75" s="302"/>
      <c r="GJ75" s="302"/>
      <c r="GK75" s="302"/>
      <c r="GL75" s="302"/>
      <c r="GM75" s="302"/>
      <c r="GN75" s="302"/>
      <c r="GO75" s="307"/>
      <c r="GP75" s="308"/>
      <c r="GQ75" s="288"/>
      <c r="GR75" s="288"/>
      <c r="GS75" s="306"/>
      <c r="GT75" s="302"/>
      <c r="GU75" s="302"/>
      <c r="GV75" s="302"/>
      <c r="GW75" s="302"/>
      <c r="GX75" s="302"/>
      <c r="GY75" s="302"/>
      <c r="GZ75" s="307"/>
      <c r="HA75" s="308"/>
      <c r="HB75" s="288"/>
      <c r="HC75" s="288"/>
      <c r="HD75" s="306"/>
      <c r="HE75" s="302"/>
      <c r="HF75" s="302"/>
      <c r="HG75" s="302"/>
      <c r="HH75" s="302"/>
      <c r="HI75" s="302"/>
      <c r="HJ75" s="302"/>
      <c r="HK75" s="307"/>
      <c r="HL75" s="308"/>
      <c r="HM75" s="288"/>
      <c r="HN75" s="288"/>
      <c r="HO75" s="306"/>
      <c r="HP75" s="302"/>
      <c r="HQ75" s="302"/>
      <c r="HR75" s="302"/>
      <c r="HS75" s="302"/>
      <c r="HT75" s="302"/>
      <c r="HU75" s="302"/>
      <c r="HV75" s="307"/>
      <c r="HW75" s="308"/>
      <c r="HX75" s="288"/>
      <c r="HY75" s="288"/>
      <c r="HZ75" s="306"/>
      <c r="IA75" s="302"/>
      <c r="IB75" s="302"/>
      <c r="IC75" s="302"/>
      <c r="ID75" s="302"/>
      <c r="IE75" s="302"/>
      <c r="IF75" s="302"/>
      <c r="IG75" s="307"/>
      <c r="IH75" s="308"/>
      <c r="II75" s="288"/>
      <c r="IJ75" s="288"/>
    </row>
    <row r="76" spans="1:244" x14ac:dyDescent="0.3">
      <c r="A76" s="309"/>
      <c r="B76" s="224"/>
      <c r="C76" s="224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02"/>
      <c r="V76" s="307"/>
      <c r="W76" s="308"/>
      <c r="X76" s="288"/>
      <c r="Y76" s="541"/>
      <c r="Z76" s="541"/>
      <c r="AA76" s="542"/>
      <c r="AB76" s="302"/>
      <c r="AC76" s="302"/>
      <c r="AD76" s="302"/>
      <c r="AE76" s="302"/>
      <c r="AF76" s="307"/>
      <c r="AG76" s="308"/>
      <c r="AH76" s="288"/>
      <c r="AI76" s="288"/>
      <c r="AJ76" s="306"/>
      <c r="AK76" s="302"/>
      <c r="AL76" s="302"/>
      <c r="AM76" s="302"/>
      <c r="AN76" s="302"/>
      <c r="AO76" s="302"/>
      <c r="AP76" s="302"/>
      <c r="AQ76" s="307"/>
      <c r="AR76" s="308"/>
      <c r="AS76" s="288"/>
      <c r="AT76" s="288"/>
      <c r="AU76" s="306"/>
      <c r="AV76" s="302"/>
      <c r="AW76" s="302"/>
      <c r="AX76" s="302"/>
      <c r="AY76" s="302"/>
      <c r="AZ76" s="302"/>
      <c r="BA76" s="302"/>
      <c r="BB76" s="307"/>
      <c r="BC76" s="308"/>
      <c r="BD76" s="288"/>
      <c r="BE76" s="288"/>
      <c r="BF76" s="306"/>
      <c r="BG76" s="302"/>
      <c r="BH76" s="302"/>
      <c r="BI76" s="302"/>
      <c r="BJ76" s="302"/>
      <c r="BK76" s="302"/>
      <c r="BL76" s="302"/>
      <c r="BM76" s="307"/>
      <c r="BN76" s="308"/>
      <c r="BO76" s="288"/>
      <c r="BP76" s="288"/>
      <c r="BQ76" s="306"/>
      <c r="BR76" s="302"/>
      <c r="BS76" s="302"/>
      <c r="BT76" s="302"/>
      <c r="BU76" s="302"/>
      <c r="BV76" s="302"/>
      <c r="BW76" s="302"/>
      <c r="BX76" s="307"/>
      <c r="BY76" s="308"/>
      <c r="BZ76" s="288"/>
      <c r="CA76" s="288"/>
      <c r="CB76" s="306"/>
      <c r="CC76" s="302"/>
      <c r="CD76" s="302"/>
      <c r="CE76" s="302"/>
      <c r="CF76" s="302"/>
      <c r="CG76" s="302"/>
      <c r="CH76" s="302"/>
      <c r="CI76" s="307"/>
      <c r="CJ76" s="308"/>
      <c r="CK76" s="288"/>
      <c r="CL76" s="288"/>
      <c r="CM76" s="306"/>
      <c r="CN76" s="302"/>
      <c r="CO76" s="302"/>
      <c r="CP76" s="302"/>
      <c r="CQ76" s="302"/>
      <c r="CR76" s="302"/>
      <c r="CS76" s="302"/>
      <c r="CT76" s="307"/>
      <c r="CU76" s="308"/>
      <c r="CV76" s="288"/>
      <c r="CW76" s="288"/>
      <c r="CX76" s="306"/>
      <c r="CY76" s="302"/>
      <c r="CZ76" s="302"/>
      <c r="DA76" s="302"/>
      <c r="DB76" s="302"/>
      <c r="DC76" s="302"/>
      <c r="DD76" s="302"/>
      <c r="DE76" s="307"/>
      <c r="DF76" s="308"/>
      <c r="DG76" s="288"/>
      <c r="DH76" s="288"/>
      <c r="DI76" s="306"/>
      <c r="DJ76" s="302"/>
      <c r="DK76" s="302"/>
      <c r="DL76" s="302"/>
      <c r="DM76" s="302"/>
      <c r="DN76" s="302"/>
      <c r="DO76" s="302"/>
      <c r="DP76" s="307"/>
      <c r="DQ76" s="308"/>
      <c r="DR76" s="288"/>
      <c r="DS76" s="288"/>
      <c r="DT76" s="306"/>
      <c r="DU76" s="302"/>
      <c r="DV76" s="302"/>
      <c r="DW76" s="302"/>
      <c r="DX76" s="302"/>
      <c r="DY76" s="302"/>
      <c r="DZ76" s="302"/>
      <c r="EA76" s="307"/>
      <c r="EB76" s="308"/>
      <c r="EC76" s="288"/>
      <c r="ED76" s="288"/>
      <c r="EE76" s="306"/>
      <c r="EF76" s="302"/>
      <c r="EG76" s="302"/>
      <c r="EH76" s="302"/>
      <c r="EI76" s="302"/>
      <c r="EJ76" s="302"/>
      <c r="EK76" s="302"/>
      <c r="EL76" s="307"/>
      <c r="EM76" s="308"/>
      <c r="EN76" s="288"/>
      <c r="EO76" s="288"/>
      <c r="EP76" s="306"/>
      <c r="EQ76" s="302"/>
      <c r="ER76" s="302"/>
      <c r="ES76" s="302"/>
      <c r="ET76" s="302"/>
      <c r="EU76" s="302"/>
      <c r="EV76" s="302"/>
      <c r="EW76" s="307"/>
      <c r="EX76" s="308"/>
      <c r="EY76" s="288"/>
      <c r="EZ76" s="288"/>
      <c r="FA76" s="306"/>
      <c r="FB76" s="302"/>
      <c r="FC76" s="302"/>
      <c r="FD76" s="302"/>
      <c r="FE76" s="302"/>
      <c r="FF76" s="302"/>
      <c r="FG76" s="302"/>
      <c r="FH76" s="307"/>
      <c r="FI76" s="308"/>
      <c r="FJ76" s="288"/>
      <c r="FK76" s="288"/>
      <c r="FL76" s="306"/>
      <c r="FM76" s="302"/>
      <c r="FN76" s="302"/>
      <c r="FO76" s="302"/>
      <c r="FP76" s="302"/>
      <c r="FQ76" s="302"/>
      <c r="FR76" s="302"/>
      <c r="FS76" s="307"/>
      <c r="FT76" s="308"/>
      <c r="FU76" s="288"/>
      <c r="FV76" s="288"/>
      <c r="FW76" s="306"/>
      <c r="FX76" s="302"/>
      <c r="FY76" s="302"/>
      <c r="FZ76" s="302"/>
      <c r="GA76" s="302"/>
      <c r="GB76" s="302"/>
      <c r="GC76" s="302"/>
      <c r="GD76" s="307"/>
      <c r="GE76" s="308"/>
      <c r="GF76" s="288"/>
      <c r="GG76" s="288"/>
      <c r="GH76" s="306"/>
      <c r="GI76" s="302"/>
      <c r="GJ76" s="302"/>
      <c r="GK76" s="302"/>
      <c r="GL76" s="302"/>
      <c r="GM76" s="302"/>
      <c r="GN76" s="302"/>
      <c r="GO76" s="307"/>
      <c r="GP76" s="308"/>
      <c r="GQ76" s="288"/>
      <c r="GR76" s="288"/>
      <c r="GS76" s="306"/>
      <c r="GT76" s="302"/>
      <c r="GU76" s="302"/>
      <c r="GV76" s="302"/>
      <c r="GW76" s="302"/>
      <c r="GX76" s="302"/>
      <c r="GY76" s="302"/>
      <c r="GZ76" s="307"/>
      <c r="HA76" s="308"/>
      <c r="HB76" s="288"/>
      <c r="HC76" s="288"/>
      <c r="HD76" s="306"/>
      <c r="HE76" s="302"/>
      <c r="HF76" s="302"/>
      <c r="HG76" s="302"/>
      <c r="HH76" s="302"/>
      <c r="HI76" s="302"/>
      <c r="HJ76" s="302"/>
      <c r="HK76" s="307"/>
      <c r="HL76" s="308"/>
      <c r="HM76" s="288"/>
      <c r="HN76" s="288"/>
      <c r="HO76" s="306"/>
      <c r="HP76" s="302"/>
      <c r="HQ76" s="302"/>
      <c r="HR76" s="302"/>
      <c r="HS76" s="302"/>
      <c r="HT76" s="302"/>
      <c r="HU76" s="302"/>
      <c r="HV76" s="307"/>
      <c r="HW76" s="308"/>
      <c r="HX76" s="288"/>
      <c r="HY76" s="288"/>
      <c r="HZ76" s="306"/>
      <c r="IA76" s="302"/>
      <c r="IB76" s="302"/>
      <c r="IC76" s="302"/>
      <c r="ID76" s="302"/>
      <c r="IE76" s="302"/>
      <c r="IF76" s="302"/>
      <c r="IG76" s="307"/>
      <c r="IH76" s="308"/>
      <c r="II76" s="288"/>
      <c r="IJ76" s="288"/>
    </row>
    <row r="77" spans="1:244" x14ac:dyDescent="0.3">
      <c r="A77" s="309"/>
      <c r="B77" s="224"/>
      <c r="C77" s="224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02"/>
      <c r="V77" s="307"/>
      <c r="W77" s="308"/>
      <c r="X77" s="288"/>
      <c r="Y77" s="539"/>
      <c r="Z77" s="539"/>
      <c r="AA77" s="540"/>
      <c r="AB77" s="302"/>
      <c r="AC77" s="302"/>
      <c r="AD77" s="302"/>
      <c r="AE77" s="302"/>
      <c r="AF77" s="307"/>
      <c r="AG77" s="308"/>
      <c r="AH77" s="288"/>
      <c r="AI77" s="288"/>
      <c r="AJ77" s="306"/>
      <c r="AK77" s="302"/>
      <c r="AL77" s="302"/>
      <c r="AM77" s="302"/>
      <c r="AN77" s="302"/>
      <c r="AO77" s="302"/>
      <c r="AP77" s="302"/>
      <c r="AQ77" s="307"/>
      <c r="AR77" s="308"/>
      <c r="AS77" s="288"/>
      <c r="AT77" s="288"/>
      <c r="AU77" s="306"/>
      <c r="AV77" s="302"/>
      <c r="AW77" s="302"/>
      <c r="AX77" s="302"/>
      <c r="AY77" s="302"/>
      <c r="AZ77" s="302"/>
      <c r="BA77" s="302"/>
      <c r="BB77" s="307"/>
      <c r="BC77" s="308"/>
      <c r="BD77" s="288"/>
      <c r="BE77" s="288"/>
      <c r="BF77" s="306"/>
      <c r="BG77" s="302"/>
      <c r="BH77" s="302"/>
      <c r="BI77" s="302"/>
      <c r="BJ77" s="302"/>
      <c r="BK77" s="302"/>
      <c r="BL77" s="302"/>
      <c r="BM77" s="307"/>
      <c r="BN77" s="308"/>
      <c r="BO77" s="288"/>
      <c r="BP77" s="288"/>
      <c r="BQ77" s="306"/>
      <c r="BR77" s="302"/>
      <c r="BS77" s="302"/>
      <c r="BT77" s="302"/>
      <c r="BU77" s="302"/>
      <c r="BV77" s="302"/>
      <c r="BW77" s="302"/>
      <c r="BX77" s="307"/>
      <c r="BY77" s="308"/>
      <c r="BZ77" s="288"/>
      <c r="CA77" s="288"/>
      <c r="CB77" s="306"/>
      <c r="CC77" s="302"/>
      <c r="CD77" s="302"/>
      <c r="CE77" s="302"/>
      <c r="CF77" s="302"/>
      <c r="CG77" s="302"/>
      <c r="CH77" s="302"/>
      <c r="CI77" s="307"/>
      <c r="CJ77" s="308"/>
      <c r="CK77" s="288"/>
      <c r="CL77" s="288"/>
      <c r="CM77" s="306"/>
      <c r="CN77" s="302"/>
      <c r="CO77" s="302"/>
      <c r="CP77" s="302"/>
      <c r="CQ77" s="302"/>
      <c r="CR77" s="302"/>
      <c r="CS77" s="302"/>
      <c r="CT77" s="307"/>
      <c r="CU77" s="308"/>
      <c r="CV77" s="288"/>
      <c r="CW77" s="288"/>
      <c r="CX77" s="306"/>
      <c r="CY77" s="302"/>
      <c r="CZ77" s="302"/>
      <c r="DA77" s="302"/>
      <c r="DB77" s="302"/>
      <c r="DC77" s="302"/>
      <c r="DD77" s="302"/>
      <c r="DE77" s="307"/>
      <c r="DF77" s="308"/>
      <c r="DG77" s="288"/>
      <c r="DH77" s="288"/>
      <c r="DI77" s="306"/>
      <c r="DJ77" s="302"/>
      <c r="DK77" s="302"/>
      <c r="DL77" s="302"/>
      <c r="DM77" s="302"/>
      <c r="DN77" s="302"/>
      <c r="DO77" s="302"/>
      <c r="DP77" s="307"/>
      <c r="DQ77" s="308"/>
      <c r="DR77" s="288"/>
      <c r="DS77" s="288"/>
      <c r="DT77" s="306"/>
      <c r="DU77" s="302"/>
      <c r="DV77" s="302"/>
      <c r="DW77" s="302"/>
      <c r="DX77" s="302"/>
      <c r="DY77" s="302"/>
      <c r="DZ77" s="302"/>
      <c r="EA77" s="307"/>
      <c r="EB77" s="308"/>
      <c r="EC77" s="288"/>
      <c r="ED77" s="288"/>
      <c r="EE77" s="306"/>
      <c r="EF77" s="302"/>
      <c r="EG77" s="302"/>
      <c r="EH77" s="302"/>
      <c r="EI77" s="302"/>
      <c r="EJ77" s="302"/>
      <c r="EK77" s="302"/>
      <c r="EL77" s="307"/>
      <c r="EM77" s="308"/>
      <c r="EN77" s="288"/>
      <c r="EO77" s="288"/>
      <c r="EP77" s="306"/>
      <c r="EQ77" s="302"/>
      <c r="ER77" s="302"/>
      <c r="ES77" s="302"/>
      <c r="ET77" s="302"/>
      <c r="EU77" s="302"/>
      <c r="EV77" s="302"/>
      <c r="EW77" s="307"/>
      <c r="EX77" s="308"/>
      <c r="EY77" s="288"/>
      <c r="EZ77" s="288"/>
      <c r="FA77" s="306"/>
      <c r="FB77" s="302"/>
      <c r="FC77" s="302"/>
      <c r="FD77" s="302"/>
      <c r="FE77" s="302"/>
      <c r="FF77" s="302"/>
      <c r="FG77" s="302"/>
      <c r="FH77" s="307"/>
      <c r="FI77" s="308"/>
      <c r="FJ77" s="288"/>
      <c r="FK77" s="288"/>
      <c r="FL77" s="306"/>
      <c r="FM77" s="302"/>
      <c r="FN77" s="302"/>
      <c r="FO77" s="302"/>
      <c r="FP77" s="302"/>
      <c r="FQ77" s="302"/>
      <c r="FR77" s="302"/>
      <c r="FS77" s="307"/>
      <c r="FT77" s="308"/>
      <c r="FU77" s="288"/>
      <c r="FV77" s="288"/>
      <c r="FW77" s="306"/>
      <c r="FX77" s="302"/>
      <c r="FY77" s="302"/>
      <c r="FZ77" s="302"/>
      <c r="GA77" s="302"/>
      <c r="GB77" s="302"/>
      <c r="GC77" s="302"/>
      <c r="GD77" s="307"/>
      <c r="GE77" s="308"/>
      <c r="GF77" s="288"/>
      <c r="GG77" s="288"/>
      <c r="GH77" s="306"/>
      <c r="GI77" s="302"/>
      <c r="GJ77" s="302"/>
      <c r="GK77" s="302"/>
      <c r="GL77" s="302"/>
      <c r="GM77" s="302"/>
      <c r="GN77" s="302"/>
      <c r="GO77" s="307"/>
      <c r="GP77" s="308"/>
      <c r="GQ77" s="288"/>
      <c r="GR77" s="288"/>
      <c r="GS77" s="306"/>
      <c r="GT77" s="302"/>
      <c r="GU77" s="302"/>
      <c r="GV77" s="302"/>
      <c r="GW77" s="302"/>
      <c r="GX77" s="302"/>
      <c r="GY77" s="302"/>
      <c r="GZ77" s="307"/>
      <c r="HA77" s="308"/>
      <c r="HB77" s="288"/>
      <c r="HC77" s="288"/>
      <c r="HD77" s="306"/>
      <c r="HE77" s="302"/>
      <c r="HF77" s="302"/>
      <c r="HG77" s="302"/>
      <c r="HH77" s="302"/>
      <c r="HI77" s="302"/>
      <c r="HJ77" s="302"/>
      <c r="HK77" s="307"/>
      <c r="HL77" s="308"/>
      <c r="HM77" s="288"/>
      <c r="HN77" s="288"/>
      <c r="HO77" s="306"/>
      <c r="HP77" s="302"/>
      <c r="HQ77" s="302"/>
      <c r="HR77" s="302"/>
      <c r="HS77" s="302"/>
      <c r="HT77" s="302"/>
      <c r="HU77" s="302"/>
      <c r="HV77" s="307"/>
      <c r="HW77" s="308"/>
      <c r="HX77" s="288"/>
      <c r="HY77" s="288"/>
      <c r="HZ77" s="306"/>
      <c r="IA77" s="302"/>
      <c r="IB77" s="302"/>
      <c r="IC77" s="302"/>
      <c r="ID77" s="302"/>
      <c r="IE77" s="302"/>
      <c r="IF77" s="302"/>
      <c r="IG77" s="307"/>
      <c r="IH77" s="308"/>
      <c r="II77" s="288"/>
      <c r="IJ77" s="288"/>
    </row>
    <row r="78" spans="1:244" x14ac:dyDescent="0.3">
      <c r="A78" s="309"/>
      <c r="B78" s="224"/>
      <c r="C78" s="224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02"/>
      <c r="V78" s="307"/>
      <c r="W78" s="308"/>
      <c r="X78" s="288"/>
      <c r="Y78" s="541"/>
      <c r="Z78" s="541"/>
      <c r="AA78" s="542"/>
      <c r="AB78" s="302"/>
      <c r="AC78" s="302"/>
      <c r="AD78" s="302"/>
      <c r="AE78" s="302"/>
      <c r="AF78" s="307"/>
      <c r="AG78" s="308"/>
      <c r="AH78" s="288"/>
      <c r="AI78" s="288"/>
      <c r="AJ78" s="306"/>
      <c r="AK78" s="302"/>
      <c r="AL78" s="302"/>
      <c r="AM78" s="302"/>
      <c r="AN78" s="302"/>
      <c r="AO78" s="302"/>
      <c r="AP78" s="302"/>
      <c r="AQ78" s="307"/>
      <c r="AR78" s="308"/>
      <c r="AS78" s="288"/>
      <c r="AT78" s="288"/>
      <c r="AU78" s="306"/>
      <c r="AV78" s="302"/>
      <c r="AW78" s="302"/>
      <c r="AX78" s="302"/>
      <c r="AY78" s="302"/>
      <c r="AZ78" s="302"/>
      <c r="BA78" s="302"/>
      <c r="BB78" s="307"/>
      <c r="BC78" s="308"/>
      <c r="BD78" s="288"/>
      <c r="BE78" s="288"/>
      <c r="BF78" s="306"/>
      <c r="BG78" s="302"/>
      <c r="BH78" s="302"/>
      <c r="BI78" s="302"/>
      <c r="BJ78" s="302"/>
      <c r="BK78" s="302"/>
      <c r="BL78" s="302"/>
      <c r="BM78" s="307"/>
      <c r="BN78" s="308"/>
      <c r="BO78" s="288"/>
      <c r="BP78" s="288"/>
      <c r="BQ78" s="306"/>
      <c r="BR78" s="302"/>
      <c r="BS78" s="302"/>
      <c r="BT78" s="302"/>
      <c r="BU78" s="302"/>
      <c r="BV78" s="302"/>
      <c r="BW78" s="302"/>
      <c r="BX78" s="307"/>
      <c r="BY78" s="308"/>
      <c r="BZ78" s="288"/>
      <c r="CA78" s="288"/>
      <c r="CB78" s="306"/>
      <c r="CC78" s="302"/>
      <c r="CD78" s="302"/>
      <c r="CE78" s="302"/>
      <c r="CF78" s="302"/>
      <c r="CG78" s="302"/>
      <c r="CH78" s="302"/>
      <c r="CI78" s="307"/>
      <c r="CJ78" s="308"/>
      <c r="CK78" s="288"/>
      <c r="CL78" s="288"/>
      <c r="CM78" s="306"/>
      <c r="CN78" s="302"/>
      <c r="CO78" s="302"/>
      <c r="CP78" s="302"/>
      <c r="CQ78" s="302"/>
      <c r="CR78" s="302"/>
      <c r="CS78" s="302"/>
      <c r="CT78" s="307"/>
      <c r="CU78" s="308"/>
      <c r="CV78" s="288"/>
      <c r="CW78" s="288"/>
      <c r="CX78" s="306"/>
      <c r="CY78" s="302"/>
      <c r="CZ78" s="302"/>
      <c r="DA78" s="302"/>
      <c r="DB78" s="302"/>
      <c r="DC78" s="302"/>
      <c r="DD78" s="302"/>
      <c r="DE78" s="307"/>
      <c r="DF78" s="308"/>
      <c r="DG78" s="288"/>
      <c r="DH78" s="288"/>
      <c r="DI78" s="306"/>
      <c r="DJ78" s="302"/>
      <c r="DK78" s="302"/>
      <c r="DL78" s="302"/>
      <c r="DM78" s="302"/>
      <c r="DN78" s="302"/>
      <c r="DO78" s="302"/>
      <c r="DP78" s="307"/>
      <c r="DQ78" s="308"/>
      <c r="DR78" s="288"/>
      <c r="DS78" s="288"/>
      <c r="DT78" s="306"/>
      <c r="DU78" s="302"/>
      <c r="DV78" s="302"/>
      <c r="DW78" s="302"/>
      <c r="DX78" s="302"/>
      <c r="DY78" s="302"/>
      <c r="DZ78" s="302"/>
      <c r="EA78" s="307"/>
      <c r="EB78" s="308"/>
      <c r="EC78" s="288"/>
      <c r="ED78" s="288"/>
      <c r="EE78" s="306"/>
      <c r="EF78" s="302"/>
      <c r="EG78" s="302"/>
      <c r="EH78" s="302"/>
      <c r="EI78" s="302"/>
      <c r="EJ78" s="302"/>
      <c r="EK78" s="302"/>
      <c r="EL78" s="307"/>
      <c r="EM78" s="308"/>
      <c r="EN78" s="288"/>
      <c r="EO78" s="288"/>
      <c r="EP78" s="306"/>
      <c r="EQ78" s="302"/>
      <c r="ER78" s="302"/>
      <c r="ES78" s="302"/>
      <c r="ET78" s="302"/>
      <c r="EU78" s="302"/>
      <c r="EV78" s="302"/>
      <c r="EW78" s="307"/>
      <c r="EX78" s="308"/>
      <c r="EY78" s="288"/>
      <c r="EZ78" s="288"/>
      <c r="FA78" s="306"/>
      <c r="FB78" s="302"/>
      <c r="FC78" s="302"/>
      <c r="FD78" s="302"/>
      <c r="FE78" s="302"/>
      <c r="FF78" s="302"/>
      <c r="FG78" s="302"/>
      <c r="FH78" s="307"/>
      <c r="FI78" s="308"/>
      <c r="FJ78" s="288"/>
      <c r="FK78" s="288"/>
      <c r="FL78" s="306"/>
      <c r="FM78" s="302"/>
      <c r="FN78" s="302"/>
      <c r="FO78" s="302"/>
      <c r="FP78" s="302"/>
      <c r="FQ78" s="302"/>
      <c r="FR78" s="302"/>
      <c r="FS78" s="307"/>
      <c r="FT78" s="308"/>
      <c r="FU78" s="288"/>
      <c r="FV78" s="288"/>
      <c r="FW78" s="306"/>
      <c r="FX78" s="302"/>
      <c r="FY78" s="302"/>
      <c r="FZ78" s="302"/>
      <c r="GA78" s="302"/>
      <c r="GB78" s="302"/>
      <c r="GC78" s="302"/>
      <c r="GD78" s="307"/>
      <c r="GE78" s="308"/>
      <c r="GF78" s="288"/>
      <c r="GG78" s="288"/>
      <c r="GH78" s="306"/>
      <c r="GI78" s="302"/>
      <c r="GJ78" s="302"/>
      <c r="GK78" s="302"/>
      <c r="GL78" s="302"/>
      <c r="GM78" s="302"/>
      <c r="GN78" s="302"/>
      <c r="GO78" s="307"/>
      <c r="GP78" s="308"/>
      <c r="GQ78" s="288"/>
      <c r="GR78" s="288"/>
      <c r="GS78" s="306"/>
      <c r="GT78" s="302"/>
      <c r="GU78" s="302"/>
      <c r="GV78" s="302"/>
      <c r="GW78" s="302"/>
      <c r="GX78" s="302"/>
      <c r="GY78" s="302"/>
      <c r="GZ78" s="307"/>
      <c r="HA78" s="308"/>
      <c r="HB78" s="288"/>
      <c r="HC78" s="288"/>
      <c r="HD78" s="306"/>
      <c r="HE78" s="302"/>
      <c r="HF78" s="302"/>
      <c r="HG78" s="302"/>
      <c r="HH78" s="302"/>
      <c r="HI78" s="302"/>
      <c r="HJ78" s="302"/>
      <c r="HK78" s="307"/>
      <c r="HL78" s="308"/>
      <c r="HM78" s="288"/>
      <c r="HN78" s="288"/>
      <c r="HO78" s="306"/>
      <c r="HP78" s="302"/>
      <c r="HQ78" s="302"/>
      <c r="HR78" s="302"/>
      <c r="HS78" s="302"/>
      <c r="HT78" s="302"/>
      <c r="HU78" s="302"/>
      <c r="HV78" s="307"/>
      <c r="HW78" s="308"/>
      <c r="HX78" s="288"/>
      <c r="HY78" s="288"/>
      <c r="HZ78" s="306"/>
      <c r="IA78" s="302"/>
      <c r="IB78" s="302"/>
      <c r="IC78" s="302"/>
      <c r="ID78" s="302"/>
      <c r="IE78" s="302"/>
      <c r="IF78" s="302"/>
      <c r="IG78" s="307"/>
      <c r="IH78" s="308"/>
      <c r="II78" s="288"/>
      <c r="IJ78" s="288"/>
    </row>
    <row r="79" spans="1:244" x14ac:dyDescent="0.3">
      <c r="A79" s="309"/>
      <c r="B79" s="224"/>
      <c r="C79" s="224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02"/>
      <c r="V79" s="307"/>
      <c r="W79" s="308"/>
      <c r="X79" s="288"/>
      <c r="Y79" s="543"/>
      <c r="Z79" s="543"/>
      <c r="AA79" s="544"/>
      <c r="AB79" s="302"/>
      <c r="AC79" s="302"/>
      <c r="AD79" s="302"/>
      <c r="AE79" s="302"/>
      <c r="AF79" s="307"/>
      <c r="AG79" s="308"/>
      <c r="AH79" s="288"/>
      <c r="AI79" s="288"/>
      <c r="AJ79" s="306"/>
      <c r="AK79" s="302"/>
      <c r="AL79" s="302"/>
      <c r="AM79" s="302"/>
      <c r="AN79" s="302"/>
      <c r="AO79" s="302"/>
      <c r="AP79" s="302"/>
      <c r="AQ79" s="307"/>
      <c r="AR79" s="308"/>
      <c r="AS79" s="288"/>
      <c r="AT79" s="288"/>
      <c r="AU79" s="306"/>
      <c r="AV79" s="302"/>
      <c r="AW79" s="302"/>
      <c r="AX79" s="302"/>
      <c r="AY79" s="302"/>
      <c r="AZ79" s="302"/>
      <c r="BA79" s="302"/>
      <c r="BB79" s="307"/>
      <c r="BC79" s="308"/>
      <c r="BD79" s="288"/>
      <c r="BE79" s="288"/>
      <c r="BF79" s="306"/>
      <c r="BG79" s="302"/>
      <c r="BH79" s="302"/>
      <c r="BI79" s="302"/>
      <c r="BJ79" s="302"/>
      <c r="BK79" s="302"/>
      <c r="BL79" s="302"/>
      <c r="BM79" s="307"/>
      <c r="BN79" s="308"/>
      <c r="BO79" s="288"/>
      <c r="BP79" s="288"/>
      <c r="BQ79" s="306"/>
      <c r="BR79" s="302"/>
      <c r="BS79" s="302"/>
      <c r="BT79" s="302"/>
      <c r="BU79" s="302"/>
      <c r="BV79" s="302"/>
      <c r="BW79" s="302"/>
      <c r="BX79" s="307"/>
      <c r="BY79" s="308"/>
      <c r="BZ79" s="288"/>
      <c r="CA79" s="288"/>
      <c r="CB79" s="306"/>
      <c r="CC79" s="302"/>
      <c r="CD79" s="302"/>
      <c r="CE79" s="302"/>
      <c r="CF79" s="302"/>
      <c r="CG79" s="302"/>
      <c r="CH79" s="302"/>
      <c r="CI79" s="307"/>
      <c r="CJ79" s="308"/>
      <c r="CK79" s="288"/>
      <c r="CL79" s="288"/>
      <c r="CM79" s="306"/>
      <c r="CN79" s="302"/>
      <c r="CO79" s="302"/>
      <c r="CP79" s="302"/>
      <c r="CQ79" s="302"/>
      <c r="CR79" s="302"/>
      <c r="CS79" s="302"/>
      <c r="CT79" s="307"/>
      <c r="CU79" s="308"/>
      <c r="CV79" s="288"/>
      <c r="CW79" s="288"/>
      <c r="CX79" s="306"/>
      <c r="CY79" s="302"/>
      <c r="CZ79" s="302"/>
      <c r="DA79" s="302"/>
      <c r="DB79" s="302"/>
      <c r="DC79" s="302"/>
      <c r="DD79" s="302"/>
      <c r="DE79" s="307"/>
      <c r="DF79" s="308"/>
      <c r="DG79" s="288"/>
      <c r="DH79" s="288"/>
      <c r="DI79" s="306"/>
      <c r="DJ79" s="302"/>
      <c r="DK79" s="302"/>
      <c r="DL79" s="302"/>
      <c r="DM79" s="302"/>
      <c r="DN79" s="302"/>
      <c r="DO79" s="302"/>
      <c r="DP79" s="307"/>
      <c r="DQ79" s="308"/>
      <c r="DR79" s="288"/>
      <c r="DS79" s="288"/>
      <c r="DT79" s="306"/>
      <c r="DU79" s="302"/>
      <c r="DV79" s="302"/>
      <c r="DW79" s="302"/>
      <c r="DX79" s="302"/>
      <c r="DY79" s="302"/>
      <c r="DZ79" s="302"/>
      <c r="EA79" s="307"/>
      <c r="EB79" s="308"/>
      <c r="EC79" s="288"/>
      <c r="ED79" s="288"/>
      <c r="EE79" s="306"/>
      <c r="EF79" s="302"/>
      <c r="EG79" s="302"/>
      <c r="EH79" s="302"/>
      <c r="EI79" s="302"/>
      <c r="EJ79" s="302"/>
      <c r="EK79" s="302"/>
      <c r="EL79" s="307"/>
      <c r="EM79" s="308"/>
      <c r="EN79" s="288"/>
      <c r="EO79" s="288"/>
      <c r="EP79" s="306"/>
      <c r="EQ79" s="302"/>
      <c r="ER79" s="302"/>
      <c r="ES79" s="302"/>
      <c r="ET79" s="302"/>
      <c r="EU79" s="302"/>
      <c r="EV79" s="302"/>
      <c r="EW79" s="307"/>
      <c r="EX79" s="308"/>
      <c r="EY79" s="288"/>
      <c r="EZ79" s="288"/>
      <c r="FA79" s="306"/>
      <c r="FB79" s="302"/>
      <c r="FC79" s="302"/>
      <c r="FD79" s="302"/>
      <c r="FE79" s="302"/>
      <c r="FF79" s="302"/>
      <c r="FG79" s="302"/>
      <c r="FH79" s="307"/>
      <c r="FI79" s="308"/>
      <c r="FJ79" s="288"/>
      <c r="FK79" s="288"/>
      <c r="FL79" s="306"/>
      <c r="FM79" s="302"/>
      <c r="FN79" s="302"/>
      <c r="FO79" s="302"/>
      <c r="FP79" s="302"/>
      <c r="FQ79" s="302"/>
      <c r="FR79" s="302"/>
      <c r="FS79" s="307"/>
      <c r="FT79" s="308"/>
      <c r="FU79" s="288"/>
      <c r="FV79" s="288"/>
      <c r="FW79" s="306"/>
      <c r="FX79" s="302"/>
      <c r="FY79" s="302"/>
      <c r="FZ79" s="302"/>
      <c r="GA79" s="302"/>
      <c r="GB79" s="302"/>
      <c r="GC79" s="302"/>
      <c r="GD79" s="307"/>
      <c r="GE79" s="308"/>
      <c r="GF79" s="288"/>
      <c r="GG79" s="288"/>
      <c r="GH79" s="306"/>
      <c r="GI79" s="302"/>
      <c r="GJ79" s="302"/>
      <c r="GK79" s="302"/>
      <c r="GL79" s="302"/>
      <c r="GM79" s="302"/>
      <c r="GN79" s="302"/>
      <c r="GO79" s="307"/>
      <c r="GP79" s="308"/>
      <c r="GQ79" s="288"/>
      <c r="GR79" s="288"/>
      <c r="GS79" s="306"/>
      <c r="GT79" s="302"/>
      <c r="GU79" s="302"/>
      <c r="GV79" s="302"/>
      <c r="GW79" s="302"/>
      <c r="GX79" s="302"/>
      <c r="GY79" s="302"/>
      <c r="GZ79" s="307"/>
      <c r="HA79" s="308"/>
      <c r="HB79" s="288"/>
      <c r="HC79" s="288"/>
      <c r="HD79" s="306"/>
      <c r="HE79" s="302"/>
      <c r="HF79" s="302"/>
      <c r="HG79" s="302"/>
      <c r="HH79" s="302"/>
      <c r="HI79" s="302"/>
      <c r="HJ79" s="302"/>
      <c r="HK79" s="307"/>
      <c r="HL79" s="308"/>
      <c r="HM79" s="288"/>
      <c r="HN79" s="288"/>
      <c r="HO79" s="306"/>
      <c r="HP79" s="302"/>
      <c r="HQ79" s="302"/>
      <c r="HR79" s="302"/>
      <c r="HS79" s="302"/>
      <c r="HT79" s="302"/>
      <c r="HU79" s="302"/>
      <c r="HV79" s="307"/>
      <c r="HW79" s="308"/>
      <c r="HX79" s="288"/>
      <c r="HY79" s="288"/>
      <c r="HZ79" s="306"/>
      <c r="IA79" s="302"/>
      <c r="IB79" s="302"/>
      <c r="IC79" s="302"/>
      <c r="ID79" s="302"/>
      <c r="IE79" s="302"/>
      <c r="IF79" s="302"/>
      <c r="IG79" s="307"/>
      <c r="IH79" s="308"/>
      <c r="II79" s="288"/>
      <c r="IJ79" s="288"/>
    </row>
    <row r="80" spans="1:244" x14ac:dyDescent="0.3">
      <c r="A80" s="309"/>
      <c r="B80" s="224"/>
      <c r="C80" s="224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287"/>
      <c r="V80" s="307"/>
      <c r="W80" s="308"/>
      <c r="X80" s="288"/>
      <c r="Y80" s="165"/>
      <c r="Z80" s="165"/>
      <c r="AA80" s="542"/>
      <c r="AB80" s="302"/>
      <c r="AC80" s="302"/>
      <c r="AD80" s="302"/>
      <c r="AE80" s="302"/>
      <c r="AF80" s="307"/>
      <c r="AG80" s="308"/>
      <c r="AH80" s="288"/>
      <c r="AI80" s="288"/>
      <c r="AJ80" s="306"/>
      <c r="AK80" s="302"/>
      <c r="AL80" s="302"/>
      <c r="AM80" s="302"/>
      <c r="AN80" s="302"/>
      <c r="AO80" s="302"/>
      <c r="AP80" s="302"/>
      <c r="AQ80" s="307"/>
      <c r="AR80" s="308"/>
      <c r="AS80" s="288"/>
      <c r="AT80" s="288"/>
      <c r="AU80" s="306"/>
      <c r="AV80" s="302"/>
      <c r="AW80" s="302"/>
      <c r="AX80" s="302"/>
      <c r="AY80" s="302"/>
      <c r="AZ80" s="302"/>
      <c r="BA80" s="302"/>
      <c r="BB80" s="307"/>
      <c r="BC80" s="308"/>
      <c r="BD80" s="288"/>
      <c r="BE80" s="288"/>
      <c r="BF80" s="306"/>
      <c r="BG80" s="302"/>
      <c r="BH80" s="302"/>
      <c r="BI80" s="302"/>
      <c r="BJ80" s="302"/>
      <c r="BK80" s="302"/>
      <c r="BL80" s="302"/>
      <c r="BM80" s="307"/>
      <c r="BN80" s="308"/>
      <c r="BO80" s="288"/>
      <c r="BP80" s="288"/>
      <c r="BQ80" s="306"/>
      <c r="BR80" s="302"/>
      <c r="BS80" s="302"/>
      <c r="BT80" s="302"/>
      <c r="BU80" s="302"/>
      <c r="BV80" s="302"/>
      <c r="BW80" s="302"/>
      <c r="BX80" s="307"/>
      <c r="BY80" s="308"/>
      <c r="BZ80" s="288"/>
      <c r="CA80" s="288"/>
      <c r="CB80" s="306"/>
      <c r="CC80" s="302"/>
      <c r="CD80" s="302"/>
      <c r="CE80" s="302"/>
      <c r="CF80" s="302"/>
      <c r="CG80" s="302"/>
      <c r="CH80" s="302"/>
      <c r="CI80" s="307"/>
      <c r="CJ80" s="308"/>
      <c r="CK80" s="288"/>
      <c r="CL80" s="288"/>
      <c r="CM80" s="306"/>
      <c r="CN80" s="302"/>
      <c r="CO80" s="302"/>
      <c r="CP80" s="302"/>
      <c r="CQ80" s="302"/>
      <c r="CR80" s="302"/>
      <c r="CS80" s="302"/>
      <c r="CT80" s="307"/>
      <c r="CU80" s="308"/>
      <c r="CV80" s="288"/>
      <c r="CW80" s="288"/>
      <c r="CX80" s="306"/>
      <c r="CY80" s="302"/>
      <c r="CZ80" s="302"/>
      <c r="DA80" s="302"/>
      <c r="DB80" s="302"/>
      <c r="DC80" s="302"/>
      <c r="DD80" s="302"/>
      <c r="DE80" s="307"/>
      <c r="DF80" s="308"/>
      <c r="DG80" s="288"/>
      <c r="DH80" s="288"/>
      <c r="DI80" s="306"/>
      <c r="DJ80" s="302"/>
      <c r="DK80" s="302"/>
      <c r="DL80" s="302"/>
      <c r="DM80" s="302"/>
      <c r="DN80" s="302"/>
      <c r="DO80" s="302"/>
      <c r="DP80" s="307"/>
      <c r="DQ80" s="308"/>
      <c r="DR80" s="288"/>
      <c r="DS80" s="288"/>
      <c r="DT80" s="306"/>
      <c r="DU80" s="302"/>
      <c r="DV80" s="302"/>
      <c r="DW80" s="302"/>
      <c r="DX80" s="302"/>
      <c r="DY80" s="302"/>
      <c r="DZ80" s="302"/>
      <c r="EA80" s="307"/>
      <c r="EB80" s="308"/>
      <c r="EC80" s="288"/>
      <c r="ED80" s="288"/>
      <c r="EE80" s="306"/>
      <c r="EF80" s="302"/>
      <c r="EG80" s="302"/>
      <c r="EH80" s="302"/>
      <c r="EI80" s="302"/>
      <c r="EJ80" s="302"/>
      <c r="EK80" s="302"/>
      <c r="EL80" s="307"/>
      <c r="EM80" s="308"/>
      <c r="EN80" s="288"/>
      <c r="EO80" s="288"/>
      <c r="EP80" s="306"/>
      <c r="EQ80" s="302"/>
      <c r="ER80" s="302"/>
      <c r="ES80" s="302"/>
      <c r="ET80" s="302"/>
      <c r="EU80" s="302"/>
      <c r="EV80" s="302"/>
      <c r="EW80" s="307"/>
      <c r="EX80" s="308"/>
      <c r="EY80" s="288"/>
      <c r="EZ80" s="288"/>
      <c r="FA80" s="306"/>
      <c r="FB80" s="302"/>
      <c r="FC80" s="302"/>
      <c r="FD80" s="302"/>
      <c r="FE80" s="302"/>
      <c r="FF80" s="302"/>
      <c r="FG80" s="302"/>
      <c r="FH80" s="307"/>
      <c r="FI80" s="308"/>
      <c r="FJ80" s="288"/>
      <c r="FK80" s="288"/>
      <c r="FL80" s="306"/>
      <c r="FM80" s="302"/>
      <c r="FN80" s="302"/>
      <c r="FO80" s="302"/>
      <c r="FP80" s="302"/>
      <c r="FQ80" s="302"/>
      <c r="FR80" s="302"/>
      <c r="FS80" s="307"/>
      <c r="FT80" s="308"/>
      <c r="FU80" s="288"/>
      <c r="FV80" s="288"/>
      <c r="FW80" s="306"/>
      <c r="FX80" s="302"/>
      <c r="FY80" s="302"/>
      <c r="FZ80" s="302"/>
      <c r="GA80" s="302"/>
      <c r="GB80" s="302"/>
      <c r="GC80" s="302"/>
      <c r="GD80" s="307"/>
      <c r="GE80" s="308"/>
      <c r="GF80" s="288"/>
      <c r="GG80" s="288"/>
      <c r="GH80" s="306"/>
      <c r="GI80" s="302"/>
      <c r="GJ80" s="302"/>
      <c r="GK80" s="302"/>
      <c r="GL80" s="302"/>
      <c r="GM80" s="302"/>
      <c r="GN80" s="302"/>
      <c r="GO80" s="307"/>
      <c r="GP80" s="308"/>
      <c r="GQ80" s="288"/>
      <c r="GR80" s="288"/>
      <c r="GS80" s="306"/>
      <c r="GT80" s="302"/>
      <c r="GU80" s="302"/>
      <c r="GV80" s="302"/>
      <c r="GW80" s="302"/>
      <c r="GX80" s="302"/>
      <c r="GY80" s="302"/>
      <c r="GZ80" s="307"/>
      <c r="HA80" s="308"/>
      <c r="HB80" s="288"/>
      <c r="HC80" s="288"/>
      <c r="HD80" s="306"/>
      <c r="HE80" s="302"/>
      <c r="HF80" s="302"/>
      <c r="HG80" s="302"/>
      <c r="HH80" s="302"/>
      <c r="HI80" s="302"/>
      <c r="HJ80" s="302"/>
      <c r="HK80" s="307"/>
      <c r="HL80" s="308"/>
      <c r="HM80" s="288"/>
      <c r="HN80" s="288"/>
      <c r="HO80" s="306"/>
      <c r="HP80" s="302"/>
      <c r="HQ80" s="302"/>
      <c r="HR80" s="302"/>
      <c r="HS80" s="302"/>
      <c r="HT80" s="302"/>
      <c r="HU80" s="302"/>
      <c r="HV80" s="307"/>
      <c r="HW80" s="308"/>
      <c r="HX80" s="288"/>
      <c r="HY80" s="288"/>
      <c r="HZ80" s="306"/>
      <c r="IA80" s="302"/>
      <c r="IB80" s="302"/>
      <c r="IC80" s="302"/>
      <c r="ID80" s="302"/>
      <c r="IE80" s="302"/>
      <c r="IF80" s="302"/>
      <c r="IG80" s="307"/>
      <c r="IH80" s="308"/>
      <c r="II80" s="288"/>
      <c r="IJ80" s="288"/>
    </row>
    <row r="81" spans="1:244" x14ac:dyDescent="0.3">
      <c r="A81" s="309"/>
      <c r="B81" s="224"/>
      <c r="C81" s="224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287"/>
      <c r="V81" s="307"/>
      <c r="W81" s="308"/>
      <c r="X81" s="288"/>
      <c r="Y81" s="547"/>
      <c r="Z81" s="547"/>
      <c r="AA81" s="544"/>
      <c r="AB81" s="302"/>
      <c r="AC81" s="302"/>
      <c r="AD81" s="302"/>
      <c r="AE81" s="302"/>
      <c r="AF81" s="307"/>
      <c r="AG81" s="308"/>
      <c r="AH81" s="288"/>
      <c r="AI81" s="288"/>
      <c r="AJ81" s="306"/>
      <c r="AK81" s="302"/>
      <c r="AL81" s="302"/>
      <c r="AM81" s="302"/>
      <c r="AN81" s="302"/>
      <c r="AO81" s="302"/>
      <c r="AP81" s="302"/>
      <c r="AQ81" s="307"/>
      <c r="AR81" s="308"/>
      <c r="AS81" s="288"/>
      <c r="AT81" s="288"/>
      <c r="AU81" s="306"/>
      <c r="AV81" s="302"/>
      <c r="AW81" s="302"/>
      <c r="AX81" s="302"/>
      <c r="AY81" s="302"/>
      <c r="AZ81" s="302"/>
      <c r="BA81" s="302"/>
      <c r="BB81" s="307"/>
      <c r="BC81" s="308"/>
      <c r="BD81" s="288"/>
      <c r="BE81" s="288"/>
      <c r="BF81" s="306"/>
      <c r="BG81" s="302"/>
      <c r="BH81" s="302"/>
      <c r="BI81" s="302"/>
      <c r="BJ81" s="302"/>
      <c r="BK81" s="302"/>
      <c r="BL81" s="302"/>
      <c r="BM81" s="307"/>
      <c r="BN81" s="308"/>
      <c r="BO81" s="288"/>
      <c r="BP81" s="288"/>
      <c r="BQ81" s="306"/>
      <c r="BR81" s="302"/>
      <c r="BS81" s="302"/>
      <c r="BT81" s="302"/>
      <c r="BU81" s="302"/>
      <c r="BV81" s="302"/>
      <c r="BW81" s="302"/>
      <c r="BX81" s="307"/>
      <c r="BY81" s="308"/>
      <c r="BZ81" s="288"/>
      <c r="CA81" s="288"/>
      <c r="CB81" s="306"/>
      <c r="CC81" s="302"/>
      <c r="CD81" s="302"/>
      <c r="CE81" s="302"/>
      <c r="CF81" s="302"/>
      <c r="CG81" s="302"/>
      <c r="CH81" s="302"/>
      <c r="CI81" s="307"/>
      <c r="CJ81" s="308"/>
      <c r="CK81" s="288"/>
      <c r="CL81" s="288"/>
      <c r="CM81" s="306"/>
      <c r="CN81" s="302"/>
      <c r="CO81" s="302"/>
      <c r="CP81" s="302"/>
      <c r="CQ81" s="302"/>
      <c r="CR81" s="302"/>
      <c r="CS81" s="302"/>
      <c r="CT81" s="307"/>
      <c r="CU81" s="308"/>
      <c r="CV81" s="288"/>
      <c r="CW81" s="288"/>
      <c r="CX81" s="306"/>
      <c r="CY81" s="302"/>
      <c r="CZ81" s="302"/>
      <c r="DA81" s="302"/>
      <c r="DB81" s="302"/>
      <c r="DC81" s="302"/>
      <c r="DD81" s="302"/>
      <c r="DE81" s="307"/>
      <c r="DF81" s="308"/>
      <c r="DG81" s="288"/>
      <c r="DH81" s="288"/>
      <c r="DI81" s="306"/>
      <c r="DJ81" s="302"/>
      <c r="DK81" s="302"/>
      <c r="DL81" s="302"/>
      <c r="DM81" s="302"/>
      <c r="DN81" s="302"/>
      <c r="DO81" s="302"/>
      <c r="DP81" s="307"/>
      <c r="DQ81" s="308"/>
      <c r="DR81" s="288"/>
      <c r="DS81" s="288"/>
      <c r="DT81" s="306"/>
      <c r="DU81" s="302"/>
      <c r="DV81" s="302"/>
      <c r="DW81" s="302"/>
      <c r="DX81" s="302"/>
      <c r="DY81" s="302"/>
      <c r="DZ81" s="302"/>
      <c r="EA81" s="307"/>
      <c r="EB81" s="308"/>
      <c r="EC81" s="288"/>
      <c r="ED81" s="288"/>
      <c r="EE81" s="306"/>
      <c r="EF81" s="302"/>
      <c r="EG81" s="302"/>
      <c r="EH81" s="302"/>
      <c r="EI81" s="302"/>
      <c r="EJ81" s="302"/>
      <c r="EK81" s="302"/>
      <c r="EL81" s="307"/>
      <c r="EM81" s="308"/>
      <c r="EN81" s="288"/>
      <c r="EO81" s="288"/>
      <c r="EP81" s="306"/>
      <c r="EQ81" s="302"/>
      <c r="ER81" s="302"/>
      <c r="ES81" s="302"/>
      <c r="ET81" s="302"/>
      <c r="EU81" s="302"/>
      <c r="EV81" s="302"/>
      <c r="EW81" s="307"/>
      <c r="EX81" s="308"/>
      <c r="EY81" s="288"/>
      <c r="EZ81" s="288"/>
      <c r="FA81" s="306"/>
      <c r="FB81" s="302"/>
      <c r="FC81" s="302"/>
      <c r="FD81" s="302"/>
      <c r="FE81" s="302"/>
      <c r="FF81" s="302"/>
      <c r="FG81" s="302"/>
      <c r="FH81" s="307"/>
      <c r="FI81" s="308"/>
      <c r="FJ81" s="288"/>
      <c r="FK81" s="288"/>
      <c r="FL81" s="306"/>
      <c r="FM81" s="302"/>
      <c r="FN81" s="302"/>
      <c r="FO81" s="302"/>
      <c r="FP81" s="302"/>
      <c r="FQ81" s="302"/>
      <c r="FR81" s="302"/>
      <c r="FS81" s="307"/>
      <c r="FT81" s="308"/>
      <c r="FU81" s="288"/>
      <c r="FV81" s="288"/>
      <c r="FW81" s="306"/>
      <c r="FX81" s="302"/>
      <c r="FY81" s="302"/>
      <c r="FZ81" s="302"/>
      <c r="GA81" s="302"/>
      <c r="GB81" s="302"/>
      <c r="GC81" s="302"/>
      <c r="GD81" s="307"/>
      <c r="GE81" s="308"/>
      <c r="GF81" s="288"/>
      <c r="GG81" s="288"/>
      <c r="GH81" s="306"/>
      <c r="GI81" s="302"/>
      <c r="GJ81" s="302"/>
      <c r="GK81" s="302"/>
      <c r="GL81" s="302"/>
      <c r="GM81" s="302"/>
      <c r="GN81" s="302"/>
      <c r="GO81" s="307"/>
      <c r="GP81" s="308"/>
      <c r="GQ81" s="288"/>
      <c r="GR81" s="288"/>
      <c r="GS81" s="306"/>
      <c r="GT81" s="302"/>
      <c r="GU81" s="302"/>
      <c r="GV81" s="302"/>
      <c r="GW81" s="302"/>
      <c r="GX81" s="302"/>
      <c r="GY81" s="302"/>
      <c r="GZ81" s="307"/>
      <c r="HA81" s="308"/>
      <c r="HB81" s="288"/>
      <c r="HC81" s="288"/>
      <c r="HD81" s="306"/>
      <c r="HE81" s="302"/>
      <c r="HF81" s="302"/>
      <c r="HG81" s="302"/>
      <c r="HH81" s="302"/>
      <c r="HI81" s="302"/>
      <c r="HJ81" s="302"/>
      <c r="HK81" s="307"/>
      <c r="HL81" s="308"/>
      <c r="HM81" s="288"/>
      <c r="HN81" s="288"/>
      <c r="HO81" s="306"/>
      <c r="HP81" s="302"/>
      <c r="HQ81" s="302"/>
      <c r="HR81" s="302"/>
      <c r="HS81" s="302"/>
      <c r="HT81" s="302"/>
      <c r="HU81" s="302"/>
      <c r="HV81" s="307"/>
      <c r="HW81" s="308"/>
      <c r="HX81" s="288"/>
      <c r="HY81" s="288"/>
      <c r="HZ81" s="306"/>
      <c r="IA81" s="302"/>
      <c r="IB81" s="302"/>
      <c r="IC81" s="302"/>
      <c r="ID81" s="302"/>
      <c r="IE81" s="302"/>
      <c r="IF81" s="302"/>
      <c r="IG81" s="307"/>
      <c r="IH81" s="308"/>
      <c r="II81" s="288"/>
      <c r="IJ81" s="288"/>
    </row>
    <row r="82" spans="1:244" x14ac:dyDescent="0.3">
      <c r="A82" s="309"/>
      <c r="B82" s="224"/>
      <c r="C82" s="224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287"/>
      <c r="V82" s="307"/>
      <c r="W82" s="308"/>
      <c r="X82" s="288"/>
      <c r="Y82" s="541"/>
      <c r="Z82" s="541"/>
      <c r="AA82" s="542"/>
      <c r="AB82" s="302"/>
      <c r="AC82" s="302"/>
      <c r="AD82" s="302"/>
      <c r="AE82" s="302"/>
      <c r="AF82" s="307"/>
      <c r="AG82" s="308"/>
      <c r="AH82" s="288"/>
      <c r="AI82" s="288"/>
      <c r="AJ82" s="306"/>
      <c r="AK82" s="302"/>
      <c r="AL82" s="302"/>
      <c r="AM82" s="302"/>
      <c r="AN82" s="302"/>
      <c r="AO82" s="302"/>
      <c r="AP82" s="302"/>
      <c r="AQ82" s="307"/>
      <c r="AR82" s="308"/>
      <c r="AS82" s="288"/>
      <c r="AT82" s="288"/>
      <c r="AU82" s="306"/>
      <c r="AV82" s="302"/>
      <c r="AW82" s="302"/>
      <c r="AX82" s="302"/>
      <c r="AY82" s="302"/>
      <c r="AZ82" s="302"/>
      <c r="BA82" s="302"/>
      <c r="BB82" s="307"/>
      <c r="BC82" s="308"/>
      <c r="BD82" s="288"/>
      <c r="BE82" s="288"/>
      <c r="BF82" s="306"/>
      <c r="BG82" s="302"/>
      <c r="BH82" s="302"/>
      <c r="BI82" s="302"/>
      <c r="BJ82" s="302"/>
      <c r="BK82" s="302"/>
      <c r="BL82" s="302"/>
      <c r="BM82" s="307"/>
      <c r="BN82" s="308"/>
      <c r="BO82" s="288"/>
      <c r="BP82" s="288"/>
      <c r="BQ82" s="306"/>
      <c r="BR82" s="302"/>
      <c r="BS82" s="302"/>
      <c r="BT82" s="302"/>
      <c r="BU82" s="302"/>
      <c r="BV82" s="302"/>
      <c r="BW82" s="302"/>
      <c r="BX82" s="307"/>
      <c r="BY82" s="308"/>
      <c r="BZ82" s="288"/>
      <c r="CA82" s="288"/>
      <c r="CB82" s="306"/>
      <c r="CC82" s="302"/>
      <c r="CD82" s="302"/>
      <c r="CE82" s="302"/>
      <c r="CF82" s="302"/>
      <c r="CG82" s="302"/>
      <c r="CH82" s="302"/>
      <c r="CI82" s="307"/>
      <c r="CJ82" s="308"/>
      <c r="CK82" s="288"/>
      <c r="CL82" s="288"/>
      <c r="CM82" s="306"/>
      <c r="CN82" s="302"/>
      <c r="CO82" s="302"/>
      <c r="CP82" s="302"/>
      <c r="CQ82" s="302"/>
      <c r="CR82" s="302"/>
      <c r="CS82" s="302"/>
      <c r="CT82" s="307"/>
      <c r="CU82" s="308"/>
      <c r="CV82" s="288"/>
      <c r="CW82" s="288"/>
      <c r="CX82" s="306"/>
      <c r="CY82" s="302"/>
      <c r="CZ82" s="302"/>
      <c r="DA82" s="302"/>
      <c r="DB82" s="302"/>
      <c r="DC82" s="302"/>
      <c r="DD82" s="302"/>
      <c r="DE82" s="307"/>
      <c r="DF82" s="308"/>
      <c r="DG82" s="288"/>
      <c r="DH82" s="288"/>
      <c r="DI82" s="306"/>
      <c r="DJ82" s="302"/>
      <c r="DK82" s="302"/>
      <c r="DL82" s="302"/>
      <c r="DM82" s="302"/>
      <c r="DN82" s="302"/>
      <c r="DO82" s="302"/>
      <c r="DP82" s="307"/>
      <c r="DQ82" s="308"/>
      <c r="DR82" s="288"/>
      <c r="DS82" s="288"/>
      <c r="DT82" s="306"/>
      <c r="DU82" s="302"/>
      <c r="DV82" s="302"/>
      <c r="DW82" s="302"/>
      <c r="DX82" s="302"/>
      <c r="DY82" s="302"/>
      <c r="DZ82" s="302"/>
      <c r="EA82" s="307"/>
      <c r="EB82" s="308"/>
      <c r="EC82" s="288"/>
      <c r="ED82" s="288"/>
      <c r="EE82" s="306"/>
      <c r="EF82" s="302"/>
      <c r="EG82" s="302"/>
      <c r="EH82" s="302"/>
      <c r="EI82" s="302"/>
      <c r="EJ82" s="302"/>
      <c r="EK82" s="302"/>
      <c r="EL82" s="307"/>
      <c r="EM82" s="308"/>
      <c r="EN82" s="288"/>
      <c r="EO82" s="288"/>
      <c r="EP82" s="306"/>
      <c r="EQ82" s="302"/>
      <c r="ER82" s="302"/>
      <c r="ES82" s="302"/>
      <c r="ET82" s="302"/>
      <c r="EU82" s="302"/>
      <c r="EV82" s="302"/>
      <c r="EW82" s="307"/>
      <c r="EX82" s="308"/>
      <c r="EY82" s="288"/>
      <c r="EZ82" s="288"/>
      <c r="FA82" s="306"/>
      <c r="FB82" s="302"/>
      <c r="FC82" s="302"/>
      <c r="FD82" s="302"/>
      <c r="FE82" s="302"/>
      <c r="FF82" s="302"/>
      <c r="FG82" s="302"/>
      <c r="FH82" s="307"/>
      <c r="FI82" s="308"/>
      <c r="FJ82" s="288"/>
      <c r="FK82" s="288"/>
      <c r="FL82" s="306"/>
      <c r="FM82" s="302"/>
      <c r="FN82" s="302"/>
      <c r="FO82" s="302"/>
      <c r="FP82" s="302"/>
      <c r="FQ82" s="302"/>
      <c r="FR82" s="302"/>
      <c r="FS82" s="307"/>
      <c r="FT82" s="308"/>
      <c r="FU82" s="288"/>
      <c r="FV82" s="288"/>
      <c r="FW82" s="306"/>
      <c r="FX82" s="302"/>
      <c r="FY82" s="302"/>
      <c r="FZ82" s="302"/>
      <c r="GA82" s="302"/>
      <c r="GB82" s="302"/>
      <c r="GC82" s="302"/>
      <c r="GD82" s="307"/>
      <c r="GE82" s="308"/>
      <c r="GF82" s="288"/>
      <c r="GG82" s="288"/>
      <c r="GH82" s="306"/>
      <c r="GI82" s="302"/>
      <c r="GJ82" s="302"/>
      <c r="GK82" s="302"/>
      <c r="GL82" s="302"/>
      <c r="GM82" s="302"/>
      <c r="GN82" s="302"/>
      <c r="GO82" s="307"/>
      <c r="GP82" s="308"/>
      <c r="GQ82" s="288"/>
      <c r="GR82" s="288"/>
      <c r="GS82" s="306"/>
      <c r="GT82" s="302"/>
      <c r="GU82" s="302"/>
      <c r="GV82" s="302"/>
      <c r="GW82" s="302"/>
      <c r="GX82" s="302"/>
      <c r="GY82" s="302"/>
      <c r="GZ82" s="307"/>
      <c r="HA82" s="308"/>
      <c r="HB82" s="288"/>
      <c r="HC82" s="288"/>
      <c r="HD82" s="306"/>
      <c r="HE82" s="302"/>
      <c r="HF82" s="302"/>
      <c r="HG82" s="302"/>
      <c r="HH82" s="302"/>
      <c r="HI82" s="302"/>
      <c r="HJ82" s="302"/>
      <c r="HK82" s="307"/>
      <c r="HL82" s="308"/>
      <c r="HM82" s="288"/>
      <c r="HN82" s="288"/>
      <c r="HO82" s="306"/>
      <c r="HP82" s="302"/>
      <c r="HQ82" s="302"/>
      <c r="HR82" s="302"/>
      <c r="HS82" s="302"/>
      <c r="HT82" s="302"/>
      <c r="HU82" s="302"/>
      <c r="HV82" s="307"/>
      <c r="HW82" s="308"/>
      <c r="HX82" s="288"/>
      <c r="HY82" s="288"/>
      <c r="HZ82" s="306"/>
      <c r="IA82" s="302"/>
      <c r="IB82" s="302"/>
      <c r="IC82" s="302"/>
      <c r="ID82" s="302"/>
      <c r="IE82" s="302"/>
      <c r="IF82" s="302"/>
      <c r="IG82" s="307"/>
      <c r="IH82" s="308"/>
      <c r="II82" s="288"/>
      <c r="IJ82" s="288"/>
    </row>
    <row r="83" spans="1:244" x14ac:dyDescent="0.3">
      <c r="A83" s="309"/>
      <c r="B83" s="224"/>
      <c r="C83" s="224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287"/>
      <c r="V83" s="307"/>
      <c r="W83" s="308"/>
      <c r="X83" s="288"/>
      <c r="Y83" s="541"/>
      <c r="Z83" s="541"/>
      <c r="AA83" s="542"/>
      <c r="AB83" s="302"/>
      <c r="AC83" s="302"/>
      <c r="AD83" s="302"/>
      <c r="AE83" s="302"/>
      <c r="AF83" s="307"/>
      <c r="AG83" s="308"/>
      <c r="AH83" s="288"/>
      <c r="AI83" s="288"/>
      <c r="AJ83" s="306"/>
      <c r="AK83" s="302"/>
      <c r="AL83" s="302"/>
      <c r="AM83" s="302"/>
      <c r="AN83" s="302"/>
      <c r="AO83" s="302"/>
      <c r="AP83" s="302"/>
      <c r="AQ83" s="307"/>
      <c r="AR83" s="308"/>
      <c r="AS83" s="288"/>
      <c r="AT83" s="288"/>
      <c r="AU83" s="306"/>
      <c r="AV83" s="302"/>
      <c r="AW83" s="302"/>
      <c r="AX83" s="302"/>
      <c r="AY83" s="302"/>
      <c r="AZ83" s="302"/>
      <c r="BA83" s="302"/>
      <c r="BB83" s="307"/>
      <c r="BC83" s="308"/>
      <c r="BD83" s="288"/>
      <c r="BE83" s="288"/>
      <c r="BF83" s="306"/>
      <c r="BG83" s="302"/>
      <c r="BH83" s="302"/>
      <c r="BI83" s="302"/>
      <c r="BJ83" s="302"/>
      <c r="BK83" s="302"/>
      <c r="BL83" s="302"/>
      <c r="BM83" s="307"/>
      <c r="BN83" s="308"/>
      <c r="BO83" s="288"/>
      <c r="BP83" s="288"/>
      <c r="BQ83" s="306"/>
      <c r="BR83" s="302"/>
      <c r="BS83" s="302"/>
      <c r="BT83" s="302"/>
      <c r="BU83" s="302"/>
      <c r="BV83" s="302"/>
      <c r="BW83" s="302"/>
      <c r="BX83" s="307"/>
      <c r="BY83" s="308"/>
      <c r="BZ83" s="288"/>
      <c r="CA83" s="288"/>
      <c r="CB83" s="306"/>
      <c r="CC83" s="302"/>
      <c r="CD83" s="302"/>
      <c r="CE83" s="302"/>
      <c r="CF83" s="302"/>
      <c r="CG83" s="302"/>
      <c r="CH83" s="302"/>
      <c r="CI83" s="307"/>
      <c r="CJ83" s="308"/>
      <c r="CK83" s="288"/>
      <c r="CL83" s="288"/>
      <c r="CM83" s="306"/>
      <c r="CN83" s="302"/>
      <c r="CO83" s="302"/>
      <c r="CP83" s="302"/>
      <c r="CQ83" s="302"/>
      <c r="CR83" s="302"/>
      <c r="CS83" s="302"/>
      <c r="CT83" s="307"/>
      <c r="CU83" s="308"/>
      <c r="CV83" s="288"/>
      <c r="CW83" s="288"/>
      <c r="CX83" s="306"/>
      <c r="CY83" s="302"/>
      <c r="CZ83" s="302"/>
      <c r="DA83" s="302"/>
      <c r="DB83" s="302"/>
      <c r="DC83" s="302"/>
      <c r="DD83" s="302"/>
      <c r="DE83" s="307"/>
      <c r="DF83" s="308"/>
      <c r="DG83" s="288"/>
      <c r="DH83" s="288"/>
      <c r="DI83" s="306"/>
      <c r="DJ83" s="302"/>
      <c r="DK83" s="302"/>
      <c r="DL83" s="302"/>
      <c r="DM83" s="302"/>
      <c r="DN83" s="302"/>
      <c r="DO83" s="302"/>
      <c r="DP83" s="307"/>
      <c r="DQ83" s="308"/>
      <c r="DR83" s="288"/>
      <c r="DS83" s="288"/>
      <c r="DT83" s="306"/>
      <c r="DU83" s="302"/>
      <c r="DV83" s="302"/>
      <c r="DW83" s="302"/>
      <c r="DX83" s="302"/>
      <c r="DY83" s="302"/>
      <c r="DZ83" s="302"/>
      <c r="EA83" s="307"/>
      <c r="EB83" s="308"/>
      <c r="EC83" s="288"/>
      <c r="ED83" s="288"/>
      <c r="EE83" s="306"/>
      <c r="EF83" s="302"/>
      <c r="EG83" s="302"/>
      <c r="EH83" s="302"/>
      <c r="EI83" s="302"/>
      <c r="EJ83" s="302"/>
      <c r="EK83" s="302"/>
      <c r="EL83" s="307"/>
      <c r="EM83" s="308"/>
      <c r="EN83" s="288"/>
      <c r="EO83" s="288"/>
      <c r="EP83" s="306"/>
      <c r="EQ83" s="302"/>
      <c r="ER83" s="302"/>
      <c r="ES83" s="302"/>
      <c r="ET83" s="302"/>
      <c r="EU83" s="302"/>
      <c r="EV83" s="302"/>
      <c r="EW83" s="307"/>
      <c r="EX83" s="308"/>
      <c r="EY83" s="288"/>
      <c r="EZ83" s="288"/>
      <c r="FA83" s="306"/>
      <c r="FB83" s="302"/>
      <c r="FC83" s="302"/>
      <c r="FD83" s="302"/>
      <c r="FE83" s="302"/>
      <c r="FF83" s="302"/>
      <c r="FG83" s="302"/>
      <c r="FH83" s="307"/>
      <c r="FI83" s="308"/>
      <c r="FJ83" s="288"/>
      <c r="FK83" s="288"/>
      <c r="FL83" s="306"/>
      <c r="FM83" s="302"/>
      <c r="FN83" s="302"/>
      <c r="FO83" s="302"/>
      <c r="FP83" s="302"/>
      <c r="FQ83" s="302"/>
      <c r="FR83" s="302"/>
      <c r="FS83" s="307"/>
      <c r="FT83" s="308"/>
      <c r="FU83" s="288"/>
      <c r="FV83" s="288"/>
      <c r="FW83" s="306"/>
      <c r="FX83" s="302"/>
      <c r="FY83" s="302"/>
      <c r="FZ83" s="302"/>
      <c r="GA83" s="302"/>
      <c r="GB83" s="302"/>
      <c r="GC83" s="302"/>
      <c r="GD83" s="307"/>
      <c r="GE83" s="308"/>
      <c r="GF83" s="288"/>
      <c r="GG83" s="288"/>
      <c r="GH83" s="306"/>
      <c r="GI83" s="302"/>
      <c r="GJ83" s="302"/>
      <c r="GK83" s="302"/>
      <c r="GL83" s="302"/>
      <c r="GM83" s="302"/>
      <c r="GN83" s="302"/>
      <c r="GO83" s="307"/>
      <c r="GP83" s="308"/>
      <c r="GQ83" s="288"/>
      <c r="GR83" s="288"/>
      <c r="GS83" s="306"/>
      <c r="GT83" s="302"/>
      <c r="GU83" s="302"/>
      <c r="GV83" s="302"/>
      <c r="GW83" s="302"/>
      <c r="GX83" s="302"/>
      <c r="GY83" s="302"/>
      <c r="GZ83" s="307"/>
      <c r="HA83" s="308"/>
      <c r="HB83" s="288"/>
      <c r="HC83" s="288"/>
      <c r="HD83" s="306"/>
      <c r="HE83" s="302"/>
      <c r="HF83" s="302"/>
      <c r="HG83" s="302"/>
      <c r="HH83" s="302"/>
      <c r="HI83" s="302"/>
      <c r="HJ83" s="302"/>
      <c r="HK83" s="307"/>
      <c r="HL83" s="308"/>
      <c r="HM83" s="288"/>
      <c r="HN83" s="288"/>
      <c r="HO83" s="306"/>
      <c r="HP83" s="302"/>
      <c r="HQ83" s="302"/>
      <c r="HR83" s="302"/>
      <c r="HS83" s="302"/>
      <c r="HT83" s="302"/>
      <c r="HU83" s="302"/>
      <c r="HV83" s="307"/>
      <c r="HW83" s="308"/>
      <c r="HX83" s="288"/>
      <c r="HY83" s="288"/>
      <c r="HZ83" s="306"/>
      <c r="IA83" s="302"/>
      <c r="IB83" s="302"/>
      <c r="IC83" s="302"/>
      <c r="ID83" s="302"/>
      <c r="IE83" s="302"/>
      <c r="IF83" s="302"/>
      <c r="IG83" s="307"/>
      <c r="IH83" s="308"/>
      <c r="II83" s="288"/>
      <c r="IJ83" s="288"/>
    </row>
    <row r="84" spans="1:244" x14ac:dyDescent="0.3">
      <c r="A84" s="309"/>
      <c r="B84" s="224"/>
      <c r="C84" s="224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02"/>
      <c r="V84" s="287"/>
      <c r="W84" s="287"/>
      <c r="X84" s="287"/>
      <c r="Y84" s="541"/>
      <c r="Z84" s="541"/>
      <c r="AA84" s="542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7"/>
      <c r="CW84" s="287"/>
      <c r="CX84" s="287"/>
      <c r="CY84" s="287"/>
      <c r="CZ84" s="287"/>
      <c r="DA84" s="287"/>
      <c r="DB84" s="287"/>
      <c r="DC84" s="287"/>
      <c r="DD84" s="287"/>
      <c r="DE84" s="287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7"/>
      <c r="DQ84" s="287"/>
      <c r="DR84" s="287"/>
      <c r="DS84" s="287"/>
      <c r="DT84" s="287"/>
      <c r="DU84" s="287"/>
      <c r="DV84" s="287"/>
      <c r="DW84" s="287"/>
      <c r="DX84" s="287"/>
      <c r="DY84" s="287"/>
      <c r="DZ84" s="287"/>
      <c r="EA84" s="287"/>
      <c r="EB84" s="287"/>
      <c r="EC84" s="287"/>
      <c r="ED84" s="287"/>
      <c r="EE84" s="287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287"/>
      <c r="FK84" s="287"/>
      <c r="FL84" s="287"/>
      <c r="FM84" s="287"/>
      <c r="FN84" s="287"/>
      <c r="FO84" s="287"/>
      <c r="FP84" s="287"/>
      <c r="FQ84" s="287"/>
      <c r="FR84" s="287"/>
      <c r="FS84" s="287"/>
      <c r="FT84" s="287"/>
      <c r="FU84" s="287"/>
      <c r="FV84" s="287"/>
      <c r="FW84" s="287"/>
      <c r="FX84" s="287"/>
      <c r="FY84" s="287"/>
      <c r="FZ84" s="287"/>
      <c r="GA84" s="287"/>
      <c r="GB84" s="287"/>
      <c r="GC84" s="287"/>
      <c r="GD84" s="287"/>
      <c r="GE84" s="287"/>
      <c r="GF84" s="287"/>
      <c r="GG84" s="287"/>
      <c r="GH84" s="287"/>
      <c r="GI84" s="287"/>
      <c r="GJ84" s="287"/>
      <c r="GK84" s="287"/>
      <c r="GL84" s="287"/>
      <c r="GM84" s="287"/>
      <c r="GN84" s="287"/>
      <c r="GO84" s="287"/>
      <c r="GP84" s="287"/>
      <c r="GQ84" s="287"/>
      <c r="GR84" s="287"/>
      <c r="GS84" s="287"/>
      <c r="GT84" s="287"/>
      <c r="GU84" s="287"/>
      <c r="GV84" s="287"/>
      <c r="GW84" s="287"/>
      <c r="GX84" s="287"/>
      <c r="GY84" s="287"/>
      <c r="GZ84" s="287"/>
      <c r="HA84" s="287"/>
      <c r="HB84" s="287"/>
      <c r="HC84" s="287"/>
      <c r="HD84" s="287"/>
      <c r="HE84" s="287"/>
      <c r="HF84" s="287"/>
      <c r="HG84" s="287"/>
      <c r="HH84" s="287"/>
      <c r="HI84" s="287"/>
      <c r="HJ84" s="287"/>
      <c r="HK84" s="287"/>
      <c r="HL84" s="287"/>
      <c r="HM84" s="287"/>
      <c r="HN84" s="287"/>
      <c r="HO84" s="287"/>
      <c r="HP84" s="287"/>
      <c r="HQ84" s="287"/>
      <c r="HR84" s="287"/>
      <c r="HS84" s="287"/>
      <c r="HT84" s="287"/>
      <c r="HU84" s="287"/>
      <c r="HV84" s="287"/>
      <c r="HW84" s="287"/>
      <c r="HX84" s="287"/>
      <c r="HY84" s="287"/>
      <c r="HZ84" s="287"/>
      <c r="IA84" s="287"/>
      <c r="IB84" s="287"/>
      <c r="IC84" s="287"/>
      <c r="ID84" s="287"/>
      <c r="IE84" s="287"/>
      <c r="IF84" s="287"/>
      <c r="IG84" s="287"/>
      <c r="IH84" s="287"/>
      <c r="II84" s="287"/>
      <c r="IJ84" s="287"/>
    </row>
    <row r="85" spans="1:244" x14ac:dyDescent="0.3">
      <c r="A85" s="309"/>
      <c r="B85" s="224"/>
      <c r="C85" s="224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02"/>
      <c r="V85" s="287"/>
      <c r="W85" s="287"/>
      <c r="X85" s="287"/>
      <c r="Y85" s="541"/>
      <c r="Z85" s="541"/>
      <c r="AA85" s="542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287"/>
      <c r="FK85" s="287"/>
      <c r="FL85" s="287"/>
      <c r="FM85" s="287"/>
      <c r="FN85" s="287"/>
      <c r="FO85" s="287"/>
      <c r="FP85" s="287"/>
      <c r="FQ85" s="287"/>
      <c r="FR85" s="287"/>
      <c r="FS85" s="287"/>
      <c r="FT85" s="287"/>
      <c r="FU85" s="287"/>
      <c r="FV85" s="287"/>
      <c r="FW85" s="287"/>
      <c r="FX85" s="287"/>
      <c r="FY85" s="287"/>
      <c r="FZ85" s="287"/>
      <c r="GA85" s="287"/>
      <c r="GB85" s="287"/>
      <c r="GC85" s="287"/>
      <c r="GD85" s="287"/>
      <c r="GE85" s="287"/>
      <c r="GF85" s="287"/>
      <c r="GG85" s="287"/>
      <c r="GH85" s="287"/>
      <c r="GI85" s="287"/>
      <c r="GJ85" s="287"/>
      <c r="GK85" s="287"/>
      <c r="GL85" s="287"/>
      <c r="GM85" s="287"/>
      <c r="GN85" s="287"/>
      <c r="GO85" s="287"/>
      <c r="GP85" s="287"/>
      <c r="GQ85" s="287"/>
      <c r="GR85" s="287"/>
      <c r="GS85" s="287"/>
      <c r="GT85" s="287"/>
      <c r="GU85" s="287"/>
      <c r="GV85" s="287"/>
      <c r="GW85" s="287"/>
      <c r="GX85" s="287"/>
      <c r="GY85" s="287"/>
      <c r="GZ85" s="287"/>
      <c r="HA85" s="287"/>
      <c r="HB85" s="287"/>
      <c r="HC85" s="287"/>
      <c r="HD85" s="287"/>
      <c r="HE85" s="287"/>
      <c r="HF85" s="287"/>
      <c r="HG85" s="287"/>
      <c r="HH85" s="287"/>
      <c r="HI85" s="287"/>
      <c r="HJ85" s="287"/>
      <c r="HK85" s="287"/>
      <c r="HL85" s="287"/>
      <c r="HM85" s="287"/>
      <c r="HN85" s="287"/>
      <c r="HO85" s="287"/>
      <c r="HP85" s="287"/>
      <c r="HQ85" s="287"/>
      <c r="HR85" s="287"/>
      <c r="HS85" s="287"/>
      <c r="HT85" s="287"/>
      <c r="HU85" s="287"/>
      <c r="HV85" s="287"/>
      <c r="HW85" s="287"/>
      <c r="HX85" s="287"/>
      <c r="HY85" s="287"/>
      <c r="HZ85" s="287"/>
      <c r="IA85" s="287"/>
      <c r="IB85" s="287"/>
      <c r="IC85" s="287"/>
      <c r="ID85" s="287"/>
      <c r="IE85" s="287"/>
      <c r="IF85" s="287"/>
      <c r="IG85" s="287"/>
      <c r="IH85" s="287"/>
      <c r="II85" s="287"/>
      <c r="IJ85" s="287"/>
    </row>
    <row r="86" spans="1:244" x14ac:dyDescent="0.3">
      <c r="A86" s="309"/>
      <c r="B86" s="224"/>
      <c r="C86" s="224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02"/>
      <c r="V86" s="287"/>
      <c r="W86" s="287"/>
      <c r="X86" s="287"/>
      <c r="Y86" s="541"/>
      <c r="Z86" s="541"/>
      <c r="AA86" s="542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7"/>
      <c r="CW86" s="287"/>
      <c r="CX86" s="287"/>
      <c r="CY86" s="287"/>
      <c r="CZ86" s="287"/>
      <c r="DA86" s="287"/>
      <c r="DB86" s="287"/>
      <c r="DC86" s="287"/>
      <c r="DD86" s="287"/>
      <c r="DE86" s="287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7"/>
      <c r="DQ86" s="287"/>
      <c r="DR86" s="287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87"/>
      <c r="EG86" s="287"/>
      <c r="EH86" s="287"/>
      <c r="EI86" s="287"/>
      <c r="EJ86" s="287"/>
      <c r="EK86" s="287"/>
      <c r="EL86" s="287"/>
      <c r="EM86" s="287"/>
      <c r="EN86" s="287"/>
      <c r="EO86" s="287"/>
      <c r="EP86" s="287"/>
      <c r="EQ86" s="287"/>
      <c r="ER86" s="287"/>
      <c r="ES86" s="287"/>
      <c r="ET86" s="287"/>
      <c r="EU86" s="287"/>
      <c r="EV86" s="287"/>
      <c r="EW86" s="287"/>
      <c r="EX86" s="287"/>
      <c r="EY86" s="287"/>
      <c r="EZ86" s="287"/>
      <c r="FA86" s="287"/>
      <c r="FB86" s="287"/>
      <c r="FC86" s="287"/>
      <c r="FD86" s="287"/>
      <c r="FE86" s="287"/>
      <c r="FF86" s="287"/>
      <c r="FG86" s="287"/>
      <c r="FH86" s="287"/>
      <c r="FI86" s="287"/>
      <c r="FJ86" s="287"/>
      <c r="FK86" s="287"/>
      <c r="FL86" s="287"/>
      <c r="FM86" s="287"/>
      <c r="FN86" s="287"/>
      <c r="FO86" s="287"/>
      <c r="FP86" s="287"/>
      <c r="FQ86" s="287"/>
      <c r="FR86" s="287"/>
      <c r="FS86" s="287"/>
      <c r="FT86" s="287"/>
      <c r="FU86" s="287"/>
      <c r="FV86" s="287"/>
      <c r="FW86" s="287"/>
      <c r="FX86" s="287"/>
      <c r="FY86" s="287"/>
      <c r="FZ86" s="287"/>
      <c r="GA86" s="287"/>
      <c r="GB86" s="287"/>
      <c r="GC86" s="287"/>
      <c r="GD86" s="287"/>
      <c r="GE86" s="287"/>
      <c r="GF86" s="287"/>
      <c r="GG86" s="287"/>
      <c r="GH86" s="287"/>
      <c r="GI86" s="287"/>
      <c r="GJ86" s="287"/>
      <c r="GK86" s="287"/>
      <c r="GL86" s="287"/>
      <c r="GM86" s="287"/>
      <c r="GN86" s="287"/>
      <c r="GO86" s="287"/>
      <c r="GP86" s="287"/>
      <c r="GQ86" s="287"/>
      <c r="GR86" s="287"/>
      <c r="GS86" s="287"/>
      <c r="GT86" s="287"/>
      <c r="GU86" s="287"/>
      <c r="GV86" s="287"/>
      <c r="GW86" s="287"/>
      <c r="GX86" s="287"/>
      <c r="GY86" s="287"/>
      <c r="GZ86" s="287"/>
      <c r="HA86" s="287"/>
      <c r="HB86" s="287"/>
      <c r="HC86" s="287"/>
      <c r="HD86" s="287"/>
      <c r="HE86" s="287"/>
      <c r="HF86" s="287"/>
      <c r="HG86" s="287"/>
      <c r="HH86" s="287"/>
      <c r="HI86" s="287"/>
      <c r="HJ86" s="287"/>
      <c r="HK86" s="287"/>
      <c r="HL86" s="287"/>
      <c r="HM86" s="287"/>
      <c r="HN86" s="287"/>
      <c r="HO86" s="287"/>
      <c r="HP86" s="287"/>
      <c r="HQ86" s="287"/>
      <c r="HR86" s="287"/>
      <c r="HS86" s="287"/>
      <c r="HT86" s="287"/>
      <c r="HU86" s="287"/>
      <c r="HV86" s="287"/>
      <c r="HW86" s="287"/>
      <c r="HX86" s="287"/>
      <c r="HY86" s="287"/>
      <c r="HZ86" s="287"/>
      <c r="IA86" s="287"/>
      <c r="IB86" s="287"/>
      <c r="IC86" s="287"/>
      <c r="ID86" s="287"/>
      <c r="IE86" s="287"/>
      <c r="IF86" s="287"/>
      <c r="IG86" s="287"/>
      <c r="IH86" s="287"/>
      <c r="II86" s="287"/>
      <c r="IJ86" s="287"/>
    </row>
    <row r="87" spans="1:244" x14ac:dyDescent="0.3">
      <c r="A87" s="309"/>
      <c r="B87" s="224"/>
      <c r="C87" s="224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02"/>
      <c r="V87" s="287"/>
      <c r="W87" s="287"/>
      <c r="X87" s="287"/>
      <c r="Y87" s="539"/>
      <c r="Z87" s="539"/>
      <c r="AA87" s="540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287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7"/>
      <c r="DQ87" s="287"/>
      <c r="DR87" s="287"/>
      <c r="DS87" s="287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87"/>
      <c r="EG87" s="287"/>
      <c r="EH87" s="287"/>
      <c r="EI87" s="287"/>
      <c r="EJ87" s="287"/>
      <c r="EK87" s="287"/>
      <c r="EL87" s="287"/>
      <c r="EM87" s="287"/>
      <c r="EN87" s="287"/>
      <c r="EO87" s="287"/>
      <c r="EP87" s="287"/>
      <c r="EQ87" s="287"/>
      <c r="ER87" s="287"/>
      <c r="ES87" s="287"/>
      <c r="ET87" s="287"/>
      <c r="EU87" s="287"/>
      <c r="EV87" s="287"/>
      <c r="EW87" s="287"/>
      <c r="EX87" s="287"/>
      <c r="EY87" s="287"/>
      <c r="EZ87" s="287"/>
      <c r="FA87" s="287"/>
      <c r="FB87" s="287"/>
      <c r="FC87" s="287"/>
      <c r="FD87" s="287"/>
      <c r="FE87" s="287"/>
      <c r="FF87" s="287"/>
      <c r="FG87" s="287"/>
      <c r="FH87" s="287"/>
      <c r="FI87" s="287"/>
      <c r="FJ87" s="287"/>
      <c r="FK87" s="287"/>
      <c r="FL87" s="287"/>
      <c r="FM87" s="287"/>
      <c r="FN87" s="287"/>
      <c r="FO87" s="287"/>
      <c r="FP87" s="287"/>
      <c r="FQ87" s="287"/>
      <c r="FR87" s="287"/>
      <c r="FS87" s="287"/>
      <c r="FT87" s="287"/>
      <c r="FU87" s="287"/>
      <c r="FV87" s="287"/>
      <c r="FW87" s="287"/>
      <c r="FX87" s="287"/>
      <c r="FY87" s="287"/>
      <c r="FZ87" s="287"/>
      <c r="GA87" s="287"/>
      <c r="GB87" s="287"/>
      <c r="GC87" s="287"/>
      <c r="GD87" s="287"/>
      <c r="GE87" s="287"/>
      <c r="GF87" s="287"/>
      <c r="GG87" s="287"/>
      <c r="GH87" s="287"/>
      <c r="GI87" s="287"/>
      <c r="GJ87" s="287"/>
      <c r="GK87" s="287"/>
      <c r="GL87" s="287"/>
      <c r="GM87" s="287"/>
      <c r="GN87" s="287"/>
      <c r="GO87" s="287"/>
      <c r="GP87" s="287"/>
      <c r="GQ87" s="287"/>
      <c r="GR87" s="287"/>
      <c r="GS87" s="287"/>
      <c r="GT87" s="287"/>
      <c r="GU87" s="287"/>
      <c r="GV87" s="287"/>
      <c r="GW87" s="287"/>
      <c r="GX87" s="287"/>
      <c r="GY87" s="287"/>
      <c r="GZ87" s="287"/>
      <c r="HA87" s="287"/>
      <c r="HB87" s="287"/>
      <c r="HC87" s="287"/>
      <c r="HD87" s="287"/>
      <c r="HE87" s="287"/>
      <c r="HF87" s="287"/>
      <c r="HG87" s="287"/>
      <c r="HH87" s="287"/>
      <c r="HI87" s="287"/>
      <c r="HJ87" s="287"/>
      <c r="HK87" s="287"/>
      <c r="HL87" s="287"/>
      <c r="HM87" s="287"/>
      <c r="HN87" s="287"/>
      <c r="HO87" s="287"/>
      <c r="HP87" s="287"/>
      <c r="HQ87" s="287"/>
      <c r="HR87" s="287"/>
      <c r="HS87" s="287"/>
      <c r="HT87" s="287"/>
      <c r="HU87" s="287"/>
      <c r="HV87" s="287"/>
      <c r="HW87" s="287"/>
      <c r="HX87" s="287"/>
      <c r="HY87" s="287"/>
      <c r="HZ87" s="287"/>
      <c r="IA87" s="287"/>
      <c r="IB87" s="287"/>
      <c r="IC87" s="287"/>
      <c r="ID87" s="287"/>
      <c r="IE87" s="287"/>
      <c r="IF87" s="287"/>
      <c r="IG87" s="287"/>
      <c r="IH87" s="287"/>
      <c r="II87" s="287"/>
      <c r="IJ87" s="287"/>
    </row>
    <row r="88" spans="1:244" x14ac:dyDescent="0.3">
      <c r="A88" s="309"/>
      <c r="B88" s="224"/>
      <c r="C88" s="224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02"/>
      <c r="V88" s="307"/>
      <c r="W88" s="308"/>
      <c r="X88" s="288"/>
      <c r="Y88" s="541"/>
      <c r="Z88" s="541"/>
      <c r="AA88" s="542"/>
      <c r="AB88" s="302"/>
      <c r="AC88" s="302"/>
      <c r="AD88" s="302"/>
      <c r="AE88" s="302"/>
      <c r="AF88" s="307"/>
      <c r="AG88" s="308"/>
      <c r="AH88" s="288"/>
      <c r="AI88" s="288"/>
      <c r="AJ88" s="306"/>
      <c r="AK88" s="302"/>
      <c r="AL88" s="302"/>
      <c r="AM88" s="302"/>
      <c r="AN88" s="302"/>
      <c r="AO88" s="302"/>
      <c r="AP88" s="302"/>
      <c r="AQ88" s="307"/>
      <c r="AR88" s="308"/>
      <c r="AS88" s="288"/>
      <c r="AT88" s="288"/>
      <c r="AU88" s="306"/>
      <c r="AV88" s="302"/>
      <c r="AW88" s="302"/>
      <c r="AX88" s="302"/>
      <c r="AY88" s="302"/>
      <c r="AZ88" s="302"/>
      <c r="BA88" s="302"/>
      <c r="BB88" s="307"/>
      <c r="BC88" s="308"/>
      <c r="BD88" s="288"/>
      <c r="BE88" s="288"/>
      <c r="BF88" s="306"/>
      <c r="BG88" s="302"/>
      <c r="BH88" s="302"/>
      <c r="BI88" s="302"/>
      <c r="BJ88" s="302"/>
      <c r="BK88" s="302"/>
      <c r="BL88" s="302"/>
      <c r="BM88" s="307"/>
      <c r="BN88" s="308"/>
      <c r="BO88" s="288"/>
      <c r="BP88" s="288"/>
      <c r="BQ88" s="306"/>
      <c r="BR88" s="302"/>
      <c r="BS88" s="302"/>
      <c r="BT88" s="302"/>
      <c r="BU88" s="302"/>
      <c r="BV88" s="302"/>
      <c r="BW88" s="302"/>
      <c r="BX88" s="307"/>
      <c r="BY88" s="308"/>
      <c r="BZ88" s="288"/>
      <c r="CA88" s="288"/>
      <c r="CB88" s="306"/>
      <c r="CC88" s="302"/>
      <c r="CD88" s="302"/>
      <c r="CE88" s="302"/>
      <c r="CF88" s="302"/>
      <c r="CG88" s="302"/>
      <c r="CH88" s="302"/>
      <c r="CI88" s="307"/>
      <c r="CJ88" s="308"/>
      <c r="CK88" s="288"/>
      <c r="CL88" s="288"/>
      <c r="CM88" s="306"/>
      <c r="CN88" s="302"/>
      <c r="CO88" s="302"/>
      <c r="CP88" s="302"/>
      <c r="CQ88" s="302"/>
      <c r="CR88" s="302"/>
      <c r="CS88" s="302"/>
      <c r="CT88" s="307"/>
      <c r="CU88" s="308"/>
      <c r="CV88" s="288"/>
      <c r="CW88" s="288"/>
      <c r="CX88" s="306"/>
      <c r="CY88" s="302"/>
      <c r="CZ88" s="302"/>
      <c r="DA88" s="302"/>
      <c r="DB88" s="302"/>
      <c r="DC88" s="302"/>
      <c r="DD88" s="302"/>
      <c r="DE88" s="307"/>
      <c r="DF88" s="308"/>
      <c r="DG88" s="288"/>
      <c r="DH88" s="288"/>
      <c r="DI88" s="306"/>
      <c r="DJ88" s="302"/>
      <c r="DK88" s="302"/>
      <c r="DL88" s="302"/>
      <c r="DM88" s="302"/>
      <c r="DN88" s="302"/>
      <c r="DO88" s="302"/>
      <c r="DP88" s="307"/>
      <c r="DQ88" s="308"/>
      <c r="DR88" s="288"/>
      <c r="DS88" s="288"/>
      <c r="DT88" s="306"/>
      <c r="DU88" s="302"/>
      <c r="DV88" s="302"/>
      <c r="DW88" s="302"/>
      <c r="DX88" s="302"/>
      <c r="DY88" s="302"/>
      <c r="DZ88" s="302"/>
      <c r="EA88" s="307"/>
      <c r="EB88" s="308"/>
      <c r="EC88" s="288"/>
      <c r="ED88" s="288"/>
      <c r="EE88" s="306"/>
      <c r="EF88" s="302"/>
      <c r="EG88" s="302"/>
      <c r="EH88" s="302"/>
      <c r="EI88" s="302"/>
      <c r="EJ88" s="302"/>
      <c r="EK88" s="302"/>
      <c r="EL88" s="307"/>
      <c r="EM88" s="308"/>
      <c r="EN88" s="288"/>
      <c r="EO88" s="288"/>
      <c r="EP88" s="306"/>
      <c r="EQ88" s="302"/>
      <c r="ER88" s="302"/>
      <c r="ES88" s="302"/>
      <c r="ET88" s="302"/>
      <c r="EU88" s="302"/>
      <c r="EV88" s="302"/>
      <c r="EW88" s="307"/>
      <c r="EX88" s="308"/>
      <c r="EY88" s="288"/>
      <c r="EZ88" s="288"/>
      <c r="FA88" s="306"/>
      <c r="FB88" s="302"/>
      <c r="FC88" s="302"/>
      <c r="FD88" s="302"/>
      <c r="FE88" s="302"/>
      <c r="FF88" s="302"/>
      <c r="FG88" s="302"/>
      <c r="FH88" s="307"/>
      <c r="FI88" s="308"/>
      <c r="FJ88" s="288"/>
      <c r="FK88" s="288"/>
      <c r="FL88" s="306"/>
      <c r="FM88" s="302"/>
      <c r="FN88" s="302"/>
      <c r="FO88" s="302"/>
      <c r="FP88" s="302"/>
      <c r="FQ88" s="302"/>
      <c r="FR88" s="302"/>
      <c r="FS88" s="307"/>
      <c r="FT88" s="308"/>
      <c r="FU88" s="288"/>
      <c r="FV88" s="288"/>
      <c r="FW88" s="306"/>
      <c r="FX88" s="302"/>
      <c r="FY88" s="302"/>
      <c r="FZ88" s="302"/>
      <c r="GA88" s="302"/>
      <c r="GB88" s="302"/>
      <c r="GC88" s="302"/>
      <c r="GD88" s="307"/>
      <c r="GE88" s="308"/>
      <c r="GF88" s="288"/>
      <c r="GG88" s="288"/>
      <c r="GH88" s="306"/>
      <c r="GI88" s="302"/>
      <c r="GJ88" s="302"/>
      <c r="GK88" s="302"/>
      <c r="GL88" s="302"/>
      <c r="GM88" s="302"/>
      <c r="GN88" s="302"/>
      <c r="GO88" s="307"/>
      <c r="GP88" s="308"/>
      <c r="GQ88" s="288"/>
      <c r="GR88" s="288"/>
      <c r="GS88" s="306"/>
      <c r="GT88" s="302"/>
      <c r="GU88" s="302"/>
      <c r="GV88" s="302"/>
      <c r="GW88" s="302"/>
      <c r="GX88" s="302"/>
      <c r="GY88" s="302"/>
      <c r="GZ88" s="307"/>
      <c r="HA88" s="308"/>
      <c r="HB88" s="288"/>
      <c r="HC88" s="288"/>
      <c r="HD88" s="306"/>
      <c r="HE88" s="302"/>
      <c r="HF88" s="302"/>
      <c r="HG88" s="302"/>
      <c r="HH88" s="302"/>
      <c r="HI88" s="302"/>
      <c r="HJ88" s="302"/>
      <c r="HK88" s="307"/>
      <c r="HL88" s="308"/>
      <c r="HM88" s="288"/>
      <c r="HN88" s="288"/>
      <c r="HO88" s="306"/>
      <c r="HP88" s="302"/>
      <c r="HQ88" s="302"/>
      <c r="HR88" s="302"/>
      <c r="HS88" s="302"/>
      <c r="HT88" s="302"/>
      <c r="HU88" s="302"/>
      <c r="HV88" s="307"/>
      <c r="HW88" s="308"/>
      <c r="HX88" s="288"/>
      <c r="HY88" s="288"/>
      <c r="HZ88" s="306"/>
      <c r="IA88" s="302"/>
      <c r="IB88" s="302"/>
      <c r="IC88" s="302"/>
      <c r="ID88" s="302"/>
      <c r="IE88" s="302"/>
      <c r="IF88" s="302"/>
      <c r="IG88" s="307"/>
      <c r="IH88" s="308"/>
      <c r="II88" s="288"/>
      <c r="IJ88" s="288"/>
    </row>
    <row r="89" spans="1:244" x14ac:dyDescent="0.3">
      <c r="A89" s="309"/>
      <c r="B89" s="224"/>
      <c r="C89" s="224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02"/>
      <c r="V89" s="307"/>
      <c r="W89" s="308"/>
      <c r="X89" s="288"/>
      <c r="Y89" s="543"/>
      <c r="Z89" s="543"/>
      <c r="AA89" s="544"/>
      <c r="AB89" s="302"/>
      <c r="AC89" s="302"/>
      <c r="AD89" s="302"/>
      <c r="AE89" s="302"/>
      <c r="AF89" s="307"/>
      <c r="AG89" s="308"/>
      <c r="AH89" s="288"/>
      <c r="AI89" s="288"/>
      <c r="AJ89" s="306"/>
      <c r="AK89" s="302"/>
      <c r="AL89" s="302"/>
      <c r="AM89" s="302"/>
      <c r="AN89" s="302"/>
      <c r="AO89" s="302"/>
      <c r="AP89" s="302"/>
      <c r="AQ89" s="307"/>
      <c r="AR89" s="308"/>
      <c r="AS89" s="288"/>
      <c r="AT89" s="288"/>
      <c r="AU89" s="306"/>
      <c r="AV89" s="302"/>
      <c r="AW89" s="302"/>
      <c r="AX89" s="302"/>
      <c r="AY89" s="302"/>
      <c r="AZ89" s="302"/>
      <c r="BA89" s="302"/>
      <c r="BB89" s="307"/>
      <c r="BC89" s="308"/>
      <c r="BD89" s="288"/>
      <c r="BE89" s="288"/>
      <c r="BF89" s="306"/>
      <c r="BG89" s="302"/>
      <c r="BH89" s="302"/>
      <c r="BI89" s="302"/>
      <c r="BJ89" s="302"/>
      <c r="BK89" s="302"/>
      <c r="BL89" s="302"/>
      <c r="BM89" s="307"/>
      <c r="BN89" s="308"/>
      <c r="BO89" s="288"/>
      <c r="BP89" s="288"/>
      <c r="BQ89" s="306"/>
      <c r="BR89" s="302"/>
      <c r="BS89" s="302"/>
      <c r="BT89" s="302"/>
      <c r="BU89" s="302"/>
      <c r="BV89" s="302"/>
      <c r="BW89" s="302"/>
      <c r="BX89" s="307"/>
      <c r="BY89" s="308"/>
      <c r="BZ89" s="288"/>
      <c r="CA89" s="288"/>
      <c r="CB89" s="306"/>
      <c r="CC89" s="302"/>
      <c r="CD89" s="302"/>
      <c r="CE89" s="302"/>
      <c r="CF89" s="302"/>
      <c r="CG89" s="302"/>
      <c r="CH89" s="302"/>
      <c r="CI89" s="307"/>
      <c r="CJ89" s="308"/>
      <c r="CK89" s="288"/>
      <c r="CL89" s="288"/>
      <c r="CM89" s="306"/>
      <c r="CN89" s="302"/>
      <c r="CO89" s="302"/>
      <c r="CP89" s="302"/>
      <c r="CQ89" s="302"/>
      <c r="CR89" s="302"/>
      <c r="CS89" s="302"/>
      <c r="CT89" s="307"/>
      <c r="CU89" s="308"/>
      <c r="CV89" s="288"/>
      <c r="CW89" s="288"/>
      <c r="CX89" s="306"/>
      <c r="CY89" s="302"/>
      <c r="CZ89" s="302"/>
      <c r="DA89" s="302"/>
      <c r="DB89" s="302"/>
      <c r="DC89" s="302"/>
      <c r="DD89" s="302"/>
      <c r="DE89" s="307"/>
      <c r="DF89" s="308"/>
      <c r="DG89" s="288"/>
      <c r="DH89" s="288"/>
      <c r="DI89" s="306"/>
      <c r="DJ89" s="302"/>
      <c r="DK89" s="302"/>
      <c r="DL89" s="302"/>
      <c r="DM89" s="302"/>
      <c r="DN89" s="302"/>
      <c r="DO89" s="302"/>
      <c r="DP89" s="307"/>
      <c r="DQ89" s="308"/>
      <c r="DR89" s="288"/>
      <c r="DS89" s="288"/>
      <c r="DT89" s="306"/>
      <c r="DU89" s="302"/>
      <c r="DV89" s="302"/>
      <c r="DW89" s="302"/>
      <c r="DX89" s="302"/>
      <c r="DY89" s="302"/>
      <c r="DZ89" s="302"/>
      <c r="EA89" s="307"/>
      <c r="EB89" s="308"/>
      <c r="EC89" s="288"/>
      <c r="ED89" s="288"/>
      <c r="EE89" s="306"/>
      <c r="EF89" s="302"/>
      <c r="EG89" s="302"/>
      <c r="EH89" s="302"/>
      <c r="EI89" s="302"/>
      <c r="EJ89" s="302"/>
      <c r="EK89" s="302"/>
      <c r="EL89" s="307"/>
      <c r="EM89" s="308"/>
      <c r="EN89" s="288"/>
      <c r="EO89" s="288"/>
      <c r="EP89" s="306"/>
      <c r="EQ89" s="302"/>
      <c r="ER89" s="302"/>
      <c r="ES89" s="302"/>
      <c r="ET89" s="302"/>
      <c r="EU89" s="302"/>
      <c r="EV89" s="302"/>
      <c r="EW89" s="307"/>
      <c r="EX89" s="308"/>
      <c r="EY89" s="288"/>
      <c r="EZ89" s="288"/>
      <c r="FA89" s="306"/>
      <c r="FB89" s="302"/>
      <c r="FC89" s="302"/>
      <c r="FD89" s="302"/>
      <c r="FE89" s="302"/>
      <c r="FF89" s="302"/>
      <c r="FG89" s="302"/>
      <c r="FH89" s="307"/>
      <c r="FI89" s="308"/>
      <c r="FJ89" s="288"/>
      <c r="FK89" s="288"/>
      <c r="FL89" s="306"/>
      <c r="FM89" s="302"/>
      <c r="FN89" s="302"/>
      <c r="FO89" s="302"/>
      <c r="FP89" s="302"/>
      <c r="FQ89" s="302"/>
      <c r="FR89" s="302"/>
      <c r="FS89" s="307"/>
      <c r="FT89" s="308"/>
      <c r="FU89" s="288"/>
      <c r="FV89" s="288"/>
      <c r="FW89" s="306"/>
      <c r="FX89" s="302"/>
      <c r="FY89" s="302"/>
      <c r="FZ89" s="302"/>
      <c r="GA89" s="302"/>
      <c r="GB89" s="302"/>
      <c r="GC89" s="302"/>
      <c r="GD89" s="307"/>
      <c r="GE89" s="308"/>
      <c r="GF89" s="288"/>
      <c r="GG89" s="288"/>
      <c r="GH89" s="306"/>
      <c r="GI89" s="302"/>
      <c r="GJ89" s="302"/>
      <c r="GK89" s="302"/>
      <c r="GL89" s="302"/>
      <c r="GM89" s="302"/>
      <c r="GN89" s="302"/>
      <c r="GO89" s="307"/>
      <c r="GP89" s="308"/>
      <c r="GQ89" s="288"/>
      <c r="GR89" s="288"/>
      <c r="GS89" s="306"/>
      <c r="GT89" s="302"/>
      <c r="GU89" s="302"/>
      <c r="GV89" s="302"/>
      <c r="GW89" s="302"/>
      <c r="GX89" s="302"/>
      <c r="GY89" s="302"/>
      <c r="GZ89" s="307"/>
      <c r="HA89" s="308"/>
      <c r="HB89" s="288"/>
      <c r="HC89" s="288"/>
      <c r="HD89" s="306"/>
      <c r="HE89" s="302"/>
      <c r="HF89" s="302"/>
      <c r="HG89" s="302"/>
      <c r="HH89" s="302"/>
      <c r="HI89" s="302"/>
      <c r="HJ89" s="302"/>
      <c r="HK89" s="307"/>
      <c r="HL89" s="308"/>
      <c r="HM89" s="288"/>
      <c r="HN89" s="288"/>
      <c r="HO89" s="306"/>
      <c r="HP89" s="302"/>
      <c r="HQ89" s="302"/>
      <c r="HR89" s="302"/>
      <c r="HS89" s="302"/>
      <c r="HT89" s="302"/>
      <c r="HU89" s="302"/>
      <c r="HV89" s="307"/>
      <c r="HW89" s="308"/>
      <c r="HX89" s="288"/>
      <c r="HY89" s="288"/>
      <c r="HZ89" s="306"/>
      <c r="IA89" s="302"/>
      <c r="IB89" s="302"/>
      <c r="IC89" s="302"/>
      <c r="ID89" s="302"/>
      <c r="IE89" s="302"/>
      <c r="IF89" s="302"/>
      <c r="IG89" s="307"/>
      <c r="IH89" s="308"/>
      <c r="II89" s="288"/>
      <c r="IJ89" s="288"/>
    </row>
    <row r="90" spans="1:244" x14ac:dyDescent="0.3">
      <c r="A90" s="309"/>
      <c r="B90" s="224"/>
      <c r="C90" s="224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02"/>
      <c r="V90" s="307"/>
      <c r="W90" s="308"/>
      <c r="X90" s="288"/>
      <c r="Y90" s="165"/>
      <c r="Z90" s="165"/>
      <c r="AA90" s="542"/>
      <c r="AB90" s="302"/>
      <c r="AC90" s="302"/>
      <c r="AD90" s="302"/>
      <c r="AE90" s="302"/>
      <c r="AF90" s="307"/>
      <c r="AG90" s="308"/>
      <c r="AH90" s="288"/>
      <c r="AI90" s="288"/>
      <c r="AJ90" s="306"/>
      <c r="AK90" s="302"/>
      <c r="AL90" s="302"/>
      <c r="AM90" s="302"/>
      <c r="AN90" s="302"/>
      <c r="AO90" s="302"/>
      <c r="AP90" s="302"/>
      <c r="AQ90" s="307"/>
      <c r="AR90" s="308"/>
      <c r="AS90" s="288"/>
      <c r="AT90" s="288"/>
      <c r="AU90" s="306"/>
      <c r="AV90" s="302"/>
      <c r="AW90" s="302"/>
      <c r="AX90" s="302"/>
      <c r="AY90" s="302"/>
      <c r="AZ90" s="302"/>
      <c r="BA90" s="302"/>
      <c r="BB90" s="307"/>
      <c r="BC90" s="308"/>
      <c r="BD90" s="288"/>
      <c r="BE90" s="288"/>
      <c r="BF90" s="306"/>
      <c r="BG90" s="302"/>
      <c r="BH90" s="302"/>
      <c r="BI90" s="302"/>
      <c r="BJ90" s="302"/>
      <c r="BK90" s="302"/>
      <c r="BL90" s="302"/>
      <c r="BM90" s="307"/>
      <c r="BN90" s="308"/>
      <c r="BO90" s="288"/>
      <c r="BP90" s="288"/>
      <c r="BQ90" s="306"/>
      <c r="BR90" s="302"/>
      <c r="BS90" s="302"/>
      <c r="BT90" s="302"/>
      <c r="BU90" s="302"/>
      <c r="BV90" s="302"/>
      <c r="BW90" s="302"/>
      <c r="BX90" s="307"/>
      <c r="BY90" s="308"/>
      <c r="BZ90" s="288"/>
      <c r="CA90" s="288"/>
      <c r="CB90" s="306"/>
      <c r="CC90" s="302"/>
      <c r="CD90" s="302"/>
      <c r="CE90" s="302"/>
      <c r="CF90" s="302"/>
      <c r="CG90" s="302"/>
      <c r="CH90" s="302"/>
      <c r="CI90" s="307"/>
      <c r="CJ90" s="308"/>
      <c r="CK90" s="288"/>
      <c r="CL90" s="288"/>
      <c r="CM90" s="306"/>
      <c r="CN90" s="302"/>
      <c r="CO90" s="302"/>
      <c r="CP90" s="302"/>
      <c r="CQ90" s="302"/>
      <c r="CR90" s="302"/>
      <c r="CS90" s="302"/>
      <c r="CT90" s="307"/>
      <c r="CU90" s="308"/>
      <c r="CV90" s="288"/>
      <c r="CW90" s="288"/>
      <c r="CX90" s="306"/>
      <c r="CY90" s="302"/>
      <c r="CZ90" s="302"/>
      <c r="DA90" s="302"/>
      <c r="DB90" s="302"/>
      <c r="DC90" s="302"/>
      <c r="DD90" s="302"/>
      <c r="DE90" s="307"/>
      <c r="DF90" s="308"/>
      <c r="DG90" s="288"/>
      <c r="DH90" s="288"/>
      <c r="DI90" s="306"/>
      <c r="DJ90" s="302"/>
      <c r="DK90" s="302"/>
      <c r="DL90" s="302"/>
      <c r="DM90" s="302"/>
      <c r="DN90" s="302"/>
      <c r="DO90" s="302"/>
      <c r="DP90" s="307"/>
      <c r="DQ90" s="308"/>
      <c r="DR90" s="288"/>
      <c r="DS90" s="288"/>
      <c r="DT90" s="306"/>
      <c r="DU90" s="302"/>
      <c r="DV90" s="302"/>
      <c r="DW90" s="302"/>
      <c r="DX90" s="302"/>
      <c r="DY90" s="302"/>
      <c r="DZ90" s="302"/>
      <c r="EA90" s="307"/>
      <c r="EB90" s="308"/>
      <c r="EC90" s="288"/>
      <c r="ED90" s="288"/>
      <c r="EE90" s="306"/>
      <c r="EF90" s="302"/>
      <c r="EG90" s="302"/>
      <c r="EH90" s="302"/>
      <c r="EI90" s="302"/>
      <c r="EJ90" s="302"/>
      <c r="EK90" s="302"/>
      <c r="EL90" s="307"/>
      <c r="EM90" s="308"/>
      <c r="EN90" s="288"/>
      <c r="EO90" s="288"/>
      <c r="EP90" s="306"/>
      <c r="EQ90" s="302"/>
      <c r="ER90" s="302"/>
      <c r="ES90" s="302"/>
      <c r="ET90" s="302"/>
      <c r="EU90" s="302"/>
      <c r="EV90" s="302"/>
      <c r="EW90" s="307"/>
      <c r="EX90" s="308"/>
      <c r="EY90" s="288"/>
      <c r="EZ90" s="288"/>
      <c r="FA90" s="306"/>
      <c r="FB90" s="302"/>
      <c r="FC90" s="302"/>
      <c r="FD90" s="302"/>
      <c r="FE90" s="302"/>
      <c r="FF90" s="302"/>
      <c r="FG90" s="302"/>
      <c r="FH90" s="307"/>
      <c r="FI90" s="308"/>
      <c r="FJ90" s="288"/>
      <c r="FK90" s="288"/>
      <c r="FL90" s="306"/>
      <c r="FM90" s="302"/>
      <c r="FN90" s="302"/>
      <c r="FO90" s="302"/>
      <c r="FP90" s="302"/>
      <c r="FQ90" s="302"/>
      <c r="FR90" s="302"/>
      <c r="FS90" s="307"/>
      <c r="FT90" s="308"/>
      <c r="FU90" s="288"/>
      <c r="FV90" s="288"/>
      <c r="FW90" s="306"/>
      <c r="FX90" s="302"/>
      <c r="FY90" s="302"/>
      <c r="FZ90" s="302"/>
      <c r="GA90" s="302"/>
      <c r="GB90" s="302"/>
      <c r="GC90" s="302"/>
      <c r="GD90" s="307"/>
      <c r="GE90" s="308"/>
      <c r="GF90" s="288"/>
      <c r="GG90" s="288"/>
      <c r="GH90" s="306"/>
      <c r="GI90" s="302"/>
      <c r="GJ90" s="302"/>
      <c r="GK90" s="302"/>
      <c r="GL90" s="302"/>
      <c r="GM90" s="302"/>
      <c r="GN90" s="302"/>
      <c r="GO90" s="307"/>
      <c r="GP90" s="308"/>
      <c r="GQ90" s="288"/>
      <c r="GR90" s="288"/>
      <c r="GS90" s="306"/>
      <c r="GT90" s="302"/>
      <c r="GU90" s="302"/>
      <c r="GV90" s="302"/>
      <c r="GW90" s="302"/>
      <c r="GX90" s="302"/>
      <c r="GY90" s="302"/>
      <c r="GZ90" s="307"/>
      <c r="HA90" s="308"/>
      <c r="HB90" s="288"/>
      <c r="HC90" s="288"/>
      <c r="HD90" s="306"/>
      <c r="HE90" s="302"/>
      <c r="HF90" s="302"/>
      <c r="HG90" s="302"/>
      <c r="HH90" s="302"/>
      <c r="HI90" s="302"/>
      <c r="HJ90" s="302"/>
      <c r="HK90" s="307"/>
      <c r="HL90" s="308"/>
      <c r="HM90" s="288"/>
      <c r="HN90" s="288"/>
      <c r="HO90" s="306"/>
      <c r="HP90" s="302"/>
      <c r="HQ90" s="302"/>
      <c r="HR90" s="302"/>
      <c r="HS90" s="302"/>
      <c r="HT90" s="302"/>
      <c r="HU90" s="302"/>
      <c r="HV90" s="307"/>
      <c r="HW90" s="308"/>
      <c r="HX90" s="288"/>
      <c r="HY90" s="288"/>
      <c r="HZ90" s="306"/>
      <c r="IA90" s="302"/>
      <c r="IB90" s="302"/>
      <c r="IC90" s="302"/>
      <c r="ID90" s="302"/>
      <c r="IE90" s="302"/>
      <c r="IF90" s="302"/>
      <c r="IG90" s="307"/>
      <c r="IH90" s="308"/>
      <c r="II90" s="288"/>
      <c r="IJ90" s="288"/>
    </row>
    <row r="91" spans="1:244" x14ac:dyDescent="0.3">
      <c r="A91" s="309"/>
      <c r="B91" s="224"/>
      <c r="C91" s="224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02"/>
      <c r="V91" s="307"/>
      <c r="W91" s="308"/>
      <c r="X91" s="288"/>
      <c r="Y91" s="547"/>
      <c r="Z91" s="547"/>
      <c r="AA91" s="544"/>
      <c r="AB91" s="302"/>
      <c r="AC91" s="302"/>
      <c r="AD91" s="302"/>
      <c r="AE91" s="302"/>
      <c r="AF91" s="307"/>
      <c r="AG91" s="308"/>
      <c r="AH91" s="288"/>
      <c r="AI91" s="288"/>
      <c r="AJ91" s="306"/>
      <c r="AK91" s="302"/>
      <c r="AL91" s="302"/>
      <c r="AM91" s="302"/>
      <c r="AN91" s="302"/>
      <c r="AO91" s="302"/>
      <c r="AP91" s="302"/>
      <c r="AQ91" s="307"/>
      <c r="AR91" s="308"/>
      <c r="AS91" s="288"/>
      <c r="AT91" s="288"/>
      <c r="AU91" s="306"/>
      <c r="AV91" s="302"/>
      <c r="AW91" s="302"/>
      <c r="AX91" s="302"/>
      <c r="AY91" s="302"/>
      <c r="AZ91" s="302"/>
      <c r="BA91" s="302"/>
      <c r="BB91" s="307"/>
      <c r="BC91" s="308"/>
      <c r="BD91" s="288"/>
      <c r="BE91" s="288"/>
      <c r="BF91" s="306"/>
      <c r="BG91" s="302"/>
      <c r="BH91" s="302"/>
      <c r="BI91" s="302"/>
      <c r="BJ91" s="302"/>
      <c r="BK91" s="302"/>
      <c r="BL91" s="302"/>
      <c r="BM91" s="307"/>
      <c r="BN91" s="308"/>
      <c r="BO91" s="288"/>
      <c r="BP91" s="288"/>
      <c r="BQ91" s="306"/>
      <c r="BR91" s="302"/>
      <c r="BS91" s="302"/>
      <c r="BT91" s="302"/>
      <c r="BU91" s="302"/>
      <c r="BV91" s="302"/>
      <c r="BW91" s="302"/>
      <c r="BX91" s="307"/>
      <c r="BY91" s="308"/>
      <c r="BZ91" s="288"/>
      <c r="CA91" s="288"/>
      <c r="CB91" s="306"/>
      <c r="CC91" s="302"/>
      <c r="CD91" s="302"/>
      <c r="CE91" s="302"/>
      <c r="CF91" s="302"/>
      <c r="CG91" s="302"/>
      <c r="CH91" s="302"/>
      <c r="CI91" s="307"/>
      <c r="CJ91" s="308"/>
      <c r="CK91" s="288"/>
      <c r="CL91" s="288"/>
      <c r="CM91" s="306"/>
      <c r="CN91" s="302"/>
      <c r="CO91" s="302"/>
      <c r="CP91" s="302"/>
      <c r="CQ91" s="302"/>
      <c r="CR91" s="302"/>
      <c r="CS91" s="302"/>
      <c r="CT91" s="307"/>
      <c r="CU91" s="308"/>
      <c r="CV91" s="288"/>
      <c r="CW91" s="288"/>
      <c r="CX91" s="306"/>
      <c r="CY91" s="302"/>
      <c r="CZ91" s="302"/>
      <c r="DA91" s="302"/>
      <c r="DB91" s="302"/>
      <c r="DC91" s="302"/>
      <c r="DD91" s="302"/>
      <c r="DE91" s="307"/>
      <c r="DF91" s="308"/>
      <c r="DG91" s="288"/>
      <c r="DH91" s="288"/>
      <c r="DI91" s="306"/>
      <c r="DJ91" s="302"/>
      <c r="DK91" s="302"/>
      <c r="DL91" s="302"/>
      <c r="DM91" s="302"/>
      <c r="DN91" s="302"/>
      <c r="DO91" s="302"/>
      <c r="DP91" s="307"/>
      <c r="DQ91" s="308"/>
      <c r="DR91" s="288"/>
      <c r="DS91" s="288"/>
      <c r="DT91" s="306"/>
      <c r="DU91" s="302"/>
      <c r="DV91" s="302"/>
      <c r="DW91" s="302"/>
      <c r="DX91" s="302"/>
      <c r="DY91" s="302"/>
      <c r="DZ91" s="302"/>
      <c r="EA91" s="307"/>
      <c r="EB91" s="308"/>
      <c r="EC91" s="288"/>
      <c r="ED91" s="288"/>
      <c r="EE91" s="306"/>
      <c r="EF91" s="302"/>
      <c r="EG91" s="302"/>
      <c r="EH91" s="302"/>
      <c r="EI91" s="302"/>
      <c r="EJ91" s="302"/>
      <c r="EK91" s="302"/>
      <c r="EL91" s="307"/>
      <c r="EM91" s="308"/>
      <c r="EN91" s="288"/>
      <c r="EO91" s="288"/>
      <c r="EP91" s="306"/>
      <c r="EQ91" s="302"/>
      <c r="ER91" s="302"/>
      <c r="ES91" s="302"/>
      <c r="ET91" s="302"/>
      <c r="EU91" s="302"/>
      <c r="EV91" s="302"/>
      <c r="EW91" s="307"/>
      <c r="EX91" s="308"/>
      <c r="EY91" s="288"/>
      <c r="EZ91" s="288"/>
      <c r="FA91" s="306"/>
      <c r="FB91" s="302"/>
      <c r="FC91" s="302"/>
      <c r="FD91" s="302"/>
      <c r="FE91" s="302"/>
      <c r="FF91" s="302"/>
      <c r="FG91" s="302"/>
      <c r="FH91" s="307"/>
      <c r="FI91" s="308"/>
      <c r="FJ91" s="288"/>
      <c r="FK91" s="288"/>
      <c r="FL91" s="306"/>
      <c r="FM91" s="302"/>
      <c r="FN91" s="302"/>
      <c r="FO91" s="302"/>
      <c r="FP91" s="302"/>
      <c r="FQ91" s="302"/>
      <c r="FR91" s="302"/>
      <c r="FS91" s="307"/>
      <c r="FT91" s="308"/>
      <c r="FU91" s="288"/>
      <c r="FV91" s="288"/>
      <c r="FW91" s="306"/>
      <c r="FX91" s="302"/>
      <c r="FY91" s="302"/>
      <c r="FZ91" s="302"/>
      <c r="GA91" s="302"/>
      <c r="GB91" s="302"/>
      <c r="GC91" s="302"/>
      <c r="GD91" s="307"/>
      <c r="GE91" s="308"/>
      <c r="GF91" s="288"/>
      <c r="GG91" s="288"/>
      <c r="GH91" s="306"/>
      <c r="GI91" s="302"/>
      <c r="GJ91" s="302"/>
      <c r="GK91" s="302"/>
      <c r="GL91" s="302"/>
      <c r="GM91" s="302"/>
      <c r="GN91" s="302"/>
      <c r="GO91" s="307"/>
      <c r="GP91" s="308"/>
      <c r="GQ91" s="288"/>
      <c r="GR91" s="288"/>
      <c r="GS91" s="306"/>
      <c r="GT91" s="302"/>
      <c r="GU91" s="302"/>
      <c r="GV91" s="302"/>
      <c r="GW91" s="302"/>
      <c r="GX91" s="302"/>
      <c r="GY91" s="302"/>
      <c r="GZ91" s="307"/>
      <c r="HA91" s="308"/>
      <c r="HB91" s="288"/>
      <c r="HC91" s="288"/>
      <c r="HD91" s="306"/>
      <c r="HE91" s="302"/>
      <c r="HF91" s="302"/>
      <c r="HG91" s="302"/>
      <c r="HH91" s="302"/>
      <c r="HI91" s="302"/>
      <c r="HJ91" s="302"/>
      <c r="HK91" s="307"/>
      <c r="HL91" s="308"/>
      <c r="HM91" s="288"/>
      <c r="HN91" s="288"/>
      <c r="HO91" s="306"/>
      <c r="HP91" s="302"/>
      <c r="HQ91" s="302"/>
      <c r="HR91" s="302"/>
      <c r="HS91" s="302"/>
      <c r="HT91" s="302"/>
      <c r="HU91" s="302"/>
      <c r="HV91" s="307"/>
      <c r="HW91" s="308"/>
      <c r="HX91" s="288"/>
      <c r="HY91" s="288"/>
      <c r="HZ91" s="306"/>
      <c r="IA91" s="302"/>
      <c r="IB91" s="302"/>
      <c r="IC91" s="302"/>
      <c r="ID91" s="302"/>
      <c r="IE91" s="302"/>
      <c r="IF91" s="302"/>
      <c r="IG91" s="307"/>
      <c r="IH91" s="308"/>
      <c r="II91" s="288"/>
      <c r="IJ91" s="288"/>
    </row>
    <row r="92" spans="1:244" x14ac:dyDescent="0.3">
      <c r="A92" s="309"/>
      <c r="B92" s="226"/>
      <c r="C92" s="226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02"/>
      <c r="V92" s="307"/>
      <c r="W92" s="308"/>
      <c r="X92" s="288"/>
      <c r="Y92" s="541"/>
      <c r="Z92" s="541"/>
      <c r="AA92" s="542"/>
      <c r="AB92" s="302"/>
      <c r="AC92" s="302"/>
      <c r="AD92" s="302"/>
      <c r="AE92" s="302"/>
      <c r="AF92" s="307"/>
      <c r="AG92" s="308"/>
      <c r="AH92" s="288"/>
      <c r="AI92" s="288"/>
      <c r="AJ92" s="306"/>
      <c r="AK92" s="302"/>
      <c r="AL92" s="302"/>
      <c r="AM92" s="302"/>
      <c r="AN92" s="302"/>
      <c r="AO92" s="302"/>
      <c r="AP92" s="302"/>
      <c r="AQ92" s="307"/>
      <c r="AR92" s="308"/>
      <c r="AS92" s="288"/>
      <c r="AT92" s="288"/>
      <c r="AU92" s="306"/>
      <c r="AV92" s="302"/>
      <c r="AW92" s="302"/>
      <c r="AX92" s="302"/>
      <c r="AY92" s="302"/>
      <c r="AZ92" s="302"/>
      <c r="BA92" s="302"/>
      <c r="BB92" s="307"/>
      <c r="BC92" s="308"/>
      <c r="BD92" s="288"/>
      <c r="BE92" s="288"/>
      <c r="BF92" s="306"/>
      <c r="BG92" s="302"/>
      <c r="BH92" s="302"/>
      <c r="BI92" s="302"/>
      <c r="BJ92" s="302"/>
      <c r="BK92" s="302"/>
      <c r="BL92" s="302"/>
      <c r="BM92" s="307"/>
      <c r="BN92" s="308"/>
      <c r="BO92" s="288"/>
      <c r="BP92" s="288"/>
      <c r="BQ92" s="306"/>
      <c r="BR92" s="302"/>
      <c r="BS92" s="302"/>
      <c r="BT92" s="302"/>
      <c r="BU92" s="302"/>
      <c r="BV92" s="302"/>
      <c r="BW92" s="302"/>
      <c r="BX92" s="307"/>
      <c r="BY92" s="308"/>
      <c r="BZ92" s="288"/>
      <c r="CA92" s="288"/>
      <c r="CB92" s="306"/>
      <c r="CC92" s="302"/>
      <c r="CD92" s="302"/>
      <c r="CE92" s="302"/>
      <c r="CF92" s="302"/>
      <c r="CG92" s="302"/>
      <c r="CH92" s="302"/>
      <c r="CI92" s="307"/>
      <c r="CJ92" s="308"/>
      <c r="CK92" s="288"/>
      <c r="CL92" s="288"/>
      <c r="CM92" s="306"/>
      <c r="CN92" s="302"/>
      <c r="CO92" s="302"/>
      <c r="CP92" s="302"/>
      <c r="CQ92" s="302"/>
      <c r="CR92" s="302"/>
      <c r="CS92" s="302"/>
      <c r="CT92" s="307"/>
      <c r="CU92" s="308"/>
      <c r="CV92" s="288"/>
      <c r="CW92" s="288"/>
      <c r="CX92" s="306"/>
      <c r="CY92" s="302"/>
      <c r="CZ92" s="302"/>
      <c r="DA92" s="302"/>
      <c r="DB92" s="302"/>
      <c r="DC92" s="302"/>
      <c r="DD92" s="302"/>
      <c r="DE92" s="307"/>
      <c r="DF92" s="308"/>
      <c r="DG92" s="288"/>
      <c r="DH92" s="288"/>
      <c r="DI92" s="306"/>
      <c r="DJ92" s="302"/>
      <c r="DK92" s="302"/>
      <c r="DL92" s="302"/>
      <c r="DM92" s="302"/>
      <c r="DN92" s="302"/>
      <c r="DO92" s="302"/>
      <c r="DP92" s="307"/>
      <c r="DQ92" s="308"/>
      <c r="DR92" s="288"/>
      <c r="DS92" s="288"/>
      <c r="DT92" s="306"/>
      <c r="DU92" s="302"/>
      <c r="DV92" s="302"/>
      <c r="DW92" s="302"/>
      <c r="DX92" s="302"/>
      <c r="DY92" s="302"/>
      <c r="DZ92" s="302"/>
      <c r="EA92" s="307"/>
      <c r="EB92" s="308"/>
      <c r="EC92" s="288"/>
      <c r="ED92" s="288"/>
      <c r="EE92" s="306"/>
      <c r="EF92" s="302"/>
      <c r="EG92" s="302"/>
      <c r="EH92" s="302"/>
      <c r="EI92" s="302"/>
      <c r="EJ92" s="302"/>
      <c r="EK92" s="302"/>
      <c r="EL92" s="307"/>
      <c r="EM92" s="308"/>
      <c r="EN92" s="288"/>
      <c r="EO92" s="288"/>
      <c r="EP92" s="306"/>
      <c r="EQ92" s="302"/>
      <c r="ER92" s="302"/>
      <c r="ES92" s="302"/>
      <c r="ET92" s="302"/>
      <c r="EU92" s="302"/>
      <c r="EV92" s="302"/>
      <c r="EW92" s="307"/>
      <c r="EX92" s="308"/>
      <c r="EY92" s="288"/>
      <c r="EZ92" s="288"/>
      <c r="FA92" s="306"/>
      <c r="FB92" s="302"/>
      <c r="FC92" s="302"/>
      <c r="FD92" s="302"/>
      <c r="FE92" s="302"/>
      <c r="FF92" s="302"/>
      <c r="FG92" s="302"/>
      <c r="FH92" s="307"/>
      <c r="FI92" s="308"/>
      <c r="FJ92" s="288"/>
      <c r="FK92" s="288"/>
      <c r="FL92" s="306"/>
      <c r="FM92" s="302"/>
      <c r="FN92" s="302"/>
      <c r="FO92" s="302"/>
      <c r="FP92" s="302"/>
      <c r="FQ92" s="302"/>
      <c r="FR92" s="302"/>
      <c r="FS92" s="307"/>
      <c r="FT92" s="308"/>
      <c r="FU92" s="288"/>
      <c r="FV92" s="288"/>
      <c r="FW92" s="306"/>
      <c r="FX92" s="302"/>
      <c r="FY92" s="302"/>
      <c r="FZ92" s="302"/>
      <c r="GA92" s="302"/>
      <c r="GB92" s="302"/>
      <c r="GC92" s="302"/>
      <c r="GD92" s="307"/>
      <c r="GE92" s="308"/>
      <c r="GF92" s="288"/>
      <c r="GG92" s="288"/>
      <c r="GH92" s="306"/>
      <c r="GI92" s="302"/>
      <c r="GJ92" s="302"/>
      <c r="GK92" s="302"/>
      <c r="GL92" s="302"/>
      <c r="GM92" s="302"/>
      <c r="GN92" s="302"/>
      <c r="GO92" s="307"/>
      <c r="GP92" s="308"/>
      <c r="GQ92" s="288"/>
      <c r="GR92" s="288"/>
      <c r="GS92" s="306"/>
      <c r="GT92" s="302"/>
      <c r="GU92" s="302"/>
      <c r="GV92" s="302"/>
      <c r="GW92" s="302"/>
      <c r="GX92" s="302"/>
      <c r="GY92" s="302"/>
      <c r="GZ92" s="307"/>
      <c r="HA92" s="308"/>
      <c r="HB92" s="288"/>
      <c r="HC92" s="288"/>
      <c r="HD92" s="306"/>
      <c r="HE92" s="302"/>
      <c r="HF92" s="302"/>
      <c r="HG92" s="302"/>
      <c r="HH92" s="302"/>
      <c r="HI92" s="302"/>
      <c r="HJ92" s="302"/>
      <c r="HK92" s="307"/>
      <c r="HL92" s="308"/>
      <c r="HM92" s="288"/>
      <c r="HN92" s="288"/>
      <c r="HO92" s="306"/>
      <c r="HP92" s="302"/>
      <c r="HQ92" s="302"/>
      <c r="HR92" s="302"/>
      <c r="HS92" s="302"/>
      <c r="HT92" s="302"/>
      <c r="HU92" s="302"/>
      <c r="HV92" s="307"/>
      <c r="HW92" s="308"/>
      <c r="HX92" s="288"/>
      <c r="HY92" s="288"/>
      <c r="HZ92" s="306"/>
      <c r="IA92" s="302"/>
      <c r="IB92" s="302"/>
      <c r="IC92" s="302"/>
      <c r="ID92" s="302"/>
      <c r="IE92" s="302"/>
      <c r="IF92" s="302"/>
      <c r="IG92" s="307"/>
      <c r="IH92" s="308"/>
      <c r="II92" s="288"/>
      <c r="IJ92" s="288"/>
    </row>
    <row r="93" spans="1:244" x14ac:dyDescent="0.3">
      <c r="A93" s="312"/>
      <c r="B93" s="313"/>
      <c r="C93" s="313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287"/>
      <c r="V93" s="307"/>
      <c r="W93" s="308"/>
      <c r="X93" s="288"/>
      <c r="Y93" s="541"/>
      <c r="Z93" s="541"/>
      <c r="AA93" s="542"/>
      <c r="AB93" s="302"/>
      <c r="AC93" s="302"/>
      <c r="AD93" s="302"/>
      <c r="AE93" s="302"/>
      <c r="AF93" s="307"/>
      <c r="AG93" s="308"/>
      <c r="AH93" s="288"/>
      <c r="AI93" s="288"/>
      <c r="AJ93" s="306"/>
      <c r="AK93" s="302"/>
      <c r="AL93" s="302"/>
      <c r="AM93" s="302"/>
      <c r="AN93" s="302"/>
      <c r="AO93" s="302"/>
      <c r="AP93" s="302"/>
      <c r="AQ93" s="307"/>
      <c r="AR93" s="308"/>
      <c r="AS93" s="288"/>
      <c r="AT93" s="288"/>
      <c r="AU93" s="306"/>
      <c r="AV93" s="302"/>
      <c r="AW93" s="302"/>
      <c r="AX93" s="302"/>
      <c r="AY93" s="302"/>
      <c r="AZ93" s="302"/>
      <c r="BA93" s="302"/>
      <c r="BB93" s="307"/>
      <c r="BC93" s="308"/>
      <c r="BD93" s="288"/>
      <c r="BE93" s="288"/>
      <c r="BF93" s="306"/>
      <c r="BG93" s="302"/>
      <c r="BH93" s="302"/>
      <c r="BI93" s="302"/>
      <c r="BJ93" s="302"/>
      <c r="BK93" s="302"/>
      <c r="BL93" s="302"/>
      <c r="BM93" s="307"/>
      <c r="BN93" s="308"/>
      <c r="BO93" s="288"/>
      <c r="BP93" s="288"/>
      <c r="BQ93" s="306"/>
      <c r="BR93" s="302"/>
      <c r="BS93" s="302"/>
      <c r="BT93" s="302"/>
      <c r="BU93" s="302"/>
      <c r="BV93" s="302"/>
      <c r="BW93" s="302"/>
      <c r="BX93" s="307"/>
      <c r="BY93" s="308"/>
      <c r="BZ93" s="288"/>
      <c r="CA93" s="288"/>
      <c r="CB93" s="306"/>
      <c r="CC93" s="302"/>
      <c r="CD93" s="302"/>
      <c r="CE93" s="302"/>
      <c r="CF93" s="302"/>
      <c r="CG93" s="302"/>
      <c r="CH93" s="302"/>
      <c r="CI93" s="307"/>
      <c r="CJ93" s="308"/>
      <c r="CK93" s="288"/>
      <c r="CL93" s="288"/>
      <c r="CM93" s="306"/>
      <c r="CN93" s="302"/>
      <c r="CO93" s="302"/>
      <c r="CP93" s="302"/>
      <c r="CQ93" s="302"/>
      <c r="CR93" s="302"/>
      <c r="CS93" s="302"/>
      <c r="CT93" s="307"/>
      <c r="CU93" s="308"/>
      <c r="CV93" s="288"/>
      <c r="CW93" s="288"/>
      <c r="CX93" s="306"/>
      <c r="CY93" s="302"/>
      <c r="CZ93" s="302"/>
      <c r="DA93" s="302"/>
      <c r="DB93" s="302"/>
      <c r="DC93" s="302"/>
      <c r="DD93" s="302"/>
      <c r="DE93" s="307"/>
      <c r="DF93" s="308"/>
      <c r="DG93" s="288"/>
      <c r="DH93" s="288"/>
      <c r="DI93" s="306"/>
      <c r="DJ93" s="302"/>
      <c r="DK93" s="302"/>
      <c r="DL93" s="302"/>
      <c r="DM93" s="302"/>
      <c r="DN93" s="302"/>
      <c r="DO93" s="302"/>
      <c r="DP93" s="307"/>
      <c r="DQ93" s="308"/>
      <c r="DR93" s="288"/>
      <c r="DS93" s="288"/>
      <c r="DT93" s="306"/>
      <c r="DU93" s="302"/>
      <c r="DV93" s="302"/>
      <c r="DW93" s="302"/>
      <c r="DX93" s="302"/>
      <c r="DY93" s="302"/>
      <c r="DZ93" s="302"/>
      <c r="EA93" s="307"/>
      <c r="EB93" s="308"/>
      <c r="EC93" s="288"/>
      <c r="ED93" s="288"/>
      <c r="EE93" s="306"/>
      <c r="EF93" s="302"/>
      <c r="EG93" s="302"/>
      <c r="EH93" s="302"/>
      <c r="EI93" s="302"/>
      <c r="EJ93" s="302"/>
      <c r="EK93" s="302"/>
      <c r="EL93" s="307"/>
      <c r="EM93" s="308"/>
      <c r="EN93" s="288"/>
      <c r="EO93" s="288"/>
      <c r="EP93" s="306"/>
      <c r="EQ93" s="302"/>
      <c r="ER93" s="302"/>
      <c r="ES93" s="302"/>
      <c r="ET93" s="302"/>
      <c r="EU93" s="302"/>
      <c r="EV93" s="302"/>
      <c r="EW93" s="307"/>
      <c r="EX93" s="308"/>
      <c r="EY93" s="288"/>
      <c r="EZ93" s="288"/>
      <c r="FA93" s="306"/>
      <c r="FB93" s="302"/>
      <c r="FC93" s="302"/>
      <c r="FD93" s="302"/>
      <c r="FE93" s="302"/>
      <c r="FF93" s="302"/>
      <c r="FG93" s="302"/>
      <c r="FH93" s="307"/>
      <c r="FI93" s="308"/>
      <c r="FJ93" s="288"/>
      <c r="FK93" s="288"/>
      <c r="FL93" s="306"/>
      <c r="FM93" s="302"/>
      <c r="FN93" s="302"/>
      <c r="FO93" s="302"/>
      <c r="FP93" s="302"/>
      <c r="FQ93" s="302"/>
      <c r="FR93" s="302"/>
      <c r="FS93" s="307"/>
      <c r="FT93" s="308"/>
      <c r="FU93" s="288"/>
      <c r="FV93" s="288"/>
      <c r="FW93" s="306"/>
      <c r="FX93" s="302"/>
      <c r="FY93" s="302"/>
      <c r="FZ93" s="302"/>
      <c r="GA93" s="302"/>
      <c r="GB93" s="302"/>
      <c r="GC93" s="302"/>
      <c r="GD93" s="307"/>
      <c r="GE93" s="308"/>
      <c r="GF93" s="288"/>
      <c r="GG93" s="288"/>
      <c r="GH93" s="306"/>
      <c r="GI93" s="302"/>
      <c r="GJ93" s="302"/>
      <c r="GK93" s="302"/>
      <c r="GL93" s="302"/>
      <c r="GM93" s="302"/>
      <c r="GN93" s="302"/>
      <c r="GO93" s="307"/>
      <c r="GP93" s="308"/>
      <c r="GQ93" s="288"/>
      <c r="GR93" s="288"/>
      <c r="GS93" s="306"/>
      <c r="GT93" s="302"/>
      <c r="GU93" s="302"/>
      <c r="GV93" s="302"/>
      <c r="GW93" s="302"/>
      <c r="GX93" s="302"/>
      <c r="GY93" s="302"/>
      <c r="GZ93" s="307"/>
      <c r="HA93" s="308"/>
      <c r="HB93" s="288"/>
      <c r="HC93" s="288"/>
      <c r="HD93" s="306"/>
      <c r="HE93" s="302"/>
      <c r="HF93" s="302"/>
      <c r="HG93" s="302"/>
      <c r="HH93" s="302"/>
      <c r="HI93" s="302"/>
      <c r="HJ93" s="302"/>
      <c r="HK93" s="307"/>
      <c r="HL93" s="308"/>
      <c r="HM93" s="288"/>
      <c r="HN93" s="288"/>
      <c r="HO93" s="306"/>
      <c r="HP93" s="302"/>
      <c r="HQ93" s="302"/>
      <c r="HR93" s="302"/>
      <c r="HS93" s="302"/>
      <c r="HT93" s="302"/>
      <c r="HU93" s="302"/>
      <c r="HV93" s="307"/>
      <c r="HW93" s="308"/>
      <c r="HX93" s="288"/>
      <c r="HY93" s="288"/>
      <c r="HZ93" s="306"/>
      <c r="IA93" s="302"/>
      <c r="IB93" s="302"/>
      <c r="IC93" s="302"/>
      <c r="ID93" s="302"/>
      <c r="IE93" s="302"/>
      <c r="IF93" s="302"/>
      <c r="IG93" s="307"/>
      <c r="IH93" s="308"/>
      <c r="II93" s="288"/>
      <c r="IJ93" s="288"/>
    </row>
    <row r="94" spans="1:244" x14ac:dyDescent="0.3">
      <c r="A94" s="287"/>
      <c r="B94" s="288"/>
      <c r="C94" s="28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287"/>
      <c r="V94" s="307"/>
      <c r="W94" s="308"/>
      <c r="X94" s="288"/>
      <c r="Y94" s="541"/>
      <c r="Z94" s="541"/>
      <c r="AA94" s="542"/>
      <c r="AB94" s="302"/>
      <c r="AC94" s="302"/>
      <c r="AD94" s="302"/>
      <c r="AE94" s="302"/>
      <c r="AF94" s="307"/>
      <c r="AG94" s="308"/>
      <c r="AH94" s="288"/>
      <c r="AI94" s="288"/>
      <c r="AJ94" s="306"/>
      <c r="AK94" s="302"/>
      <c r="AL94" s="302"/>
      <c r="AM94" s="302"/>
      <c r="AN94" s="302"/>
      <c r="AO94" s="302"/>
      <c r="AP94" s="302"/>
      <c r="AQ94" s="307"/>
      <c r="AR94" s="308"/>
      <c r="AS94" s="288"/>
      <c r="AT94" s="288"/>
      <c r="AU94" s="306"/>
      <c r="AV94" s="302"/>
      <c r="AW94" s="302"/>
      <c r="AX94" s="302"/>
      <c r="AY94" s="302"/>
      <c r="AZ94" s="302"/>
      <c r="BA94" s="302"/>
      <c r="BB94" s="307"/>
      <c r="BC94" s="308"/>
      <c r="BD94" s="288"/>
      <c r="BE94" s="288"/>
      <c r="BF94" s="306"/>
      <c r="BG94" s="302"/>
      <c r="BH94" s="302"/>
      <c r="BI94" s="302"/>
      <c r="BJ94" s="302"/>
      <c r="BK94" s="302"/>
      <c r="BL94" s="302"/>
      <c r="BM94" s="307"/>
      <c r="BN94" s="308"/>
      <c r="BO94" s="288"/>
      <c r="BP94" s="288"/>
      <c r="BQ94" s="306"/>
      <c r="BR94" s="302"/>
      <c r="BS94" s="302"/>
      <c r="BT94" s="302"/>
      <c r="BU94" s="302"/>
      <c r="BV94" s="302"/>
      <c r="BW94" s="302"/>
      <c r="BX94" s="307"/>
      <c r="BY94" s="308"/>
      <c r="BZ94" s="288"/>
      <c r="CA94" s="288"/>
      <c r="CB94" s="306"/>
      <c r="CC94" s="302"/>
      <c r="CD94" s="302"/>
      <c r="CE94" s="302"/>
      <c r="CF94" s="302"/>
      <c r="CG94" s="302"/>
      <c r="CH94" s="302"/>
      <c r="CI94" s="307"/>
      <c r="CJ94" s="308"/>
      <c r="CK94" s="288"/>
      <c r="CL94" s="288"/>
      <c r="CM94" s="306"/>
      <c r="CN94" s="302"/>
      <c r="CO94" s="302"/>
      <c r="CP94" s="302"/>
      <c r="CQ94" s="302"/>
      <c r="CR94" s="302"/>
      <c r="CS94" s="302"/>
      <c r="CT94" s="307"/>
      <c r="CU94" s="308"/>
      <c r="CV94" s="288"/>
      <c r="CW94" s="288"/>
      <c r="CX94" s="306"/>
      <c r="CY94" s="302"/>
      <c r="CZ94" s="302"/>
      <c r="DA94" s="302"/>
      <c r="DB94" s="302"/>
      <c r="DC94" s="302"/>
      <c r="DD94" s="302"/>
      <c r="DE94" s="307"/>
      <c r="DF94" s="308"/>
      <c r="DG94" s="288"/>
      <c r="DH94" s="288"/>
      <c r="DI94" s="306"/>
      <c r="DJ94" s="302"/>
      <c r="DK94" s="302"/>
      <c r="DL94" s="302"/>
      <c r="DM94" s="302"/>
      <c r="DN94" s="302"/>
      <c r="DO94" s="302"/>
      <c r="DP94" s="307"/>
      <c r="DQ94" s="308"/>
      <c r="DR94" s="288"/>
      <c r="DS94" s="288"/>
      <c r="DT94" s="306"/>
      <c r="DU94" s="302"/>
      <c r="DV94" s="302"/>
      <c r="DW94" s="302"/>
      <c r="DX94" s="302"/>
      <c r="DY94" s="302"/>
      <c r="DZ94" s="302"/>
      <c r="EA94" s="307"/>
      <c r="EB94" s="308"/>
      <c r="EC94" s="288"/>
      <c r="ED94" s="288"/>
      <c r="EE94" s="306"/>
      <c r="EF94" s="302"/>
      <c r="EG94" s="302"/>
      <c r="EH94" s="302"/>
      <c r="EI94" s="302"/>
      <c r="EJ94" s="302"/>
      <c r="EK94" s="302"/>
      <c r="EL94" s="307"/>
      <c r="EM94" s="308"/>
      <c r="EN94" s="288"/>
      <c r="EO94" s="288"/>
      <c r="EP94" s="306"/>
      <c r="EQ94" s="302"/>
      <c r="ER94" s="302"/>
      <c r="ES94" s="302"/>
      <c r="ET94" s="302"/>
      <c r="EU94" s="302"/>
      <c r="EV94" s="302"/>
      <c r="EW94" s="307"/>
      <c r="EX94" s="308"/>
      <c r="EY94" s="288"/>
      <c r="EZ94" s="288"/>
      <c r="FA94" s="306"/>
      <c r="FB94" s="302"/>
      <c r="FC94" s="302"/>
      <c r="FD94" s="302"/>
      <c r="FE94" s="302"/>
      <c r="FF94" s="302"/>
      <c r="FG94" s="302"/>
      <c r="FH94" s="307"/>
      <c r="FI94" s="308"/>
      <c r="FJ94" s="288"/>
      <c r="FK94" s="288"/>
      <c r="FL94" s="306"/>
      <c r="FM94" s="302"/>
      <c r="FN94" s="302"/>
      <c r="FO94" s="302"/>
      <c r="FP94" s="302"/>
      <c r="FQ94" s="302"/>
      <c r="FR94" s="302"/>
      <c r="FS94" s="307"/>
      <c r="FT94" s="308"/>
      <c r="FU94" s="288"/>
      <c r="FV94" s="288"/>
      <c r="FW94" s="306"/>
      <c r="FX94" s="302"/>
      <c r="FY94" s="302"/>
      <c r="FZ94" s="302"/>
      <c r="GA94" s="302"/>
      <c r="GB94" s="302"/>
      <c r="GC94" s="302"/>
      <c r="GD94" s="307"/>
      <c r="GE94" s="308"/>
      <c r="GF94" s="288"/>
      <c r="GG94" s="288"/>
      <c r="GH94" s="306"/>
      <c r="GI94" s="302"/>
      <c r="GJ94" s="302"/>
      <c r="GK94" s="302"/>
      <c r="GL94" s="302"/>
      <c r="GM94" s="302"/>
      <c r="GN94" s="302"/>
      <c r="GO94" s="307"/>
      <c r="GP94" s="308"/>
      <c r="GQ94" s="288"/>
      <c r="GR94" s="288"/>
      <c r="GS94" s="306"/>
      <c r="GT94" s="302"/>
      <c r="GU94" s="302"/>
      <c r="GV94" s="302"/>
      <c r="GW94" s="302"/>
      <c r="GX94" s="302"/>
      <c r="GY94" s="302"/>
      <c r="GZ94" s="307"/>
      <c r="HA94" s="308"/>
      <c r="HB94" s="288"/>
      <c r="HC94" s="288"/>
      <c r="HD94" s="306"/>
      <c r="HE94" s="302"/>
      <c r="HF94" s="302"/>
      <c r="HG94" s="302"/>
      <c r="HH94" s="302"/>
      <c r="HI94" s="302"/>
      <c r="HJ94" s="302"/>
      <c r="HK94" s="307"/>
      <c r="HL94" s="308"/>
      <c r="HM94" s="288"/>
      <c r="HN94" s="288"/>
      <c r="HO94" s="306"/>
      <c r="HP94" s="302"/>
      <c r="HQ94" s="302"/>
      <c r="HR94" s="302"/>
      <c r="HS94" s="302"/>
      <c r="HT94" s="302"/>
      <c r="HU94" s="302"/>
      <c r="HV94" s="307"/>
      <c r="HW94" s="308"/>
      <c r="HX94" s="288"/>
      <c r="HY94" s="288"/>
      <c r="HZ94" s="306"/>
      <c r="IA94" s="302"/>
      <c r="IB94" s="302"/>
      <c r="IC94" s="302"/>
      <c r="ID94" s="302"/>
      <c r="IE94" s="302"/>
      <c r="IF94" s="302"/>
      <c r="IG94" s="307"/>
      <c r="IH94" s="308"/>
      <c r="II94" s="288"/>
      <c r="IJ94" s="288"/>
    </row>
    <row r="95" spans="1:244" x14ac:dyDescent="0.3">
      <c r="A95" s="287"/>
      <c r="B95" s="287"/>
      <c r="C95" s="287"/>
      <c r="D95" s="287"/>
      <c r="E95" s="287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307"/>
      <c r="W95" s="308"/>
      <c r="X95" s="288"/>
      <c r="Y95" s="541"/>
      <c r="Z95" s="541"/>
      <c r="AA95" s="542"/>
      <c r="AB95" s="302"/>
      <c r="AC95" s="302"/>
      <c r="AD95" s="302"/>
      <c r="AE95" s="302"/>
      <c r="AF95" s="307"/>
      <c r="AG95" s="308"/>
      <c r="AH95" s="288"/>
      <c r="AI95" s="288"/>
      <c r="AJ95" s="306"/>
      <c r="AK95" s="302"/>
      <c r="AL95" s="302"/>
      <c r="AM95" s="302"/>
      <c r="AN95" s="302"/>
      <c r="AO95" s="302"/>
      <c r="AP95" s="302"/>
      <c r="AQ95" s="307"/>
      <c r="AR95" s="308"/>
      <c r="AS95" s="288"/>
      <c r="AT95" s="288"/>
      <c r="AU95" s="306"/>
      <c r="AV95" s="302"/>
      <c r="AW95" s="302"/>
      <c r="AX95" s="302"/>
      <c r="AY95" s="302"/>
      <c r="AZ95" s="302"/>
      <c r="BA95" s="302"/>
      <c r="BB95" s="307"/>
      <c r="BC95" s="308"/>
      <c r="BD95" s="288"/>
      <c r="BE95" s="288"/>
      <c r="BF95" s="306"/>
      <c r="BG95" s="302"/>
      <c r="BH95" s="302"/>
      <c r="BI95" s="302"/>
      <c r="BJ95" s="302"/>
      <c r="BK95" s="302"/>
      <c r="BL95" s="302"/>
      <c r="BM95" s="307"/>
      <c r="BN95" s="308"/>
      <c r="BO95" s="288"/>
      <c r="BP95" s="288"/>
      <c r="BQ95" s="306"/>
      <c r="BR95" s="302"/>
      <c r="BS95" s="302"/>
      <c r="BT95" s="302"/>
      <c r="BU95" s="302"/>
      <c r="BV95" s="302"/>
      <c r="BW95" s="302"/>
      <c r="BX95" s="307"/>
      <c r="BY95" s="308"/>
      <c r="BZ95" s="288"/>
      <c r="CA95" s="288"/>
      <c r="CB95" s="306"/>
      <c r="CC95" s="302"/>
      <c r="CD95" s="302"/>
      <c r="CE95" s="302"/>
      <c r="CF95" s="302"/>
      <c r="CG95" s="302"/>
      <c r="CH95" s="302"/>
      <c r="CI95" s="307"/>
      <c r="CJ95" s="308"/>
      <c r="CK95" s="288"/>
      <c r="CL95" s="288"/>
      <c r="CM95" s="306"/>
      <c r="CN95" s="302"/>
      <c r="CO95" s="302"/>
      <c r="CP95" s="302"/>
      <c r="CQ95" s="302"/>
      <c r="CR95" s="302"/>
      <c r="CS95" s="302"/>
      <c r="CT95" s="307"/>
      <c r="CU95" s="308"/>
      <c r="CV95" s="288"/>
      <c r="CW95" s="288"/>
      <c r="CX95" s="306"/>
      <c r="CY95" s="302"/>
      <c r="CZ95" s="302"/>
      <c r="DA95" s="302"/>
      <c r="DB95" s="302"/>
      <c r="DC95" s="302"/>
      <c r="DD95" s="302"/>
      <c r="DE95" s="307"/>
      <c r="DF95" s="308"/>
      <c r="DG95" s="288"/>
      <c r="DH95" s="288"/>
      <c r="DI95" s="306"/>
      <c r="DJ95" s="302"/>
      <c r="DK95" s="302"/>
      <c r="DL95" s="302"/>
      <c r="DM95" s="302"/>
      <c r="DN95" s="302"/>
      <c r="DO95" s="302"/>
      <c r="DP95" s="307"/>
      <c r="DQ95" s="308"/>
      <c r="DR95" s="288"/>
      <c r="DS95" s="288"/>
      <c r="DT95" s="306"/>
      <c r="DU95" s="302"/>
      <c r="DV95" s="302"/>
      <c r="DW95" s="302"/>
      <c r="DX95" s="302"/>
      <c r="DY95" s="302"/>
      <c r="DZ95" s="302"/>
      <c r="EA95" s="307"/>
      <c r="EB95" s="308"/>
      <c r="EC95" s="288"/>
      <c r="ED95" s="288"/>
      <c r="EE95" s="306"/>
      <c r="EF95" s="302"/>
      <c r="EG95" s="302"/>
      <c r="EH95" s="302"/>
      <c r="EI95" s="302"/>
      <c r="EJ95" s="302"/>
      <c r="EK95" s="302"/>
      <c r="EL95" s="307"/>
      <c r="EM95" s="308"/>
      <c r="EN95" s="288"/>
      <c r="EO95" s="288"/>
      <c r="EP95" s="306"/>
      <c r="EQ95" s="302"/>
      <c r="ER95" s="302"/>
      <c r="ES95" s="302"/>
      <c r="ET95" s="302"/>
      <c r="EU95" s="302"/>
      <c r="EV95" s="302"/>
      <c r="EW95" s="307"/>
      <c r="EX95" s="308"/>
      <c r="EY95" s="288"/>
      <c r="EZ95" s="288"/>
      <c r="FA95" s="306"/>
      <c r="FB95" s="302"/>
      <c r="FC95" s="302"/>
      <c r="FD95" s="302"/>
      <c r="FE95" s="302"/>
      <c r="FF95" s="302"/>
      <c r="FG95" s="302"/>
      <c r="FH95" s="307"/>
      <c r="FI95" s="308"/>
      <c r="FJ95" s="288"/>
      <c r="FK95" s="288"/>
      <c r="FL95" s="306"/>
      <c r="FM95" s="302"/>
      <c r="FN95" s="302"/>
      <c r="FO95" s="302"/>
      <c r="FP95" s="302"/>
      <c r="FQ95" s="302"/>
      <c r="FR95" s="302"/>
      <c r="FS95" s="307"/>
      <c r="FT95" s="308"/>
      <c r="FU95" s="288"/>
      <c r="FV95" s="288"/>
      <c r="FW95" s="306"/>
      <c r="FX95" s="302"/>
      <c r="FY95" s="302"/>
      <c r="FZ95" s="302"/>
      <c r="GA95" s="302"/>
      <c r="GB95" s="302"/>
      <c r="GC95" s="302"/>
      <c r="GD95" s="307"/>
      <c r="GE95" s="308"/>
      <c r="GF95" s="288"/>
      <c r="GG95" s="288"/>
      <c r="GH95" s="306"/>
      <c r="GI95" s="302"/>
      <c r="GJ95" s="302"/>
      <c r="GK95" s="302"/>
      <c r="GL95" s="302"/>
      <c r="GM95" s="302"/>
      <c r="GN95" s="302"/>
      <c r="GO95" s="307"/>
      <c r="GP95" s="308"/>
      <c r="GQ95" s="288"/>
      <c r="GR95" s="288"/>
      <c r="GS95" s="306"/>
      <c r="GT95" s="302"/>
      <c r="GU95" s="302"/>
      <c r="GV95" s="302"/>
      <c r="GW95" s="302"/>
      <c r="GX95" s="302"/>
      <c r="GY95" s="302"/>
      <c r="GZ95" s="307"/>
      <c r="HA95" s="308"/>
      <c r="HB95" s="288"/>
      <c r="HC95" s="288"/>
      <c r="HD95" s="306"/>
      <c r="HE95" s="302"/>
      <c r="HF95" s="302"/>
      <c r="HG95" s="302"/>
      <c r="HH95" s="302"/>
      <c r="HI95" s="302"/>
      <c r="HJ95" s="302"/>
      <c r="HK95" s="307"/>
      <c r="HL95" s="308"/>
      <c r="HM95" s="288"/>
      <c r="HN95" s="288"/>
      <c r="HO95" s="306"/>
      <c r="HP95" s="302"/>
      <c r="HQ95" s="302"/>
      <c r="HR95" s="302"/>
      <c r="HS95" s="302"/>
      <c r="HT95" s="302"/>
      <c r="HU95" s="302"/>
      <c r="HV95" s="307"/>
      <c r="HW95" s="308"/>
      <c r="HX95" s="288"/>
      <c r="HY95" s="288"/>
      <c r="HZ95" s="306"/>
      <c r="IA95" s="302"/>
      <c r="IB95" s="302"/>
      <c r="IC95" s="302"/>
      <c r="ID95" s="302"/>
      <c r="IE95" s="302"/>
      <c r="IF95" s="302"/>
      <c r="IG95" s="307"/>
      <c r="IH95" s="308"/>
      <c r="II95" s="288"/>
      <c r="IJ95" s="288"/>
    </row>
    <row r="96" spans="1:244" x14ac:dyDescent="0.3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307"/>
      <c r="W96" s="308"/>
      <c r="X96" s="288"/>
      <c r="Y96" s="541"/>
      <c r="Z96" s="541"/>
      <c r="AA96" s="542"/>
      <c r="AB96" s="302"/>
      <c r="AC96" s="302"/>
      <c r="AD96" s="302"/>
      <c r="AE96" s="302"/>
      <c r="AF96" s="307"/>
      <c r="AG96" s="308"/>
      <c r="AH96" s="288"/>
      <c r="AI96" s="288"/>
      <c r="AJ96" s="306"/>
      <c r="AK96" s="302"/>
      <c r="AL96" s="302"/>
      <c r="AM96" s="302"/>
      <c r="AN96" s="302"/>
      <c r="AO96" s="302"/>
      <c r="AP96" s="302"/>
      <c r="AQ96" s="307"/>
      <c r="AR96" s="308"/>
      <c r="AS96" s="288"/>
      <c r="AT96" s="288"/>
      <c r="AU96" s="306"/>
      <c r="AV96" s="302"/>
      <c r="AW96" s="302"/>
      <c r="AX96" s="302"/>
      <c r="AY96" s="302"/>
      <c r="AZ96" s="302"/>
      <c r="BA96" s="302"/>
      <c r="BB96" s="307"/>
      <c r="BC96" s="308"/>
      <c r="BD96" s="288"/>
      <c r="BE96" s="288"/>
      <c r="BF96" s="306"/>
      <c r="BG96" s="302"/>
      <c r="BH96" s="302"/>
      <c r="BI96" s="302"/>
      <c r="BJ96" s="302"/>
      <c r="BK96" s="302"/>
      <c r="BL96" s="302"/>
      <c r="BM96" s="307"/>
      <c r="BN96" s="308"/>
      <c r="BO96" s="288"/>
      <c r="BP96" s="288"/>
      <c r="BQ96" s="306"/>
      <c r="BR96" s="302"/>
      <c r="BS96" s="302"/>
      <c r="BT96" s="302"/>
      <c r="BU96" s="302"/>
      <c r="BV96" s="302"/>
      <c r="BW96" s="302"/>
      <c r="BX96" s="307"/>
      <c r="BY96" s="308"/>
      <c r="BZ96" s="288"/>
      <c r="CA96" s="288"/>
      <c r="CB96" s="306"/>
      <c r="CC96" s="302"/>
      <c r="CD96" s="302"/>
      <c r="CE96" s="302"/>
      <c r="CF96" s="302"/>
      <c r="CG96" s="302"/>
      <c r="CH96" s="302"/>
      <c r="CI96" s="307"/>
      <c r="CJ96" s="308"/>
      <c r="CK96" s="288"/>
      <c r="CL96" s="288"/>
      <c r="CM96" s="306"/>
      <c r="CN96" s="302"/>
      <c r="CO96" s="302"/>
      <c r="CP96" s="302"/>
      <c r="CQ96" s="302"/>
      <c r="CR96" s="302"/>
      <c r="CS96" s="302"/>
      <c r="CT96" s="307"/>
      <c r="CU96" s="308"/>
      <c r="CV96" s="288"/>
      <c r="CW96" s="288"/>
      <c r="CX96" s="306"/>
      <c r="CY96" s="302"/>
      <c r="CZ96" s="302"/>
      <c r="DA96" s="302"/>
      <c r="DB96" s="302"/>
      <c r="DC96" s="302"/>
      <c r="DD96" s="302"/>
      <c r="DE96" s="307"/>
      <c r="DF96" s="308"/>
      <c r="DG96" s="288"/>
      <c r="DH96" s="288"/>
      <c r="DI96" s="306"/>
      <c r="DJ96" s="302"/>
      <c r="DK96" s="302"/>
      <c r="DL96" s="302"/>
      <c r="DM96" s="302"/>
      <c r="DN96" s="302"/>
      <c r="DO96" s="302"/>
      <c r="DP96" s="307"/>
      <c r="DQ96" s="308"/>
      <c r="DR96" s="288"/>
      <c r="DS96" s="288"/>
      <c r="DT96" s="306"/>
      <c r="DU96" s="302"/>
      <c r="DV96" s="302"/>
      <c r="DW96" s="302"/>
      <c r="DX96" s="302"/>
      <c r="DY96" s="302"/>
      <c r="DZ96" s="302"/>
      <c r="EA96" s="307"/>
      <c r="EB96" s="308"/>
      <c r="EC96" s="288"/>
      <c r="ED96" s="288"/>
      <c r="EE96" s="306"/>
      <c r="EF96" s="302"/>
      <c r="EG96" s="302"/>
      <c r="EH96" s="302"/>
      <c r="EI96" s="302"/>
      <c r="EJ96" s="302"/>
      <c r="EK96" s="302"/>
      <c r="EL96" s="307"/>
      <c r="EM96" s="308"/>
      <c r="EN96" s="288"/>
      <c r="EO96" s="288"/>
      <c r="EP96" s="306"/>
      <c r="EQ96" s="302"/>
      <c r="ER96" s="302"/>
      <c r="ES96" s="302"/>
      <c r="ET96" s="302"/>
      <c r="EU96" s="302"/>
      <c r="EV96" s="302"/>
      <c r="EW96" s="307"/>
      <c r="EX96" s="308"/>
      <c r="EY96" s="288"/>
      <c r="EZ96" s="288"/>
      <c r="FA96" s="306"/>
      <c r="FB96" s="302"/>
      <c r="FC96" s="302"/>
      <c r="FD96" s="302"/>
      <c r="FE96" s="302"/>
      <c r="FF96" s="302"/>
      <c r="FG96" s="302"/>
      <c r="FH96" s="307"/>
      <c r="FI96" s="308"/>
      <c r="FJ96" s="288"/>
      <c r="FK96" s="288"/>
      <c r="FL96" s="306"/>
      <c r="FM96" s="302"/>
      <c r="FN96" s="302"/>
      <c r="FO96" s="302"/>
      <c r="FP96" s="302"/>
      <c r="FQ96" s="302"/>
      <c r="FR96" s="302"/>
      <c r="FS96" s="307"/>
      <c r="FT96" s="308"/>
      <c r="FU96" s="288"/>
      <c r="FV96" s="288"/>
      <c r="FW96" s="306"/>
      <c r="FX96" s="302"/>
      <c r="FY96" s="302"/>
      <c r="FZ96" s="302"/>
      <c r="GA96" s="302"/>
      <c r="GB96" s="302"/>
      <c r="GC96" s="302"/>
      <c r="GD96" s="307"/>
      <c r="GE96" s="308"/>
      <c r="GF96" s="288"/>
      <c r="GG96" s="288"/>
      <c r="GH96" s="306"/>
      <c r="GI96" s="302"/>
      <c r="GJ96" s="302"/>
      <c r="GK96" s="302"/>
      <c r="GL96" s="302"/>
      <c r="GM96" s="302"/>
      <c r="GN96" s="302"/>
      <c r="GO96" s="307"/>
      <c r="GP96" s="308"/>
      <c r="GQ96" s="288"/>
      <c r="GR96" s="288"/>
      <c r="GS96" s="306"/>
      <c r="GT96" s="302"/>
      <c r="GU96" s="302"/>
      <c r="GV96" s="302"/>
      <c r="GW96" s="302"/>
      <c r="GX96" s="302"/>
      <c r="GY96" s="302"/>
      <c r="GZ96" s="307"/>
      <c r="HA96" s="308"/>
      <c r="HB96" s="288"/>
      <c r="HC96" s="288"/>
      <c r="HD96" s="306"/>
      <c r="HE96" s="302"/>
      <c r="HF96" s="302"/>
      <c r="HG96" s="302"/>
      <c r="HH96" s="302"/>
      <c r="HI96" s="302"/>
      <c r="HJ96" s="302"/>
      <c r="HK96" s="307"/>
      <c r="HL96" s="308"/>
      <c r="HM96" s="288"/>
      <c r="HN96" s="288"/>
      <c r="HO96" s="306"/>
      <c r="HP96" s="302"/>
      <c r="HQ96" s="302"/>
      <c r="HR96" s="302"/>
      <c r="HS96" s="302"/>
      <c r="HT96" s="302"/>
      <c r="HU96" s="302"/>
      <c r="HV96" s="307"/>
      <c r="HW96" s="308"/>
      <c r="HX96" s="288"/>
      <c r="HY96" s="288"/>
      <c r="HZ96" s="306"/>
      <c r="IA96" s="302"/>
      <c r="IB96" s="302"/>
      <c r="IC96" s="302"/>
      <c r="ID96" s="302"/>
      <c r="IE96" s="302"/>
      <c r="IF96" s="302"/>
      <c r="IG96" s="307"/>
      <c r="IH96" s="308"/>
      <c r="II96" s="288"/>
      <c r="IJ96" s="288"/>
    </row>
    <row r="97" spans="2:244" ht="13.5" x14ac:dyDescent="0.25">
      <c r="Y97" s="539"/>
      <c r="Z97" s="539"/>
      <c r="AA97" s="540"/>
    </row>
    <row r="98" spans="2:244" x14ac:dyDescent="0.3">
      <c r="Y98" s="541"/>
      <c r="Z98" s="541"/>
      <c r="AA98" s="542"/>
    </row>
    <row r="99" spans="2:244" x14ac:dyDescent="0.3">
      <c r="Y99" s="541"/>
      <c r="Z99" s="541"/>
      <c r="AA99" s="542"/>
    </row>
    <row r="100" spans="2:244" x14ac:dyDescent="0.3">
      <c r="Y100" s="541"/>
      <c r="Z100" s="541"/>
      <c r="AA100" s="542"/>
    </row>
    <row r="101" spans="2:244" x14ac:dyDescent="0.3">
      <c r="Y101" s="541"/>
      <c r="Z101" s="541"/>
      <c r="AA101" s="542"/>
    </row>
    <row r="102" spans="2:244" x14ac:dyDescent="0.3">
      <c r="Y102" s="541"/>
      <c r="Z102" s="541"/>
      <c r="AA102" s="542"/>
    </row>
    <row r="103" spans="2:244" x14ac:dyDescent="0.3">
      <c r="B103" s="292"/>
      <c r="C103" s="292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292"/>
      <c r="V103" s="292"/>
      <c r="W103" s="292"/>
      <c r="X103" s="292"/>
      <c r="Y103" s="539"/>
      <c r="Z103" s="539"/>
      <c r="AA103" s="540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  <c r="EO103" s="292"/>
      <c r="EP103" s="292"/>
      <c r="EQ103" s="292"/>
      <c r="ER103" s="292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2"/>
      <c r="FI103" s="292"/>
      <c r="FJ103" s="292"/>
      <c r="FK103" s="292"/>
      <c r="FL103" s="292"/>
      <c r="FM103" s="292"/>
      <c r="FN103" s="292"/>
      <c r="FO103" s="292"/>
      <c r="FP103" s="292"/>
      <c r="FQ103" s="292"/>
      <c r="FR103" s="292"/>
      <c r="FS103" s="292"/>
      <c r="FT103" s="292"/>
      <c r="FU103" s="292"/>
      <c r="FV103" s="292"/>
      <c r="FW103" s="292"/>
      <c r="FX103" s="292"/>
      <c r="FY103" s="292"/>
      <c r="FZ103" s="292"/>
      <c r="GA103" s="292"/>
      <c r="GB103" s="292"/>
      <c r="GC103" s="292"/>
      <c r="GD103" s="292"/>
      <c r="GE103" s="292"/>
      <c r="GF103" s="292"/>
      <c r="GG103" s="292"/>
      <c r="GH103" s="292"/>
      <c r="GI103" s="292"/>
      <c r="GJ103" s="292"/>
      <c r="GK103" s="292"/>
      <c r="GL103" s="292"/>
      <c r="GM103" s="292"/>
      <c r="GN103" s="292"/>
      <c r="GO103" s="292"/>
      <c r="GP103" s="292"/>
      <c r="GQ103" s="292"/>
      <c r="GR103" s="292"/>
      <c r="GS103" s="292"/>
      <c r="GT103" s="292"/>
      <c r="GU103" s="292"/>
      <c r="GV103" s="292"/>
      <c r="GW103" s="292"/>
      <c r="GX103" s="292"/>
      <c r="GY103" s="292"/>
      <c r="GZ103" s="292"/>
      <c r="HA103" s="292"/>
      <c r="HB103" s="292"/>
      <c r="HC103" s="292"/>
      <c r="HD103" s="292"/>
      <c r="HE103" s="292"/>
      <c r="HF103" s="292"/>
      <c r="HG103" s="292"/>
      <c r="HH103" s="292"/>
      <c r="HI103" s="292"/>
      <c r="HJ103" s="292"/>
      <c r="HK103" s="292"/>
      <c r="HL103" s="292"/>
      <c r="HM103" s="292"/>
      <c r="HN103" s="292"/>
      <c r="HO103" s="292"/>
      <c r="HP103" s="292"/>
      <c r="HQ103" s="292"/>
      <c r="HR103" s="292"/>
      <c r="HS103" s="292"/>
      <c r="HT103" s="292"/>
      <c r="HU103" s="292"/>
      <c r="HV103" s="292"/>
      <c r="HW103" s="292"/>
      <c r="HX103" s="292"/>
      <c r="HY103" s="292"/>
      <c r="HZ103" s="292"/>
      <c r="IA103" s="292"/>
      <c r="IB103" s="292"/>
      <c r="IC103" s="292"/>
      <c r="ID103" s="292"/>
      <c r="IE103" s="292"/>
      <c r="IF103" s="292"/>
      <c r="IG103" s="292"/>
      <c r="IH103" s="292"/>
      <c r="II103" s="292"/>
      <c r="IJ103" s="292"/>
    </row>
    <row r="104" spans="2:244" x14ac:dyDescent="0.3">
      <c r="B104" s="292"/>
      <c r="C104" s="292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292"/>
      <c r="V104" s="292"/>
      <c r="W104" s="292"/>
      <c r="X104" s="292"/>
      <c r="Y104" s="541"/>
      <c r="Z104" s="541"/>
      <c r="AA104" s="54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  <c r="EO104" s="292"/>
      <c r="EP104" s="292"/>
      <c r="EQ104" s="292"/>
      <c r="ER104" s="292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2"/>
      <c r="FI104" s="292"/>
      <c r="FJ104" s="292"/>
      <c r="FK104" s="292"/>
      <c r="FL104" s="292"/>
      <c r="FM104" s="292"/>
      <c r="FN104" s="292"/>
      <c r="FO104" s="292"/>
      <c r="FP104" s="292"/>
      <c r="FQ104" s="292"/>
      <c r="FR104" s="292"/>
      <c r="FS104" s="292"/>
      <c r="FT104" s="292"/>
      <c r="FU104" s="292"/>
      <c r="FV104" s="292"/>
      <c r="FW104" s="292"/>
      <c r="FX104" s="292"/>
      <c r="FY104" s="292"/>
      <c r="FZ104" s="292"/>
      <c r="GA104" s="292"/>
      <c r="GB104" s="292"/>
      <c r="GC104" s="292"/>
      <c r="GD104" s="292"/>
      <c r="GE104" s="292"/>
      <c r="GF104" s="292"/>
      <c r="GG104" s="292"/>
      <c r="GH104" s="292"/>
      <c r="GI104" s="292"/>
      <c r="GJ104" s="292"/>
      <c r="GK104" s="292"/>
      <c r="GL104" s="292"/>
      <c r="GM104" s="292"/>
      <c r="GN104" s="292"/>
      <c r="GO104" s="292"/>
      <c r="GP104" s="292"/>
      <c r="GQ104" s="292"/>
      <c r="GR104" s="292"/>
      <c r="GS104" s="292"/>
      <c r="GT104" s="292"/>
      <c r="GU104" s="292"/>
      <c r="GV104" s="292"/>
      <c r="GW104" s="292"/>
      <c r="GX104" s="292"/>
      <c r="GY104" s="292"/>
      <c r="GZ104" s="292"/>
      <c r="HA104" s="292"/>
      <c r="HB104" s="292"/>
      <c r="HC104" s="292"/>
      <c r="HD104" s="292"/>
      <c r="HE104" s="292"/>
      <c r="HF104" s="292"/>
      <c r="HG104" s="292"/>
      <c r="HH104" s="292"/>
      <c r="HI104" s="292"/>
      <c r="HJ104" s="292"/>
      <c r="HK104" s="292"/>
      <c r="HL104" s="292"/>
      <c r="HM104" s="292"/>
      <c r="HN104" s="292"/>
      <c r="HO104" s="292"/>
      <c r="HP104" s="292"/>
      <c r="HQ104" s="292"/>
      <c r="HR104" s="292"/>
      <c r="HS104" s="292"/>
      <c r="HT104" s="292"/>
      <c r="HU104" s="292"/>
      <c r="HV104" s="292"/>
      <c r="HW104" s="292"/>
      <c r="HX104" s="292"/>
      <c r="HY104" s="292"/>
      <c r="HZ104" s="292"/>
      <c r="IA104" s="292"/>
      <c r="IB104" s="292"/>
      <c r="IC104" s="292"/>
      <c r="ID104" s="292"/>
      <c r="IE104" s="292"/>
      <c r="IF104" s="292"/>
      <c r="IG104" s="292"/>
      <c r="IH104" s="292"/>
      <c r="II104" s="292"/>
      <c r="IJ104" s="292"/>
    </row>
    <row r="105" spans="2:244" x14ac:dyDescent="0.3">
      <c r="B105" s="292"/>
      <c r="C105" s="292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292"/>
      <c r="V105" s="292"/>
      <c r="W105" s="292"/>
      <c r="X105" s="292"/>
      <c r="Y105" s="541"/>
      <c r="Z105" s="541"/>
      <c r="AA105" s="54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  <c r="EO105" s="292"/>
      <c r="EP105" s="292"/>
      <c r="EQ105" s="292"/>
      <c r="ER105" s="292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2"/>
      <c r="FI105" s="292"/>
      <c r="FJ105" s="292"/>
      <c r="FK105" s="292"/>
      <c r="FL105" s="292"/>
      <c r="FM105" s="292"/>
      <c r="FN105" s="292"/>
      <c r="FO105" s="292"/>
      <c r="FP105" s="292"/>
      <c r="FQ105" s="292"/>
      <c r="FR105" s="292"/>
      <c r="FS105" s="292"/>
      <c r="FT105" s="292"/>
      <c r="FU105" s="292"/>
      <c r="FV105" s="292"/>
      <c r="FW105" s="292"/>
      <c r="FX105" s="292"/>
      <c r="FY105" s="292"/>
      <c r="FZ105" s="292"/>
      <c r="GA105" s="292"/>
      <c r="GB105" s="292"/>
      <c r="GC105" s="292"/>
      <c r="GD105" s="292"/>
      <c r="GE105" s="292"/>
      <c r="GF105" s="292"/>
      <c r="GG105" s="292"/>
      <c r="GH105" s="292"/>
      <c r="GI105" s="292"/>
      <c r="GJ105" s="292"/>
      <c r="GK105" s="292"/>
      <c r="GL105" s="292"/>
      <c r="GM105" s="292"/>
      <c r="GN105" s="292"/>
      <c r="GO105" s="292"/>
      <c r="GP105" s="292"/>
      <c r="GQ105" s="292"/>
      <c r="GR105" s="292"/>
      <c r="GS105" s="292"/>
      <c r="GT105" s="292"/>
      <c r="GU105" s="292"/>
      <c r="GV105" s="292"/>
      <c r="GW105" s="292"/>
      <c r="GX105" s="292"/>
      <c r="GY105" s="292"/>
      <c r="GZ105" s="292"/>
      <c r="HA105" s="292"/>
      <c r="HB105" s="292"/>
      <c r="HC105" s="292"/>
      <c r="HD105" s="292"/>
      <c r="HE105" s="292"/>
      <c r="HF105" s="292"/>
      <c r="HG105" s="292"/>
      <c r="HH105" s="292"/>
      <c r="HI105" s="292"/>
      <c r="HJ105" s="292"/>
      <c r="HK105" s="292"/>
      <c r="HL105" s="292"/>
      <c r="HM105" s="292"/>
      <c r="HN105" s="292"/>
      <c r="HO105" s="292"/>
      <c r="HP105" s="292"/>
      <c r="HQ105" s="292"/>
      <c r="HR105" s="292"/>
      <c r="HS105" s="292"/>
      <c r="HT105" s="292"/>
      <c r="HU105" s="292"/>
      <c r="HV105" s="292"/>
      <c r="HW105" s="292"/>
      <c r="HX105" s="292"/>
      <c r="HY105" s="292"/>
      <c r="HZ105" s="292"/>
      <c r="IA105" s="292"/>
      <c r="IB105" s="292"/>
      <c r="IC105" s="292"/>
      <c r="ID105" s="292"/>
      <c r="IE105" s="292"/>
      <c r="IF105" s="292"/>
      <c r="IG105" s="292"/>
      <c r="IH105" s="292"/>
      <c r="II105" s="292"/>
      <c r="IJ105" s="292"/>
    </row>
    <row r="106" spans="2:244" x14ac:dyDescent="0.3">
      <c r="B106" s="292"/>
      <c r="C106" s="292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292"/>
      <c r="V106" s="292"/>
      <c r="W106" s="292"/>
      <c r="X106" s="292"/>
      <c r="Y106" s="541"/>
      <c r="Z106" s="541"/>
      <c r="AA106" s="54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  <c r="EO106" s="292"/>
      <c r="EP106" s="292"/>
      <c r="EQ106" s="292"/>
      <c r="ER106" s="292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2"/>
      <c r="FI106" s="292"/>
      <c r="FJ106" s="292"/>
      <c r="FK106" s="292"/>
      <c r="FL106" s="292"/>
      <c r="FM106" s="292"/>
      <c r="FN106" s="292"/>
      <c r="FO106" s="292"/>
      <c r="FP106" s="292"/>
      <c r="FQ106" s="292"/>
      <c r="FR106" s="292"/>
      <c r="FS106" s="292"/>
      <c r="FT106" s="292"/>
      <c r="FU106" s="292"/>
      <c r="FV106" s="292"/>
      <c r="FW106" s="292"/>
      <c r="FX106" s="292"/>
      <c r="FY106" s="292"/>
      <c r="FZ106" s="292"/>
      <c r="GA106" s="292"/>
      <c r="GB106" s="292"/>
      <c r="GC106" s="292"/>
      <c r="GD106" s="292"/>
      <c r="GE106" s="292"/>
      <c r="GF106" s="292"/>
      <c r="GG106" s="292"/>
      <c r="GH106" s="292"/>
      <c r="GI106" s="292"/>
      <c r="GJ106" s="292"/>
      <c r="GK106" s="292"/>
      <c r="GL106" s="292"/>
      <c r="GM106" s="292"/>
      <c r="GN106" s="292"/>
      <c r="GO106" s="292"/>
      <c r="GP106" s="292"/>
      <c r="GQ106" s="292"/>
      <c r="GR106" s="292"/>
      <c r="GS106" s="292"/>
      <c r="GT106" s="292"/>
      <c r="GU106" s="292"/>
      <c r="GV106" s="292"/>
      <c r="GW106" s="292"/>
      <c r="GX106" s="292"/>
      <c r="GY106" s="292"/>
      <c r="GZ106" s="292"/>
      <c r="HA106" s="292"/>
      <c r="HB106" s="292"/>
      <c r="HC106" s="292"/>
      <c r="HD106" s="292"/>
      <c r="HE106" s="292"/>
      <c r="HF106" s="292"/>
      <c r="HG106" s="292"/>
      <c r="HH106" s="292"/>
      <c r="HI106" s="292"/>
      <c r="HJ106" s="292"/>
      <c r="HK106" s="292"/>
      <c r="HL106" s="292"/>
      <c r="HM106" s="292"/>
      <c r="HN106" s="292"/>
      <c r="HO106" s="292"/>
      <c r="HP106" s="292"/>
      <c r="HQ106" s="292"/>
      <c r="HR106" s="292"/>
      <c r="HS106" s="292"/>
      <c r="HT106" s="292"/>
      <c r="HU106" s="292"/>
      <c r="HV106" s="292"/>
      <c r="HW106" s="292"/>
      <c r="HX106" s="292"/>
      <c r="HY106" s="292"/>
      <c r="HZ106" s="292"/>
      <c r="IA106" s="292"/>
      <c r="IB106" s="292"/>
      <c r="IC106" s="292"/>
      <c r="ID106" s="292"/>
      <c r="IE106" s="292"/>
      <c r="IF106" s="292"/>
      <c r="IG106" s="292"/>
      <c r="IH106" s="292"/>
      <c r="II106" s="292"/>
      <c r="IJ106" s="292"/>
    </row>
    <row r="107" spans="2:244" x14ac:dyDescent="0.3">
      <c r="B107" s="292"/>
      <c r="C107" s="292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292"/>
      <c r="V107" s="292"/>
      <c r="W107" s="292"/>
      <c r="X107" s="292"/>
      <c r="Y107" s="541"/>
      <c r="Z107" s="541"/>
      <c r="AA107" s="54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  <c r="EO107" s="292"/>
      <c r="EP107" s="292"/>
      <c r="EQ107" s="292"/>
      <c r="ER107" s="292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2"/>
      <c r="FI107" s="292"/>
      <c r="FJ107" s="292"/>
      <c r="FK107" s="292"/>
      <c r="FL107" s="292"/>
      <c r="FM107" s="292"/>
      <c r="FN107" s="292"/>
      <c r="FO107" s="292"/>
      <c r="FP107" s="292"/>
      <c r="FQ107" s="292"/>
      <c r="FR107" s="292"/>
      <c r="FS107" s="292"/>
      <c r="FT107" s="292"/>
      <c r="FU107" s="292"/>
      <c r="FV107" s="292"/>
      <c r="FW107" s="292"/>
      <c r="FX107" s="292"/>
      <c r="FY107" s="292"/>
      <c r="FZ107" s="292"/>
      <c r="GA107" s="292"/>
      <c r="GB107" s="292"/>
      <c r="GC107" s="292"/>
      <c r="GD107" s="292"/>
      <c r="GE107" s="292"/>
      <c r="GF107" s="292"/>
      <c r="GG107" s="292"/>
      <c r="GH107" s="292"/>
      <c r="GI107" s="292"/>
      <c r="GJ107" s="292"/>
      <c r="GK107" s="292"/>
      <c r="GL107" s="292"/>
      <c r="GM107" s="292"/>
      <c r="GN107" s="292"/>
      <c r="GO107" s="292"/>
      <c r="GP107" s="292"/>
      <c r="GQ107" s="292"/>
      <c r="GR107" s="292"/>
      <c r="GS107" s="292"/>
      <c r="GT107" s="292"/>
      <c r="GU107" s="292"/>
      <c r="GV107" s="292"/>
      <c r="GW107" s="292"/>
      <c r="GX107" s="292"/>
      <c r="GY107" s="292"/>
      <c r="GZ107" s="292"/>
      <c r="HA107" s="292"/>
      <c r="HB107" s="292"/>
      <c r="HC107" s="292"/>
      <c r="HD107" s="292"/>
      <c r="HE107" s="292"/>
      <c r="HF107" s="292"/>
      <c r="HG107" s="292"/>
      <c r="HH107" s="292"/>
      <c r="HI107" s="292"/>
      <c r="HJ107" s="292"/>
      <c r="HK107" s="292"/>
      <c r="HL107" s="292"/>
      <c r="HM107" s="292"/>
      <c r="HN107" s="292"/>
      <c r="HO107" s="292"/>
      <c r="HP107" s="292"/>
      <c r="HQ107" s="292"/>
      <c r="HR107" s="292"/>
      <c r="HS107" s="292"/>
      <c r="HT107" s="292"/>
      <c r="HU107" s="292"/>
      <c r="HV107" s="292"/>
      <c r="HW107" s="292"/>
      <c r="HX107" s="292"/>
      <c r="HY107" s="292"/>
      <c r="HZ107" s="292"/>
      <c r="IA107" s="292"/>
      <c r="IB107" s="292"/>
      <c r="IC107" s="292"/>
      <c r="ID107" s="292"/>
      <c r="IE107" s="292"/>
      <c r="IF107" s="292"/>
      <c r="IG107" s="292"/>
      <c r="IH107" s="292"/>
      <c r="II107" s="292"/>
      <c r="IJ107" s="292"/>
    </row>
    <row r="108" spans="2:244" x14ac:dyDescent="0.3">
      <c r="B108" s="292"/>
      <c r="C108" s="292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292"/>
      <c r="V108" s="292"/>
      <c r="W108" s="292"/>
      <c r="X108" s="292"/>
      <c r="Y108" s="541"/>
      <c r="Z108" s="541"/>
      <c r="AA108" s="54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  <c r="EO108" s="292"/>
      <c r="EP108" s="292"/>
      <c r="EQ108" s="292"/>
      <c r="ER108" s="292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2"/>
      <c r="FI108" s="292"/>
      <c r="FJ108" s="292"/>
      <c r="FK108" s="292"/>
      <c r="FL108" s="292"/>
      <c r="FM108" s="292"/>
      <c r="FN108" s="292"/>
      <c r="FO108" s="292"/>
      <c r="FP108" s="292"/>
      <c r="FQ108" s="292"/>
      <c r="FR108" s="292"/>
      <c r="FS108" s="292"/>
      <c r="FT108" s="292"/>
      <c r="FU108" s="292"/>
      <c r="FV108" s="292"/>
      <c r="FW108" s="292"/>
      <c r="FX108" s="292"/>
      <c r="FY108" s="292"/>
      <c r="FZ108" s="292"/>
      <c r="GA108" s="292"/>
      <c r="GB108" s="292"/>
      <c r="GC108" s="292"/>
      <c r="GD108" s="292"/>
      <c r="GE108" s="292"/>
      <c r="GF108" s="292"/>
      <c r="GG108" s="292"/>
      <c r="GH108" s="292"/>
      <c r="GI108" s="292"/>
      <c r="GJ108" s="292"/>
      <c r="GK108" s="292"/>
      <c r="GL108" s="292"/>
      <c r="GM108" s="292"/>
      <c r="GN108" s="292"/>
      <c r="GO108" s="292"/>
      <c r="GP108" s="292"/>
      <c r="GQ108" s="292"/>
      <c r="GR108" s="292"/>
      <c r="GS108" s="292"/>
      <c r="GT108" s="292"/>
      <c r="GU108" s="292"/>
      <c r="GV108" s="292"/>
      <c r="GW108" s="292"/>
      <c r="GX108" s="292"/>
      <c r="GY108" s="292"/>
      <c r="GZ108" s="292"/>
      <c r="HA108" s="292"/>
      <c r="HB108" s="292"/>
      <c r="HC108" s="292"/>
      <c r="HD108" s="292"/>
      <c r="HE108" s="292"/>
      <c r="HF108" s="292"/>
      <c r="HG108" s="292"/>
      <c r="HH108" s="292"/>
      <c r="HI108" s="292"/>
      <c r="HJ108" s="292"/>
      <c r="HK108" s="292"/>
      <c r="HL108" s="292"/>
      <c r="HM108" s="292"/>
      <c r="HN108" s="292"/>
      <c r="HO108" s="292"/>
      <c r="HP108" s="292"/>
      <c r="HQ108" s="292"/>
      <c r="HR108" s="292"/>
      <c r="HS108" s="292"/>
      <c r="HT108" s="292"/>
      <c r="HU108" s="292"/>
      <c r="HV108" s="292"/>
      <c r="HW108" s="292"/>
      <c r="HX108" s="292"/>
      <c r="HY108" s="292"/>
      <c r="HZ108" s="292"/>
      <c r="IA108" s="292"/>
      <c r="IB108" s="292"/>
      <c r="IC108" s="292"/>
      <c r="ID108" s="292"/>
      <c r="IE108" s="292"/>
      <c r="IF108" s="292"/>
      <c r="IG108" s="292"/>
      <c r="IH108" s="292"/>
      <c r="II108" s="292"/>
      <c r="IJ108" s="292"/>
    </row>
    <row r="109" spans="2:244" x14ac:dyDescent="0.3">
      <c r="B109" s="292"/>
      <c r="C109" s="292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292"/>
      <c r="V109" s="292"/>
      <c r="W109" s="292"/>
      <c r="X109" s="292"/>
      <c r="Y109" s="539"/>
      <c r="Z109" s="539"/>
      <c r="AA109" s="540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  <c r="EO109" s="292"/>
      <c r="EP109" s="292"/>
      <c r="EQ109" s="292"/>
      <c r="ER109" s="292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2"/>
      <c r="FI109" s="292"/>
      <c r="FJ109" s="292"/>
      <c r="FK109" s="292"/>
      <c r="FL109" s="292"/>
      <c r="FM109" s="292"/>
      <c r="FN109" s="292"/>
      <c r="FO109" s="292"/>
      <c r="FP109" s="292"/>
      <c r="FQ109" s="292"/>
      <c r="FR109" s="292"/>
      <c r="FS109" s="292"/>
      <c r="FT109" s="292"/>
      <c r="FU109" s="292"/>
      <c r="FV109" s="292"/>
      <c r="FW109" s="292"/>
      <c r="FX109" s="292"/>
      <c r="FY109" s="292"/>
      <c r="FZ109" s="292"/>
      <c r="GA109" s="292"/>
      <c r="GB109" s="292"/>
      <c r="GC109" s="292"/>
      <c r="GD109" s="292"/>
      <c r="GE109" s="292"/>
      <c r="GF109" s="292"/>
      <c r="GG109" s="292"/>
      <c r="GH109" s="292"/>
      <c r="GI109" s="292"/>
      <c r="GJ109" s="292"/>
      <c r="GK109" s="292"/>
      <c r="GL109" s="292"/>
      <c r="GM109" s="292"/>
      <c r="GN109" s="292"/>
      <c r="GO109" s="292"/>
      <c r="GP109" s="292"/>
      <c r="GQ109" s="292"/>
      <c r="GR109" s="292"/>
      <c r="GS109" s="292"/>
      <c r="GT109" s="292"/>
      <c r="GU109" s="292"/>
      <c r="GV109" s="292"/>
      <c r="GW109" s="292"/>
      <c r="GX109" s="292"/>
      <c r="GY109" s="292"/>
      <c r="GZ109" s="292"/>
      <c r="HA109" s="292"/>
      <c r="HB109" s="292"/>
      <c r="HC109" s="292"/>
      <c r="HD109" s="292"/>
      <c r="HE109" s="292"/>
      <c r="HF109" s="292"/>
      <c r="HG109" s="292"/>
      <c r="HH109" s="292"/>
      <c r="HI109" s="292"/>
      <c r="HJ109" s="292"/>
      <c r="HK109" s="292"/>
      <c r="HL109" s="292"/>
      <c r="HM109" s="292"/>
      <c r="HN109" s="292"/>
      <c r="HO109" s="292"/>
      <c r="HP109" s="292"/>
      <c r="HQ109" s="292"/>
      <c r="HR109" s="292"/>
      <c r="HS109" s="292"/>
      <c r="HT109" s="292"/>
      <c r="HU109" s="292"/>
      <c r="HV109" s="292"/>
      <c r="HW109" s="292"/>
      <c r="HX109" s="292"/>
      <c r="HY109" s="292"/>
      <c r="HZ109" s="292"/>
      <c r="IA109" s="292"/>
      <c r="IB109" s="292"/>
      <c r="IC109" s="292"/>
      <c r="ID109" s="292"/>
      <c r="IE109" s="292"/>
      <c r="IF109" s="292"/>
      <c r="IG109" s="292"/>
      <c r="IH109" s="292"/>
      <c r="II109" s="292"/>
      <c r="IJ109" s="292"/>
    </row>
    <row r="110" spans="2:244" x14ac:dyDescent="0.3">
      <c r="B110" s="292"/>
      <c r="C110" s="292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292"/>
      <c r="V110" s="292"/>
      <c r="W110" s="292"/>
      <c r="X110" s="292"/>
      <c r="Y110" s="541"/>
      <c r="Z110" s="541"/>
      <c r="AA110" s="54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  <c r="EO110" s="292"/>
      <c r="EP110" s="292"/>
      <c r="EQ110" s="292"/>
      <c r="ER110" s="292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2"/>
      <c r="FI110" s="292"/>
      <c r="FJ110" s="292"/>
      <c r="FK110" s="292"/>
      <c r="FL110" s="292"/>
      <c r="FM110" s="292"/>
      <c r="FN110" s="292"/>
      <c r="FO110" s="292"/>
      <c r="FP110" s="292"/>
      <c r="FQ110" s="292"/>
      <c r="FR110" s="292"/>
      <c r="FS110" s="292"/>
      <c r="FT110" s="292"/>
      <c r="FU110" s="292"/>
      <c r="FV110" s="292"/>
      <c r="FW110" s="292"/>
      <c r="FX110" s="292"/>
      <c r="FY110" s="292"/>
      <c r="FZ110" s="292"/>
      <c r="GA110" s="292"/>
      <c r="GB110" s="292"/>
      <c r="GC110" s="292"/>
      <c r="GD110" s="292"/>
      <c r="GE110" s="292"/>
      <c r="GF110" s="292"/>
      <c r="GG110" s="292"/>
      <c r="GH110" s="292"/>
      <c r="GI110" s="292"/>
      <c r="GJ110" s="292"/>
      <c r="GK110" s="292"/>
      <c r="GL110" s="292"/>
      <c r="GM110" s="292"/>
      <c r="GN110" s="292"/>
      <c r="GO110" s="292"/>
      <c r="GP110" s="292"/>
      <c r="GQ110" s="292"/>
      <c r="GR110" s="292"/>
      <c r="GS110" s="292"/>
      <c r="GT110" s="292"/>
      <c r="GU110" s="292"/>
      <c r="GV110" s="292"/>
      <c r="GW110" s="292"/>
      <c r="GX110" s="292"/>
      <c r="GY110" s="292"/>
      <c r="GZ110" s="292"/>
      <c r="HA110" s="292"/>
      <c r="HB110" s="292"/>
      <c r="HC110" s="292"/>
      <c r="HD110" s="292"/>
      <c r="HE110" s="292"/>
      <c r="HF110" s="292"/>
      <c r="HG110" s="292"/>
      <c r="HH110" s="292"/>
      <c r="HI110" s="292"/>
      <c r="HJ110" s="292"/>
      <c r="HK110" s="292"/>
      <c r="HL110" s="292"/>
      <c r="HM110" s="292"/>
      <c r="HN110" s="292"/>
      <c r="HO110" s="292"/>
      <c r="HP110" s="292"/>
      <c r="HQ110" s="292"/>
      <c r="HR110" s="292"/>
      <c r="HS110" s="292"/>
      <c r="HT110" s="292"/>
      <c r="HU110" s="292"/>
      <c r="HV110" s="292"/>
      <c r="HW110" s="292"/>
      <c r="HX110" s="292"/>
      <c r="HY110" s="292"/>
      <c r="HZ110" s="292"/>
      <c r="IA110" s="292"/>
      <c r="IB110" s="292"/>
      <c r="IC110" s="292"/>
      <c r="ID110" s="292"/>
      <c r="IE110" s="292"/>
      <c r="IF110" s="292"/>
      <c r="IG110" s="292"/>
      <c r="IH110" s="292"/>
      <c r="II110" s="292"/>
      <c r="IJ110" s="292"/>
    </row>
    <row r="111" spans="2:244" x14ac:dyDescent="0.3">
      <c r="B111" s="292"/>
      <c r="C111" s="292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292"/>
      <c r="V111" s="292"/>
      <c r="W111" s="292"/>
      <c r="X111" s="292"/>
      <c r="Y111" s="541"/>
      <c r="Z111" s="541"/>
      <c r="AA111" s="54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  <c r="EO111" s="292"/>
      <c r="EP111" s="292"/>
      <c r="EQ111" s="292"/>
      <c r="ER111" s="292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2"/>
      <c r="FI111" s="292"/>
      <c r="FJ111" s="292"/>
      <c r="FK111" s="292"/>
      <c r="FL111" s="292"/>
      <c r="FM111" s="292"/>
      <c r="FN111" s="292"/>
      <c r="FO111" s="292"/>
      <c r="FP111" s="292"/>
      <c r="FQ111" s="292"/>
      <c r="FR111" s="292"/>
      <c r="FS111" s="292"/>
      <c r="FT111" s="292"/>
      <c r="FU111" s="292"/>
      <c r="FV111" s="292"/>
      <c r="FW111" s="292"/>
      <c r="FX111" s="292"/>
      <c r="FY111" s="292"/>
      <c r="FZ111" s="292"/>
      <c r="GA111" s="292"/>
      <c r="GB111" s="292"/>
      <c r="GC111" s="292"/>
      <c r="GD111" s="292"/>
      <c r="GE111" s="292"/>
      <c r="GF111" s="292"/>
      <c r="GG111" s="292"/>
      <c r="GH111" s="292"/>
      <c r="GI111" s="292"/>
      <c r="GJ111" s="292"/>
      <c r="GK111" s="292"/>
      <c r="GL111" s="292"/>
      <c r="GM111" s="292"/>
      <c r="GN111" s="292"/>
      <c r="GO111" s="292"/>
      <c r="GP111" s="292"/>
      <c r="GQ111" s="292"/>
      <c r="GR111" s="292"/>
      <c r="GS111" s="292"/>
      <c r="GT111" s="292"/>
      <c r="GU111" s="292"/>
      <c r="GV111" s="292"/>
      <c r="GW111" s="292"/>
      <c r="GX111" s="292"/>
      <c r="GY111" s="292"/>
      <c r="GZ111" s="292"/>
      <c r="HA111" s="292"/>
      <c r="HB111" s="292"/>
      <c r="HC111" s="292"/>
      <c r="HD111" s="292"/>
      <c r="HE111" s="292"/>
      <c r="HF111" s="292"/>
      <c r="HG111" s="292"/>
      <c r="HH111" s="292"/>
      <c r="HI111" s="292"/>
      <c r="HJ111" s="292"/>
      <c r="HK111" s="292"/>
      <c r="HL111" s="292"/>
      <c r="HM111" s="292"/>
      <c r="HN111" s="292"/>
      <c r="HO111" s="292"/>
      <c r="HP111" s="292"/>
      <c r="HQ111" s="292"/>
      <c r="HR111" s="292"/>
      <c r="HS111" s="292"/>
      <c r="HT111" s="292"/>
      <c r="HU111" s="292"/>
      <c r="HV111" s="292"/>
      <c r="HW111" s="292"/>
      <c r="HX111" s="292"/>
      <c r="HY111" s="292"/>
      <c r="HZ111" s="292"/>
      <c r="IA111" s="292"/>
      <c r="IB111" s="292"/>
      <c r="IC111" s="292"/>
      <c r="ID111" s="292"/>
      <c r="IE111" s="292"/>
      <c r="IF111" s="292"/>
      <c r="IG111" s="292"/>
      <c r="IH111" s="292"/>
      <c r="II111" s="292"/>
      <c r="IJ111" s="292"/>
    </row>
    <row r="112" spans="2:244" x14ac:dyDescent="0.3">
      <c r="B112" s="292"/>
      <c r="C112" s="292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292"/>
      <c r="V112" s="292"/>
      <c r="W112" s="292"/>
      <c r="X112" s="292"/>
      <c r="Y112" s="541"/>
      <c r="Z112" s="541"/>
      <c r="AA112" s="54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  <c r="EO112" s="292"/>
      <c r="EP112" s="292"/>
      <c r="EQ112" s="292"/>
      <c r="ER112" s="292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2"/>
      <c r="FI112" s="292"/>
      <c r="FJ112" s="292"/>
      <c r="FK112" s="292"/>
      <c r="FL112" s="292"/>
      <c r="FM112" s="292"/>
      <c r="FN112" s="292"/>
      <c r="FO112" s="292"/>
      <c r="FP112" s="292"/>
      <c r="FQ112" s="292"/>
      <c r="FR112" s="292"/>
      <c r="FS112" s="292"/>
      <c r="FT112" s="292"/>
      <c r="FU112" s="292"/>
      <c r="FV112" s="292"/>
      <c r="FW112" s="292"/>
      <c r="FX112" s="292"/>
      <c r="FY112" s="292"/>
      <c r="FZ112" s="292"/>
      <c r="GA112" s="292"/>
      <c r="GB112" s="292"/>
      <c r="GC112" s="292"/>
      <c r="GD112" s="292"/>
      <c r="GE112" s="292"/>
      <c r="GF112" s="292"/>
      <c r="GG112" s="292"/>
      <c r="GH112" s="292"/>
      <c r="GI112" s="292"/>
      <c r="GJ112" s="292"/>
      <c r="GK112" s="292"/>
      <c r="GL112" s="292"/>
      <c r="GM112" s="292"/>
      <c r="GN112" s="292"/>
      <c r="GO112" s="292"/>
      <c r="GP112" s="292"/>
      <c r="GQ112" s="292"/>
      <c r="GR112" s="292"/>
      <c r="GS112" s="292"/>
      <c r="GT112" s="292"/>
      <c r="GU112" s="292"/>
      <c r="GV112" s="292"/>
      <c r="GW112" s="292"/>
      <c r="GX112" s="292"/>
      <c r="GY112" s="292"/>
      <c r="GZ112" s="292"/>
      <c r="HA112" s="292"/>
      <c r="HB112" s="292"/>
      <c r="HC112" s="292"/>
      <c r="HD112" s="292"/>
      <c r="HE112" s="292"/>
      <c r="HF112" s="292"/>
      <c r="HG112" s="292"/>
      <c r="HH112" s="292"/>
      <c r="HI112" s="292"/>
      <c r="HJ112" s="292"/>
      <c r="HK112" s="292"/>
      <c r="HL112" s="292"/>
      <c r="HM112" s="292"/>
      <c r="HN112" s="292"/>
      <c r="HO112" s="292"/>
      <c r="HP112" s="292"/>
      <c r="HQ112" s="292"/>
      <c r="HR112" s="292"/>
      <c r="HS112" s="292"/>
      <c r="HT112" s="292"/>
      <c r="HU112" s="292"/>
      <c r="HV112" s="292"/>
      <c r="HW112" s="292"/>
      <c r="HX112" s="292"/>
      <c r="HY112" s="292"/>
      <c r="HZ112" s="292"/>
      <c r="IA112" s="292"/>
      <c r="IB112" s="292"/>
      <c r="IC112" s="292"/>
      <c r="ID112" s="292"/>
      <c r="IE112" s="292"/>
      <c r="IF112" s="292"/>
      <c r="IG112" s="292"/>
      <c r="IH112" s="292"/>
      <c r="II112" s="292"/>
      <c r="IJ112" s="292"/>
    </row>
    <row r="113" spans="1:244" x14ac:dyDescent="0.3">
      <c r="A113" s="315"/>
      <c r="B113" s="292"/>
      <c r="C113" s="292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292"/>
      <c r="V113" s="292"/>
      <c r="W113" s="292"/>
      <c r="X113" s="292"/>
      <c r="Y113" s="541"/>
      <c r="Z113" s="541"/>
      <c r="AA113" s="54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  <c r="EO113" s="292"/>
      <c r="EP113" s="292"/>
      <c r="EQ113" s="292"/>
      <c r="ER113" s="292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2"/>
      <c r="FI113" s="292"/>
      <c r="FJ113" s="292"/>
      <c r="FK113" s="292"/>
      <c r="FL113" s="292"/>
      <c r="FM113" s="292"/>
      <c r="FN113" s="292"/>
      <c r="FO113" s="292"/>
      <c r="FP113" s="292"/>
      <c r="FQ113" s="292"/>
      <c r="FR113" s="292"/>
      <c r="FS113" s="292"/>
      <c r="FT113" s="292"/>
      <c r="FU113" s="292"/>
      <c r="FV113" s="292"/>
      <c r="FW113" s="292"/>
      <c r="FX113" s="292"/>
      <c r="FY113" s="292"/>
      <c r="FZ113" s="292"/>
      <c r="GA113" s="292"/>
      <c r="GB113" s="292"/>
      <c r="GC113" s="292"/>
      <c r="GD113" s="292"/>
      <c r="GE113" s="292"/>
      <c r="GF113" s="292"/>
      <c r="GG113" s="292"/>
      <c r="GH113" s="292"/>
      <c r="GI113" s="292"/>
      <c r="GJ113" s="292"/>
      <c r="GK113" s="292"/>
      <c r="GL113" s="292"/>
      <c r="GM113" s="292"/>
      <c r="GN113" s="292"/>
      <c r="GO113" s="292"/>
      <c r="GP113" s="292"/>
      <c r="GQ113" s="292"/>
      <c r="GR113" s="292"/>
      <c r="GS113" s="292"/>
      <c r="GT113" s="292"/>
      <c r="GU113" s="292"/>
      <c r="GV113" s="292"/>
      <c r="GW113" s="292"/>
      <c r="GX113" s="292"/>
      <c r="GY113" s="292"/>
      <c r="GZ113" s="292"/>
      <c r="HA113" s="292"/>
      <c r="HB113" s="292"/>
      <c r="HC113" s="292"/>
      <c r="HD113" s="292"/>
      <c r="HE113" s="292"/>
      <c r="HF113" s="292"/>
      <c r="HG113" s="292"/>
      <c r="HH113" s="292"/>
      <c r="HI113" s="292"/>
      <c r="HJ113" s="292"/>
      <c r="HK113" s="292"/>
      <c r="HL113" s="292"/>
      <c r="HM113" s="292"/>
      <c r="HN113" s="292"/>
      <c r="HO113" s="292"/>
      <c r="HP113" s="292"/>
      <c r="HQ113" s="292"/>
      <c r="HR113" s="292"/>
      <c r="HS113" s="292"/>
      <c r="HT113" s="292"/>
      <c r="HU113" s="292"/>
      <c r="HV113" s="292"/>
      <c r="HW113" s="292"/>
      <c r="HX113" s="292"/>
      <c r="HY113" s="292"/>
      <c r="HZ113" s="292"/>
      <c r="IA113" s="292"/>
      <c r="IB113" s="292"/>
      <c r="IC113" s="292"/>
      <c r="ID113" s="292"/>
      <c r="IE113" s="292"/>
      <c r="IF113" s="292"/>
      <c r="IG113" s="292"/>
      <c r="IH113" s="292"/>
      <c r="II113" s="292"/>
      <c r="IJ113" s="292"/>
    </row>
    <row r="114" spans="1:244" x14ac:dyDescent="0.3">
      <c r="A114" s="315"/>
      <c r="B114" s="292"/>
      <c r="C114" s="292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292"/>
      <c r="V114" s="292"/>
      <c r="W114" s="292"/>
      <c r="X114" s="292"/>
      <c r="Y114" s="541"/>
      <c r="Z114" s="541"/>
      <c r="AA114" s="54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  <c r="EO114" s="292"/>
      <c r="EP114" s="292"/>
      <c r="EQ114" s="292"/>
      <c r="ER114" s="292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2"/>
      <c r="FI114" s="292"/>
      <c r="FJ114" s="292"/>
      <c r="FK114" s="292"/>
      <c r="FL114" s="292"/>
      <c r="FM114" s="292"/>
      <c r="FN114" s="292"/>
      <c r="FO114" s="292"/>
      <c r="FP114" s="292"/>
      <c r="FQ114" s="292"/>
      <c r="FR114" s="292"/>
      <c r="FS114" s="292"/>
      <c r="FT114" s="292"/>
      <c r="FU114" s="292"/>
      <c r="FV114" s="292"/>
      <c r="FW114" s="292"/>
      <c r="FX114" s="292"/>
      <c r="FY114" s="292"/>
      <c r="FZ114" s="292"/>
      <c r="GA114" s="292"/>
      <c r="GB114" s="292"/>
      <c r="GC114" s="292"/>
      <c r="GD114" s="292"/>
      <c r="GE114" s="292"/>
      <c r="GF114" s="292"/>
      <c r="GG114" s="292"/>
      <c r="GH114" s="292"/>
      <c r="GI114" s="292"/>
      <c r="GJ114" s="292"/>
      <c r="GK114" s="292"/>
      <c r="GL114" s="292"/>
      <c r="GM114" s="292"/>
      <c r="GN114" s="292"/>
      <c r="GO114" s="292"/>
      <c r="GP114" s="292"/>
      <c r="GQ114" s="292"/>
      <c r="GR114" s="292"/>
      <c r="GS114" s="292"/>
      <c r="GT114" s="292"/>
      <c r="GU114" s="292"/>
      <c r="GV114" s="292"/>
      <c r="GW114" s="292"/>
      <c r="GX114" s="292"/>
      <c r="GY114" s="292"/>
      <c r="GZ114" s="292"/>
      <c r="HA114" s="292"/>
      <c r="HB114" s="292"/>
      <c r="HC114" s="292"/>
      <c r="HD114" s="292"/>
      <c r="HE114" s="292"/>
      <c r="HF114" s="292"/>
      <c r="HG114" s="292"/>
      <c r="HH114" s="292"/>
      <c r="HI114" s="292"/>
      <c r="HJ114" s="292"/>
      <c r="HK114" s="292"/>
      <c r="HL114" s="292"/>
      <c r="HM114" s="292"/>
      <c r="HN114" s="292"/>
      <c r="HO114" s="292"/>
      <c r="HP114" s="292"/>
      <c r="HQ114" s="292"/>
      <c r="HR114" s="292"/>
      <c r="HS114" s="292"/>
      <c r="HT114" s="292"/>
      <c r="HU114" s="292"/>
      <c r="HV114" s="292"/>
      <c r="HW114" s="292"/>
      <c r="HX114" s="292"/>
      <c r="HY114" s="292"/>
      <c r="HZ114" s="292"/>
      <c r="IA114" s="292"/>
      <c r="IB114" s="292"/>
      <c r="IC114" s="292"/>
      <c r="ID114" s="292"/>
      <c r="IE114" s="292"/>
      <c r="IF114" s="292"/>
      <c r="IG114" s="292"/>
      <c r="IH114" s="292"/>
      <c r="II114" s="292"/>
      <c r="IJ114" s="292"/>
    </row>
    <row r="115" spans="1:244" x14ac:dyDescent="0.3">
      <c r="A115" s="315"/>
      <c r="B115" s="292"/>
      <c r="C115" s="292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292"/>
      <c r="V115" s="292"/>
      <c r="W115" s="292"/>
      <c r="X115" s="292"/>
      <c r="Y115" s="539"/>
      <c r="Z115" s="539"/>
      <c r="AA115" s="540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  <c r="EO115" s="292"/>
      <c r="EP115" s="292"/>
      <c r="EQ115" s="292"/>
      <c r="ER115" s="292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2"/>
      <c r="FI115" s="292"/>
      <c r="FJ115" s="292"/>
      <c r="FK115" s="292"/>
      <c r="FL115" s="292"/>
      <c r="FM115" s="292"/>
      <c r="FN115" s="292"/>
      <c r="FO115" s="292"/>
      <c r="FP115" s="292"/>
      <c r="FQ115" s="292"/>
      <c r="FR115" s="292"/>
      <c r="FS115" s="292"/>
      <c r="FT115" s="292"/>
      <c r="FU115" s="292"/>
      <c r="FV115" s="292"/>
      <c r="FW115" s="292"/>
      <c r="FX115" s="292"/>
      <c r="FY115" s="292"/>
      <c r="FZ115" s="292"/>
      <c r="GA115" s="292"/>
      <c r="GB115" s="292"/>
      <c r="GC115" s="292"/>
      <c r="GD115" s="292"/>
      <c r="GE115" s="292"/>
      <c r="GF115" s="292"/>
      <c r="GG115" s="292"/>
      <c r="GH115" s="292"/>
      <c r="GI115" s="292"/>
      <c r="GJ115" s="292"/>
      <c r="GK115" s="292"/>
      <c r="GL115" s="292"/>
      <c r="GM115" s="292"/>
      <c r="GN115" s="292"/>
      <c r="GO115" s="292"/>
      <c r="GP115" s="292"/>
      <c r="GQ115" s="292"/>
      <c r="GR115" s="292"/>
      <c r="GS115" s="292"/>
      <c r="GT115" s="292"/>
      <c r="GU115" s="292"/>
      <c r="GV115" s="292"/>
      <c r="GW115" s="292"/>
      <c r="GX115" s="292"/>
      <c r="GY115" s="292"/>
      <c r="GZ115" s="292"/>
      <c r="HA115" s="292"/>
      <c r="HB115" s="292"/>
      <c r="HC115" s="292"/>
      <c r="HD115" s="292"/>
      <c r="HE115" s="292"/>
      <c r="HF115" s="292"/>
      <c r="HG115" s="292"/>
      <c r="HH115" s="292"/>
      <c r="HI115" s="292"/>
      <c r="HJ115" s="292"/>
      <c r="HK115" s="292"/>
      <c r="HL115" s="292"/>
      <c r="HM115" s="292"/>
      <c r="HN115" s="292"/>
      <c r="HO115" s="292"/>
      <c r="HP115" s="292"/>
      <c r="HQ115" s="292"/>
      <c r="HR115" s="292"/>
      <c r="HS115" s="292"/>
      <c r="HT115" s="292"/>
      <c r="HU115" s="292"/>
      <c r="HV115" s="292"/>
      <c r="HW115" s="292"/>
      <c r="HX115" s="292"/>
      <c r="HY115" s="292"/>
      <c r="HZ115" s="292"/>
      <c r="IA115" s="292"/>
      <c r="IB115" s="292"/>
      <c r="IC115" s="292"/>
      <c r="ID115" s="292"/>
      <c r="IE115" s="292"/>
      <c r="IF115" s="292"/>
      <c r="IG115" s="292"/>
      <c r="IH115" s="292"/>
      <c r="II115" s="292"/>
      <c r="IJ115" s="292"/>
    </row>
    <row r="116" spans="1:244" x14ac:dyDescent="0.3">
      <c r="A116" s="315"/>
      <c r="B116" s="292"/>
      <c r="C116" s="292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292"/>
      <c r="V116" s="292"/>
      <c r="W116" s="292"/>
      <c r="X116" s="292"/>
      <c r="Y116" s="541"/>
      <c r="Z116" s="541"/>
      <c r="AA116" s="54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  <c r="EO116" s="292"/>
      <c r="EP116" s="292"/>
      <c r="EQ116" s="292"/>
      <c r="ER116" s="292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2"/>
      <c r="FI116" s="292"/>
      <c r="FJ116" s="292"/>
      <c r="FK116" s="292"/>
      <c r="FL116" s="292"/>
      <c r="FM116" s="292"/>
      <c r="FN116" s="292"/>
      <c r="FO116" s="292"/>
      <c r="FP116" s="292"/>
      <c r="FQ116" s="292"/>
      <c r="FR116" s="292"/>
      <c r="FS116" s="292"/>
      <c r="FT116" s="292"/>
      <c r="FU116" s="292"/>
      <c r="FV116" s="292"/>
      <c r="FW116" s="292"/>
      <c r="FX116" s="292"/>
      <c r="FY116" s="292"/>
      <c r="FZ116" s="292"/>
      <c r="GA116" s="292"/>
      <c r="GB116" s="292"/>
      <c r="GC116" s="292"/>
      <c r="GD116" s="292"/>
      <c r="GE116" s="292"/>
      <c r="GF116" s="292"/>
      <c r="GG116" s="292"/>
      <c r="GH116" s="292"/>
      <c r="GI116" s="292"/>
      <c r="GJ116" s="292"/>
      <c r="GK116" s="292"/>
      <c r="GL116" s="292"/>
      <c r="GM116" s="292"/>
      <c r="GN116" s="292"/>
      <c r="GO116" s="292"/>
      <c r="GP116" s="292"/>
      <c r="GQ116" s="292"/>
      <c r="GR116" s="292"/>
      <c r="GS116" s="292"/>
      <c r="GT116" s="292"/>
      <c r="GU116" s="292"/>
      <c r="GV116" s="292"/>
      <c r="GW116" s="292"/>
      <c r="GX116" s="292"/>
      <c r="GY116" s="292"/>
      <c r="GZ116" s="292"/>
      <c r="HA116" s="292"/>
      <c r="HB116" s="292"/>
      <c r="HC116" s="292"/>
      <c r="HD116" s="292"/>
      <c r="HE116" s="292"/>
      <c r="HF116" s="292"/>
      <c r="HG116" s="292"/>
      <c r="HH116" s="292"/>
      <c r="HI116" s="292"/>
      <c r="HJ116" s="292"/>
      <c r="HK116" s="292"/>
      <c r="HL116" s="292"/>
      <c r="HM116" s="292"/>
      <c r="HN116" s="292"/>
      <c r="HO116" s="292"/>
      <c r="HP116" s="292"/>
      <c r="HQ116" s="292"/>
      <c r="HR116" s="292"/>
      <c r="HS116" s="292"/>
      <c r="HT116" s="292"/>
      <c r="HU116" s="292"/>
      <c r="HV116" s="292"/>
      <c r="HW116" s="292"/>
      <c r="HX116" s="292"/>
      <c r="HY116" s="292"/>
      <c r="HZ116" s="292"/>
      <c r="IA116" s="292"/>
      <c r="IB116" s="292"/>
      <c r="IC116" s="292"/>
      <c r="ID116" s="292"/>
      <c r="IE116" s="292"/>
      <c r="IF116" s="292"/>
      <c r="IG116" s="292"/>
      <c r="IH116" s="292"/>
      <c r="II116" s="292"/>
      <c r="IJ116" s="292"/>
    </row>
    <row r="117" spans="1:244" x14ac:dyDescent="0.3">
      <c r="A117" s="315"/>
      <c r="B117" s="292"/>
      <c r="C117" s="292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292"/>
      <c r="V117" s="292"/>
      <c r="W117" s="292"/>
      <c r="X117" s="292"/>
      <c r="Y117" s="543"/>
      <c r="Z117" s="543"/>
      <c r="AA117" s="544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  <c r="EO117" s="292"/>
      <c r="EP117" s="292"/>
      <c r="EQ117" s="292"/>
      <c r="ER117" s="292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2"/>
      <c r="FI117" s="292"/>
      <c r="FJ117" s="292"/>
      <c r="FK117" s="292"/>
      <c r="FL117" s="292"/>
      <c r="FM117" s="292"/>
      <c r="FN117" s="292"/>
      <c r="FO117" s="292"/>
      <c r="FP117" s="292"/>
      <c r="FQ117" s="292"/>
      <c r="FR117" s="292"/>
      <c r="FS117" s="292"/>
      <c r="FT117" s="292"/>
      <c r="FU117" s="292"/>
      <c r="FV117" s="292"/>
      <c r="FW117" s="292"/>
      <c r="FX117" s="292"/>
      <c r="FY117" s="292"/>
      <c r="FZ117" s="292"/>
      <c r="GA117" s="292"/>
      <c r="GB117" s="292"/>
      <c r="GC117" s="292"/>
      <c r="GD117" s="292"/>
      <c r="GE117" s="292"/>
      <c r="GF117" s="292"/>
      <c r="GG117" s="292"/>
      <c r="GH117" s="292"/>
      <c r="GI117" s="292"/>
      <c r="GJ117" s="292"/>
      <c r="GK117" s="292"/>
      <c r="GL117" s="292"/>
      <c r="GM117" s="292"/>
      <c r="GN117" s="292"/>
      <c r="GO117" s="292"/>
      <c r="GP117" s="292"/>
      <c r="GQ117" s="292"/>
      <c r="GR117" s="292"/>
      <c r="GS117" s="292"/>
      <c r="GT117" s="292"/>
      <c r="GU117" s="292"/>
      <c r="GV117" s="292"/>
      <c r="GW117" s="292"/>
      <c r="GX117" s="292"/>
      <c r="GY117" s="292"/>
      <c r="GZ117" s="292"/>
      <c r="HA117" s="292"/>
      <c r="HB117" s="292"/>
      <c r="HC117" s="292"/>
      <c r="HD117" s="292"/>
      <c r="HE117" s="292"/>
      <c r="HF117" s="292"/>
      <c r="HG117" s="292"/>
      <c r="HH117" s="292"/>
      <c r="HI117" s="292"/>
      <c r="HJ117" s="292"/>
      <c r="HK117" s="292"/>
      <c r="HL117" s="292"/>
      <c r="HM117" s="292"/>
      <c r="HN117" s="292"/>
      <c r="HO117" s="292"/>
      <c r="HP117" s="292"/>
      <c r="HQ117" s="292"/>
      <c r="HR117" s="292"/>
      <c r="HS117" s="292"/>
      <c r="HT117" s="292"/>
      <c r="HU117" s="292"/>
      <c r="HV117" s="292"/>
      <c r="HW117" s="292"/>
      <c r="HX117" s="292"/>
      <c r="HY117" s="292"/>
      <c r="HZ117" s="292"/>
      <c r="IA117" s="292"/>
      <c r="IB117" s="292"/>
      <c r="IC117" s="292"/>
      <c r="ID117" s="292"/>
      <c r="IE117" s="292"/>
      <c r="IF117" s="292"/>
      <c r="IG117" s="292"/>
      <c r="IH117" s="292"/>
      <c r="II117" s="292"/>
      <c r="IJ117" s="292"/>
    </row>
    <row r="118" spans="1:244" x14ac:dyDescent="0.3">
      <c r="A118" s="315"/>
      <c r="B118" s="292"/>
      <c r="C118" s="292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292"/>
      <c r="V118" s="292"/>
      <c r="W118" s="292"/>
      <c r="X118" s="292"/>
      <c r="Y118" s="165"/>
      <c r="Z118" s="165"/>
      <c r="AA118" s="54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  <c r="EO118" s="292"/>
      <c r="EP118" s="292"/>
      <c r="EQ118" s="292"/>
      <c r="ER118" s="292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2"/>
      <c r="FI118" s="292"/>
      <c r="FJ118" s="292"/>
      <c r="FK118" s="292"/>
      <c r="FL118" s="292"/>
      <c r="FM118" s="292"/>
      <c r="FN118" s="292"/>
      <c r="FO118" s="292"/>
      <c r="FP118" s="292"/>
      <c r="FQ118" s="292"/>
      <c r="FR118" s="292"/>
      <c r="FS118" s="292"/>
      <c r="FT118" s="292"/>
      <c r="FU118" s="292"/>
      <c r="FV118" s="292"/>
      <c r="FW118" s="292"/>
      <c r="FX118" s="292"/>
      <c r="FY118" s="292"/>
      <c r="FZ118" s="292"/>
      <c r="GA118" s="292"/>
      <c r="GB118" s="292"/>
      <c r="GC118" s="292"/>
      <c r="GD118" s="292"/>
      <c r="GE118" s="292"/>
      <c r="GF118" s="292"/>
      <c r="GG118" s="292"/>
      <c r="GH118" s="292"/>
      <c r="GI118" s="292"/>
      <c r="GJ118" s="292"/>
      <c r="GK118" s="292"/>
      <c r="GL118" s="292"/>
      <c r="GM118" s="292"/>
      <c r="GN118" s="292"/>
      <c r="GO118" s="292"/>
      <c r="GP118" s="292"/>
      <c r="GQ118" s="292"/>
      <c r="GR118" s="292"/>
      <c r="GS118" s="292"/>
      <c r="GT118" s="292"/>
      <c r="GU118" s="292"/>
      <c r="GV118" s="292"/>
      <c r="GW118" s="292"/>
      <c r="GX118" s="292"/>
      <c r="GY118" s="292"/>
      <c r="GZ118" s="292"/>
      <c r="HA118" s="292"/>
      <c r="HB118" s="292"/>
      <c r="HC118" s="292"/>
      <c r="HD118" s="292"/>
      <c r="HE118" s="292"/>
      <c r="HF118" s="292"/>
      <c r="HG118" s="292"/>
      <c r="HH118" s="292"/>
      <c r="HI118" s="292"/>
      <c r="HJ118" s="292"/>
      <c r="HK118" s="292"/>
      <c r="HL118" s="292"/>
      <c r="HM118" s="292"/>
      <c r="HN118" s="292"/>
      <c r="HO118" s="292"/>
      <c r="HP118" s="292"/>
      <c r="HQ118" s="292"/>
      <c r="HR118" s="292"/>
      <c r="HS118" s="292"/>
      <c r="HT118" s="292"/>
      <c r="HU118" s="292"/>
      <c r="HV118" s="292"/>
      <c r="HW118" s="292"/>
      <c r="HX118" s="292"/>
      <c r="HY118" s="292"/>
      <c r="HZ118" s="292"/>
      <c r="IA118" s="292"/>
      <c r="IB118" s="292"/>
      <c r="IC118" s="292"/>
      <c r="ID118" s="292"/>
      <c r="IE118" s="292"/>
      <c r="IF118" s="292"/>
      <c r="IG118" s="292"/>
      <c r="IH118" s="292"/>
      <c r="II118" s="292"/>
      <c r="IJ118" s="292"/>
    </row>
    <row r="119" spans="1:244" x14ac:dyDescent="0.3">
      <c r="A119" s="315"/>
      <c r="B119" s="292"/>
      <c r="C119" s="292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292"/>
      <c r="V119" s="292"/>
      <c r="W119" s="292"/>
      <c r="X119" s="292"/>
      <c r="Y119" s="547"/>
      <c r="Z119" s="547"/>
      <c r="AA119" s="544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  <c r="EO119" s="292"/>
      <c r="EP119" s="292"/>
      <c r="EQ119" s="292"/>
      <c r="ER119" s="292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2"/>
      <c r="FI119" s="292"/>
      <c r="FJ119" s="292"/>
      <c r="FK119" s="292"/>
      <c r="FL119" s="292"/>
      <c r="FM119" s="292"/>
      <c r="FN119" s="292"/>
      <c r="FO119" s="292"/>
      <c r="FP119" s="292"/>
      <c r="FQ119" s="292"/>
      <c r="FR119" s="292"/>
      <c r="FS119" s="292"/>
      <c r="FT119" s="292"/>
      <c r="FU119" s="292"/>
      <c r="FV119" s="292"/>
      <c r="FW119" s="292"/>
      <c r="FX119" s="292"/>
      <c r="FY119" s="292"/>
      <c r="FZ119" s="292"/>
      <c r="GA119" s="292"/>
      <c r="GB119" s="292"/>
      <c r="GC119" s="292"/>
      <c r="GD119" s="292"/>
      <c r="GE119" s="292"/>
      <c r="GF119" s="292"/>
      <c r="GG119" s="292"/>
      <c r="GH119" s="292"/>
      <c r="GI119" s="292"/>
      <c r="GJ119" s="292"/>
      <c r="GK119" s="292"/>
      <c r="GL119" s="292"/>
      <c r="GM119" s="292"/>
      <c r="GN119" s="292"/>
      <c r="GO119" s="292"/>
      <c r="GP119" s="292"/>
      <c r="GQ119" s="292"/>
      <c r="GR119" s="292"/>
      <c r="GS119" s="292"/>
      <c r="GT119" s="292"/>
      <c r="GU119" s="292"/>
      <c r="GV119" s="292"/>
      <c r="GW119" s="292"/>
      <c r="GX119" s="292"/>
      <c r="GY119" s="292"/>
      <c r="GZ119" s="292"/>
      <c r="HA119" s="292"/>
      <c r="HB119" s="292"/>
      <c r="HC119" s="292"/>
      <c r="HD119" s="292"/>
      <c r="HE119" s="292"/>
      <c r="HF119" s="292"/>
      <c r="HG119" s="292"/>
      <c r="HH119" s="292"/>
      <c r="HI119" s="292"/>
      <c r="HJ119" s="292"/>
      <c r="HK119" s="292"/>
      <c r="HL119" s="292"/>
      <c r="HM119" s="292"/>
      <c r="HN119" s="292"/>
      <c r="HO119" s="292"/>
      <c r="HP119" s="292"/>
      <c r="HQ119" s="292"/>
      <c r="HR119" s="292"/>
      <c r="HS119" s="292"/>
      <c r="HT119" s="292"/>
      <c r="HU119" s="292"/>
      <c r="HV119" s="292"/>
      <c r="HW119" s="292"/>
      <c r="HX119" s="292"/>
      <c r="HY119" s="292"/>
      <c r="HZ119" s="292"/>
      <c r="IA119" s="292"/>
      <c r="IB119" s="292"/>
      <c r="IC119" s="292"/>
      <c r="ID119" s="292"/>
      <c r="IE119" s="292"/>
      <c r="IF119" s="292"/>
      <c r="IG119" s="292"/>
      <c r="IH119" s="292"/>
      <c r="II119" s="292"/>
      <c r="IJ119" s="292"/>
    </row>
    <row r="120" spans="1:244" x14ac:dyDescent="0.3">
      <c r="A120" s="315"/>
      <c r="B120" s="292"/>
      <c r="C120" s="292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292"/>
      <c r="V120" s="292"/>
      <c r="W120" s="292"/>
      <c r="X120" s="292"/>
      <c r="Y120" s="541"/>
      <c r="Z120" s="541"/>
      <c r="AA120" s="54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  <c r="EO120" s="292"/>
      <c r="EP120" s="292"/>
      <c r="EQ120" s="292"/>
      <c r="ER120" s="292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2"/>
      <c r="FI120" s="292"/>
      <c r="FJ120" s="292"/>
      <c r="FK120" s="292"/>
      <c r="FL120" s="292"/>
      <c r="FM120" s="292"/>
      <c r="FN120" s="292"/>
      <c r="FO120" s="292"/>
      <c r="FP120" s="292"/>
      <c r="FQ120" s="292"/>
      <c r="FR120" s="292"/>
      <c r="FS120" s="292"/>
      <c r="FT120" s="292"/>
      <c r="FU120" s="292"/>
      <c r="FV120" s="292"/>
      <c r="FW120" s="292"/>
      <c r="FX120" s="292"/>
      <c r="FY120" s="292"/>
      <c r="FZ120" s="292"/>
      <c r="GA120" s="292"/>
      <c r="GB120" s="292"/>
      <c r="GC120" s="292"/>
      <c r="GD120" s="292"/>
      <c r="GE120" s="292"/>
      <c r="GF120" s="292"/>
      <c r="GG120" s="292"/>
      <c r="GH120" s="292"/>
      <c r="GI120" s="292"/>
      <c r="GJ120" s="292"/>
      <c r="GK120" s="292"/>
      <c r="GL120" s="292"/>
      <c r="GM120" s="292"/>
      <c r="GN120" s="292"/>
      <c r="GO120" s="292"/>
      <c r="GP120" s="292"/>
      <c r="GQ120" s="292"/>
      <c r="GR120" s="292"/>
      <c r="GS120" s="292"/>
      <c r="GT120" s="292"/>
      <c r="GU120" s="292"/>
      <c r="GV120" s="292"/>
      <c r="GW120" s="292"/>
      <c r="GX120" s="292"/>
      <c r="GY120" s="292"/>
      <c r="GZ120" s="292"/>
      <c r="HA120" s="292"/>
      <c r="HB120" s="292"/>
      <c r="HC120" s="292"/>
      <c r="HD120" s="292"/>
      <c r="HE120" s="292"/>
      <c r="HF120" s="292"/>
      <c r="HG120" s="292"/>
      <c r="HH120" s="292"/>
      <c r="HI120" s="292"/>
      <c r="HJ120" s="292"/>
      <c r="HK120" s="292"/>
      <c r="HL120" s="292"/>
      <c r="HM120" s="292"/>
      <c r="HN120" s="292"/>
      <c r="HO120" s="292"/>
      <c r="HP120" s="292"/>
      <c r="HQ120" s="292"/>
      <c r="HR120" s="292"/>
      <c r="HS120" s="292"/>
      <c r="HT120" s="292"/>
      <c r="HU120" s="292"/>
      <c r="HV120" s="292"/>
      <c r="HW120" s="292"/>
      <c r="HX120" s="292"/>
      <c r="HY120" s="292"/>
      <c r="HZ120" s="292"/>
      <c r="IA120" s="292"/>
      <c r="IB120" s="292"/>
      <c r="IC120" s="292"/>
      <c r="ID120" s="292"/>
      <c r="IE120" s="292"/>
      <c r="IF120" s="292"/>
      <c r="IG120" s="292"/>
      <c r="IH120" s="292"/>
      <c r="II120" s="292"/>
      <c r="IJ120" s="292"/>
    </row>
    <row r="121" spans="1:244" x14ac:dyDescent="0.3">
      <c r="A121" s="315"/>
      <c r="B121" s="292"/>
      <c r="C121" s="292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292"/>
      <c r="V121" s="292"/>
      <c r="W121" s="292"/>
      <c r="X121" s="292"/>
      <c r="Y121" s="541"/>
      <c r="Z121" s="541"/>
      <c r="AA121" s="54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  <c r="EO121" s="292"/>
      <c r="EP121" s="292"/>
      <c r="EQ121" s="292"/>
      <c r="ER121" s="292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2"/>
      <c r="FI121" s="292"/>
      <c r="FJ121" s="292"/>
      <c r="FK121" s="292"/>
      <c r="FL121" s="292"/>
      <c r="FM121" s="292"/>
      <c r="FN121" s="292"/>
      <c r="FO121" s="292"/>
      <c r="FP121" s="292"/>
      <c r="FQ121" s="292"/>
      <c r="FR121" s="292"/>
      <c r="FS121" s="292"/>
      <c r="FT121" s="292"/>
      <c r="FU121" s="292"/>
      <c r="FV121" s="292"/>
      <c r="FW121" s="292"/>
      <c r="FX121" s="292"/>
      <c r="FY121" s="292"/>
      <c r="FZ121" s="292"/>
      <c r="GA121" s="292"/>
      <c r="GB121" s="292"/>
      <c r="GC121" s="292"/>
      <c r="GD121" s="292"/>
      <c r="GE121" s="292"/>
      <c r="GF121" s="292"/>
      <c r="GG121" s="292"/>
      <c r="GH121" s="292"/>
      <c r="GI121" s="292"/>
      <c r="GJ121" s="292"/>
      <c r="GK121" s="292"/>
      <c r="GL121" s="292"/>
      <c r="GM121" s="292"/>
      <c r="GN121" s="292"/>
      <c r="GO121" s="292"/>
      <c r="GP121" s="292"/>
      <c r="GQ121" s="292"/>
      <c r="GR121" s="292"/>
      <c r="GS121" s="292"/>
      <c r="GT121" s="292"/>
      <c r="GU121" s="292"/>
      <c r="GV121" s="292"/>
      <c r="GW121" s="292"/>
      <c r="GX121" s="292"/>
      <c r="GY121" s="292"/>
      <c r="GZ121" s="292"/>
      <c r="HA121" s="292"/>
      <c r="HB121" s="292"/>
      <c r="HC121" s="292"/>
      <c r="HD121" s="292"/>
      <c r="HE121" s="292"/>
      <c r="HF121" s="292"/>
      <c r="HG121" s="292"/>
      <c r="HH121" s="292"/>
      <c r="HI121" s="292"/>
      <c r="HJ121" s="292"/>
      <c r="HK121" s="292"/>
      <c r="HL121" s="292"/>
      <c r="HM121" s="292"/>
      <c r="HN121" s="292"/>
      <c r="HO121" s="292"/>
      <c r="HP121" s="292"/>
      <c r="HQ121" s="292"/>
      <c r="HR121" s="292"/>
      <c r="HS121" s="292"/>
      <c r="HT121" s="292"/>
      <c r="HU121" s="292"/>
      <c r="HV121" s="292"/>
      <c r="HW121" s="292"/>
      <c r="HX121" s="292"/>
      <c r="HY121" s="292"/>
      <c r="HZ121" s="292"/>
      <c r="IA121" s="292"/>
      <c r="IB121" s="292"/>
      <c r="IC121" s="292"/>
      <c r="ID121" s="292"/>
      <c r="IE121" s="292"/>
      <c r="IF121" s="292"/>
      <c r="IG121" s="292"/>
      <c r="IH121" s="292"/>
      <c r="II121" s="292"/>
      <c r="IJ121" s="292"/>
    </row>
    <row r="122" spans="1:244" x14ac:dyDescent="0.3">
      <c r="A122" s="315"/>
      <c r="B122" s="292"/>
      <c r="C122" s="292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292"/>
      <c r="V122" s="292"/>
      <c r="W122" s="292"/>
      <c r="X122" s="292"/>
      <c r="Y122" s="541"/>
      <c r="Z122" s="541"/>
      <c r="AA122" s="54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  <c r="EO122" s="292"/>
      <c r="EP122" s="292"/>
      <c r="EQ122" s="292"/>
      <c r="ER122" s="292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2"/>
      <c r="FI122" s="292"/>
      <c r="FJ122" s="292"/>
      <c r="FK122" s="292"/>
      <c r="FL122" s="292"/>
      <c r="FM122" s="292"/>
      <c r="FN122" s="292"/>
      <c r="FO122" s="292"/>
      <c r="FP122" s="292"/>
      <c r="FQ122" s="292"/>
      <c r="FR122" s="292"/>
      <c r="FS122" s="292"/>
      <c r="FT122" s="292"/>
      <c r="FU122" s="292"/>
      <c r="FV122" s="292"/>
      <c r="FW122" s="292"/>
      <c r="FX122" s="292"/>
      <c r="FY122" s="292"/>
      <c r="FZ122" s="292"/>
      <c r="GA122" s="292"/>
      <c r="GB122" s="292"/>
      <c r="GC122" s="292"/>
      <c r="GD122" s="292"/>
      <c r="GE122" s="292"/>
      <c r="GF122" s="292"/>
      <c r="GG122" s="292"/>
      <c r="GH122" s="292"/>
      <c r="GI122" s="292"/>
      <c r="GJ122" s="292"/>
      <c r="GK122" s="292"/>
      <c r="GL122" s="292"/>
      <c r="GM122" s="292"/>
      <c r="GN122" s="292"/>
      <c r="GO122" s="292"/>
      <c r="GP122" s="292"/>
      <c r="GQ122" s="292"/>
      <c r="GR122" s="292"/>
      <c r="GS122" s="292"/>
      <c r="GT122" s="292"/>
      <c r="GU122" s="292"/>
      <c r="GV122" s="292"/>
      <c r="GW122" s="292"/>
      <c r="GX122" s="292"/>
      <c r="GY122" s="292"/>
      <c r="GZ122" s="292"/>
      <c r="HA122" s="292"/>
      <c r="HB122" s="292"/>
      <c r="HC122" s="292"/>
      <c r="HD122" s="292"/>
      <c r="HE122" s="292"/>
      <c r="HF122" s="292"/>
      <c r="HG122" s="292"/>
      <c r="HH122" s="292"/>
      <c r="HI122" s="292"/>
      <c r="HJ122" s="292"/>
      <c r="HK122" s="292"/>
      <c r="HL122" s="292"/>
      <c r="HM122" s="292"/>
      <c r="HN122" s="292"/>
      <c r="HO122" s="292"/>
      <c r="HP122" s="292"/>
      <c r="HQ122" s="292"/>
      <c r="HR122" s="292"/>
      <c r="HS122" s="292"/>
      <c r="HT122" s="292"/>
      <c r="HU122" s="292"/>
      <c r="HV122" s="292"/>
      <c r="HW122" s="292"/>
      <c r="HX122" s="292"/>
      <c r="HY122" s="292"/>
      <c r="HZ122" s="292"/>
      <c r="IA122" s="292"/>
      <c r="IB122" s="292"/>
      <c r="IC122" s="292"/>
      <c r="ID122" s="292"/>
      <c r="IE122" s="292"/>
      <c r="IF122" s="292"/>
      <c r="IG122" s="292"/>
      <c r="IH122" s="292"/>
      <c r="II122" s="292"/>
      <c r="IJ122" s="292"/>
    </row>
    <row r="123" spans="1:244" x14ac:dyDescent="0.3">
      <c r="A123" s="315"/>
      <c r="B123" s="292"/>
      <c r="C123" s="292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292"/>
      <c r="V123" s="292"/>
      <c r="W123" s="292"/>
      <c r="X123" s="292"/>
      <c r="Y123" s="541"/>
      <c r="Z123" s="541"/>
      <c r="AA123" s="54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  <c r="EO123" s="292"/>
      <c r="EP123" s="292"/>
      <c r="EQ123" s="292"/>
      <c r="ER123" s="292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2"/>
      <c r="FI123" s="292"/>
      <c r="FJ123" s="292"/>
      <c r="FK123" s="292"/>
      <c r="FL123" s="292"/>
      <c r="FM123" s="292"/>
      <c r="FN123" s="292"/>
      <c r="FO123" s="292"/>
      <c r="FP123" s="292"/>
      <c r="FQ123" s="292"/>
      <c r="FR123" s="292"/>
      <c r="FS123" s="292"/>
      <c r="FT123" s="292"/>
      <c r="FU123" s="292"/>
      <c r="FV123" s="292"/>
      <c r="FW123" s="292"/>
      <c r="FX123" s="292"/>
      <c r="FY123" s="292"/>
      <c r="FZ123" s="292"/>
      <c r="GA123" s="292"/>
      <c r="GB123" s="292"/>
      <c r="GC123" s="292"/>
      <c r="GD123" s="292"/>
      <c r="GE123" s="292"/>
      <c r="GF123" s="292"/>
      <c r="GG123" s="292"/>
      <c r="GH123" s="292"/>
      <c r="GI123" s="292"/>
      <c r="GJ123" s="292"/>
      <c r="GK123" s="292"/>
      <c r="GL123" s="292"/>
      <c r="GM123" s="292"/>
      <c r="GN123" s="292"/>
      <c r="GO123" s="292"/>
      <c r="GP123" s="292"/>
      <c r="GQ123" s="292"/>
      <c r="GR123" s="292"/>
      <c r="GS123" s="292"/>
      <c r="GT123" s="292"/>
      <c r="GU123" s="292"/>
      <c r="GV123" s="292"/>
      <c r="GW123" s="292"/>
      <c r="GX123" s="292"/>
      <c r="GY123" s="292"/>
      <c r="GZ123" s="292"/>
      <c r="HA123" s="292"/>
      <c r="HB123" s="292"/>
      <c r="HC123" s="292"/>
      <c r="HD123" s="292"/>
      <c r="HE123" s="292"/>
      <c r="HF123" s="292"/>
      <c r="HG123" s="292"/>
      <c r="HH123" s="292"/>
      <c r="HI123" s="292"/>
      <c r="HJ123" s="292"/>
      <c r="HK123" s="292"/>
      <c r="HL123" s="292"/>
      <c r="HM123" s="292"/>
      <c r="HN123" s="292"/>
      <c r="HO123" s="292"/>
      <c r="HP123" s="292"/>
      <c r="HQ123" s="292"/>
      <c r="HR123" s="292"/>
      <c r="HS123" s="292"/>
      <c r="HT123" s="292"/>
      <c r="HU123" s="292"/>
      <c r="HV123" s="292"/>
      <c r="HW123" s="292"/>
      <c r="HX123" s="292"/>
      <c r="HY123" s="292"/>
      <c r="HZ123" s="292"/>
      <c r="IA123" s="292"/>
      <c r="IB123" s="292"/>
      <c r="IC123" s="292"/>
      <c r="ID123" s="292"/>
      <c r="IE123" s="292"/>
      <c r="IF123" s="292"/>
      <c r="IG123" s="292"/>
      <c r="IH123" s="292"/>
      <c r="II123" s="292"/>
      <c r="IJ123" s="292"/>
    </row>
    <row r="124" spans="1:244" x14ac:dyDescent="0.3">
      <c r="A124" s="315"/>
      <c r="B124" s="292"/>
      <c r="C124" s="292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292"/>
      <c r="V124" s="292"/>
      <c r="W124" s="292"/>
      <c r="X124" s="292"/>
      <c r="Y124" s="541"/>
      <c r="Z124" s="541"/>
      <c r="AA124" s="54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  <c r="EO124" s="292"/>
      <c r="EP124" s="292"/>
      <c r="EQ124" s="292"/>
      <c r="ER124" s="292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2"/>
      <c r="FI124" s="292"/>
      <c r="FJ124" s="292"/>
      <c r="FK124" s="292"/>
      <c r="FL124" s="292"/>
      <c r="FM124" s="292"/>
      <c r="FN124" s="292"/>
      <c r="FO124" s="292"/>
      <c r="FP124" s="292"/>
      <c r="FQ124" s="292"/>
      <c r="FR124" s="292"/>
      <c r="FS124" s="292"/>
      <c r="FT124" s="292"/>
      <c r="FU124" s="292"/>
      <c r="FV124" s="292"/>
      <c r="FW124" s="292"/>
      <c r="FX124" s="292"/>
      <c r="FY124" s="292"/>
      <c r="FZ124" s="292"/>
      <c r="GA124" s="292"/>
      <c r="GB124" s="292"/>
      <c r="GC124" s="292"/>
      <c r="GD124" s="292"/>
      <c r="GE124" s="292"/>
      <c r="GF124" s="292"/>
      <c r="GG124" s="292"/>
      <c r="GH124" s="292"/>
      <c r="GI124" s="292"/>
      <c r="GJ124" s="292"/>
      <c r="GK124" s="292"/>
      <c r="GL124" s="292"/>
      <c r="GM124" s="292"/>
      <c r="GN124" s="292"/>
      <c r="GO124" s="292"/>
      <c r="GP124" s="292"/>
      <c r="GQ124" s="292"/>
      <c r="GR124" s="292"/>
      <c r="GS124" s="292"/>
      <c r="GT124" s="292"/>
      <c r="GU124" s="292"/>
      <c r="GV124" s="292"/>
      <c r="GW124" s="292"/>
      <c r="GX124" s="292"/>
      <c r="GY124" s="292"/>
      <c r="GZ124" s="292"/>
      <c r="HA124" s="292"/>
      <c r="HB124" s="292"/>
      <c r="HC124" s="292"/>
      <c r="HD124" s="292"/>
      <c r="HE124" s="292"/>
      <c r="HF124" s="292"/>
      <c r="HG124" s="292"/>
      <c r="HH124" s="292"/>
      <c r="HI124" s="292"/>
      <c r="HJ124" s="292"/>
      <c r="HK124" s="292"/>
      <c r="HL124" s="292"/>
      <c r="HM124" s="292"/>
      <c r="HN124" s="292"/>
      <c r="HO124" s="292"/>
      <c r="HP124" s="292"/>
      <c r="HQ124" s="292"/>
      <c r="HR124" s="292"/>
      <c r="HS124" s="292"/>
      <c r="HT124" s="292"/>
      <c r="HU124" s="292"/>
      <c r="HV124" s="292"/>
      <c r="HW124" s="292"/>
      <c r="HX124" s="292"/>
      <c r="HY124" s="292"/>
      <c r="HZ124" s="292"/>
      <c r="IA124" s="292"/>
      <c r="IB124" s="292"/>
      <c r="IC124" s="292"/>
      <c r="ID124" s="292"/>
      <c r="IE124" s="292"/>
      <c r="IF124" s="292"/>
      <c r="IG124" s="292"/>
      <c r="IH124" s="292"/>
      <c r="II124" s="292"/>
      <c r="IJ124" s="292"/>
    </row>
    <row r="125" spans="1:244" x14ac:dyDescent="0.3">
      <c r="A125" s="315"/>
      <c r="B125" s="292"/>
      <c r="C125" s="292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292"/>
      <c r="V125" s="292"/>
      <c r="W125" s="292"/>
      <c r="X125" s="292"/>
      <c r="Y125" s="539"/>
      <c r="Z125" s="539"/>
      <c r="AA125" s="540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  <c r="EO125" s="292"/>
      <c r="EP125" s="292"/>
      <c r="EQ125" s="292"/>
      <c r="ER125" s="292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2"/>
      <c r="FI125" s="292"/>
      <c r="FJ125" s="292"/>
      <c r="FK125" s="292"/>
      <c r="FL125" s="292"/>
      <c r="FM125" s="292"/>
      <c r="FN125" s="292"/>
      <c r="FO125" s="292"/>
      <c r="FP125" s="292"/>
      <c r="FQ125" s="292"/>
      <c r="FR125" s="292"/>
      <c r="FS125" s="292"/>
      <c r="FT125" s="292"/>
      <c r="FU125" s="292"/>
      <c r="FV125" s="292"/>
      <c r="FW125" s="292"/>
      <c r="FX125" s="292"/>
      <c r="FY125" s="292"/>
      <c r="FZ125" s="292"/>
      <c r="GA125" s="292"/>
      <c r="GB125" s="292"/>
      <c r="GC125" s="292"/>
      <c r="GD125" s="292"/>
      <c r="GE125" s="292"/>
      <c r="GF125" s="292"/>
      <c r="GG125" s="292"/>
      <c r="GH125" s="292"/>
      <c r="GI125" s="292"/>
      <c r="GJ125" s="292"/>
      <c r="GK125" s="292"/>
      <c r="GL125" s="292"/>
      <c r="GM125" s="292"/>
      <c r="GN125" s="292"/>
      <c r="GO125" s="292"/>
      <c r="GP125" s="292"/>
      <c r="GQ125" s="292"/>
      <c r="GR125" s="292"/>
      <c r="GS125" s="292"/>
      <c r="GT125" s="292"/>
      <c r="GU125" s="292"/>
      <c r="GV125" s="292"/>
      <c r="GW125" s="292"/>
      <c r="GX125" s="292"/>
      <c r="GY125" s="292"/>
      <c r="GZ125" s="292"/>
      <c r="HA125" s="292"/>
      <c r="HB125" s="292"/>
      <c r="HC125" s="292"/>
      <c r="HD125" s="292"/>
      <c r="HE125" s="292"/>
      <c r="HF125" s="292"/>
      <c r="HG125" s="292"/>
      <c r="HH125" s="292"/>
      <c r="HI125" s="292"/>
      <c r="HJ125" s="292"/>
      <c r="HK125" s="292"/>
      <c r="HL125" s="292"/>
      <c r="HM125" s="292"/>
      <c r="HN125" s="292"/>
      <c r="HO125" s="292"/>
      <c r="HP125" s="292"/>
      <c r="HQ125" s="292"/>
      <c r="HR125" s="292"/>
      <c r="HS125" s="292"/>
      <c r="HT125" s="292"/>
      <c r="HU125" s="292"/>
      <c r="HV125" s="292"/>
      <c r="HW125" s="292"/>
      <c r="HX125" s="292"/>
      <c r="HY125" s="292"/>
      <c r="HZ125" s="292"/>
      <c r="IA125" s="292"/>
      <c r="IB125" s="292"/>
      <c r="IC125" s="292"/>
      <c r="ID125" s="292"/>
      <c r="IE125" s="292"/>
      <c r="IF125" s="292"/>
      <c r="IG125" s="292"/>
      <c r="IH125" s="292"/>
      <c r="II125" s="292"/>
      <c r="IJ125" s="292"/>
    </row>
    <row r="126" spans="1:244" x14ac:dyDescent="0.3">
      <c r="A126" s="315"/>
      <c r="B126" s="317"/>
      <c r="C126" s="317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292"/>
      <c r="V126" s="292"/>
      <c r="W126" s="292"/>
      <c r="X126" s="292"/>
      <c r="Y126" s="541"/>
      <c r="Z126" s="541"/>
      <c r="AA126" s="54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  <c r="EO126" s="292"/>
      <c r="EP126" s="292"/>
      <c r="EQ126" s="292"/>
      <c r="ER126" s="292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2"/>
      <c r="FI126" s="292"/>
      <c r="FJ126" s="292"/>
      <c r="FK126" s="292"/>
      <c r="FL126" s="292"/>
      <c r="FM126" s="292"/>
      <c r="FN126" s="292"/>
      <c r="FO126" s="292"/>
      <c r="FP126" s="292"/>
      <c r="FQ126" s="292"/>
      <c r="FR126" s="292"/>
      <c r="FS126" s="292"/>
      <c r="FT126" s="292"/>
      <c r="FU126" s="292"/>
      <c r="FV126" s="292"/>
      <c r="FW126" s="292"/>
      <c r="FX126" s="292"/>
      <c r="FY126" s="292"/>
      <c r="FZ126" s="292"/>
      <c r="GA126" s="292"/>
      <c r="GB126" s="292"/>
      <c r="GC126" s="292"/>
      <c r="GD126" s="292"/>
      <c r="GE126" s="292"/>
      <c r="GF126" s="292"/>
      <c r="GG126" s="292"/>
      <c r="GH126" s="292"/>
      <c r="GI126" s="292"/>
      <c r="GJ126" s="292"/>
      <c r="GK126" s="292"/>
      <c r="GL126" s="292"/>
      <c r="GM126" s="292"/>
      <c r="GN126" s="292"/>
      <c r="GO126" s="292"/>
      <c r="GP126" s="292"/>
      <c r="GQ126" s="292"/>
      <c r="GR126" s="292"/>
      <c r="GS126" s="292"/>
      <c r="GT126" s="292"/>
      <c r="GU126" s="292"/>
      <c r="GV126" s="292"/>
      <c r="GW126" s="292"/>
      <c r="GX126" s="292"/>
      <c r="GY126" s="292"/>
      <c r="GZ126" s="292"/>
      <c r="HA126" s="292"/>
      <c r="HB126" s="292"/>
      <c r="HC126" s="292"/>
      <c r="HD126" s="292"/>
      <c r="HE126" s="292"/>
      <c r="HF126" s="292"/>
      <c r="HG126" s="292"/>
      <c r="HH126" s="292"/>
      <c r="HI126" s="292"/>
      <c r="HJ126" s="292"/>
      <c r="HK126" s="292"/>
      <c r="HL126" s="292"/>
      <c r="HM126" s="292"/>
      <c r="HN126" s="292"/>
      <c r="HO126" s="292"/>
      <c r="HP126" s="292"/>
      <c r="HQ126" s="292"/>
      <c r="HR126" s="292"/>
      <c r="HS126" s="292"/>
      <c r="HT126" s="292"/>
      <c r="HU126" s="292"/>
      <c r="HV126" s="292"/>
      <c r="HW126" s="292"/>
      <c r="HX126" s="292"/>
      <c r="HY126" s="292"/>
      <c r="HZ126" s="292"/>
      <c r="IA126" s="292"/>
      <c r="IB126" s="292"/>
      <c r="IC126" s="292"/>
      <c r="ID126" s="292"/>
      <c r="IE126" s="292"/>
      <c r="IF126" s="292"/>
      <c r="IG126" s="292"/>
      <c r="IH126" s="292"/>
      <c r="II126" s="292"/>
      <c r="IJ126" s="292"/>
    </row>
    <row r="127" spans="1:244" x14ac:dyDescent="0.3">
      <c r="Y127" s="541"/>
      <c r="Z127" s="541"/>
      <c r="AA127" s="542"/>
    </row>
    <row r="128" spans="1:244" x14ac:dyDescent="0.3">
      <c r="Y128" s="541"/>
      <c r="Z128" s="541"/>
      <c r="AA128" s="542"/>
    </row>
    <row r="129" spans="25:27" x14ac:dyDescent="0.3">
      <c r="Y129" s="541"/>
      <c r="Z129" s="541"/>
      <c r="AA129" s="542"/>
    </row>
    <row r="130" spans="25:27" x14ac:dyDescent="0.3">
      <c r="Y130" s="541"/>
      <c r="Z130" s="541"/>
      <c r="AA130" s="542"/>
    </row>
    <row r="131" spans="25:27" ht="13.5" x14ac:dyDescent="0.25">
      <c r="Y131" s="539"/>
      <c r="Z131" s="539"/>
      <c r="AA131" s="540"/>
    </row>
    <row r="132" spans="25:27" x14ac:dyDescent="0.3">
      <c r="Y132" s="541"/>
      <c r="Z132" s="541"/>
      <c r="AA132" s="542"/>
    </row>
    <row r="133" spans="25:27" x14ac:dyDescent="0.3">
      <c r="Y133" s="541"/>
      <c r="Z133" s="541"/>
      <c r="AA133" s="542"/>
    </row>
    <row r="134" spans="25:27" x14ac:dyDescent="0.3">
      <c r="Y134" s="541"/>
      <c r="Z134" s="541"/>
      <c r="AA134" s="542"/>
    </row>
    <row r="135" spans="25:27" x14ac:dyDescent="0.3">
      <c r="Y135" s="541"/>
      <c r="Z135" s="541"/>
      <c r="AA135" s="542"/>
    </row>
    <row r="136" spans="25:27" x14ac:dyDescent="0.3">
      <c r="Y136" s="541"/>
      <c r="Z136" s="541"/>
      <c r="AA136" s="542"/>
    </row>
    <row r="137" spans="25:27" ht="13.5" x14ac:dyDescent="0.25">
      <c r="Y137" s="539"/>
      <c r="Z137" s="539"/>
      <c r="AA137" s="540"/>
    </row>
    <row r="138" spans="25:27" x14ac:dyDescent="0.3">
      <c r="Y138" s="541"/>
      <c r="Z138" s="541"/>
      <c r="AA138" s="542"/>
    </row>
    <row r="139" spans="25:27" ht="12.75" x14ac:dyDescent="0.2">
      <c r="Y139" s="543"/>
      <c r="Z139" s="543"/>
      <c r="AA139" s="544"/>
    </row>
    <row r="140" spans="25:27" x14ac:dyDescent="0.3">
      <c r="Y140" s="165"/>
      <c r="Z140" s="165"/>
      <c r="AA140" s="542"/>
    </row>
    <row r="141" spans="25:27" ht="12.75" x14ac:dyDescent="0.2">
      <c r="Y141" s="547"/>
      <c r="Z141" s="547"/>
      <c r="AA141" s="544"/>
    </row>
    <row r="142" spans="25:27" x14ac:dyDescent="0.3">
      <c r="Y142" s="541"/>
      <c r="Z142" s="541"/>
      <c r="AA142" s="542"/>
    </row>
    <row r="143" spans="25:27" x14ac:dyDescent="0.3">
      <c r="Y143" s="541"/>
      <c r="Z143" s="541"/>
      <c r="AA143" s="542"/>
    </row>
    <row r="144" spans="25:27" x14ac:dyDescent="0.3">
      <c r="Y144" s="541"/>
      <c r="Z144" s="541"/>
      <c r="AA144" s="542"/>
    </row>
    <row r="145" spans="25:27" x14ac:dyDescent="0.3">
      <c r="Y145" s="541"/>
      <c r="Z145" s="541"/>
      <c r="AA145" s="542"/>
    </row>
    <row r="146" spans="25:27" x14ac:dyDescent="0.3">
      <c r="Y146" s="541"/>
      <c r="Z146" s="541"/>
      <c r="AA146" s="542"/>
    </row>
    <row r="147" spans="25:27" ht="13.5" x14ac:dyDescent="0.25">
      <c r="Y147" s="539"/>
      <c r="Z147" s="539"/>
      <c r="AA147" s="540"/>
    </row>
    <row r="148" spans="25:27" x14ac:dyDescent="0.3">
      <c r="Y148" s="541"/>
      <c r="Z148" s="541"/>
      <c r="AA148" s="542"/>
    </row>
    <row r="149" spans="25:27" x14ac:dyDescent="0.3">
      <c r="Y149" s="541"/>
      <c r="Z149" s="541"/>
      <c r="AA149" s="542"/>
    </row>
    <row r="150" spans="25:27" x14ac:dyDescent="0.3">
      <c r="Y150" s="541"/>
      <c r="Z150" s="541"/>
      <c r="AA150" s="542"/>
    </row>
    <row r="151" spans="25:27" x14ac:dyDescent="0.3">
      <c r="Y151" s="541"/>
      <c r="Z151" s="541"/>
      <c r="AA151" s="542"/>
    </row>
    <row r="152" spans="25:27" x14ac:dyDescent="0.3">
      <c r="Y152" s="541"/>
      <c r="Z152" s="541"/>
      <c r="AA152" s="542"/>
    </row>
    <row r="153" spans="25:27" ht="13.5" x14ac:dyDescent="0.25">
      <c r="Y153" s="539"/>
      <c r="Z153" s="539"/>
      <c r="AA153" s="540"/>
    </row>
    <row r="154" spans="25:27" x14ac:dyDescent="0.3">
      <c r="Y154" s="541"/>
      <c r="Z154" s="541"/>
      <c r="AA154" s="542"/>
    </row>
    <row r="155" spans="25:27" x14ac:dyDescent="0.3">
      <c r="Y155" s="541"/>
      <c r="Z155" s="541"/>
      <c r="AA155" s="542"/>
    </row>
    <row r="156" spans="25:27" x14ac:dyDescent="0.3">
      <c r="Y156" s="541"/>
      <c r="Z156" s="541"/>
      <c r="AA156" s="542"/>
    </row>
    <row r="157" spans="25:27" x14ac:dyDescent="0.3">
      <c r="Y157" s="541"/>
      <c r="Z157" s="541"/>
      <c r="AA157" s="542"/>
    </row>
    <row r="158" spans="25:27" x14ac:dyDescent="0.3">
      <c r="Y158" s="541"/>
      <c r="Z158" s="541"/>
      <c r="AA158" s="542"/>
    </row>
    <row r="159" spans="25:27" ht="13.5" x14ac:dyDescent="0.25">
      <c r="Y159" s="539"/>
      <c r="Z159" s="539"/>
      <c r="AA159" s="540"/>
    </row>
    <row r="160" spans="25:27" x14ac:dyDescent="0.3">
      <c r="Y160" s="541"/>
      <c r="Z160" s="541"/>
      <c r="AA160" s="542"/>
    </row>
    <row r="161" spans="25:27" x14ac:dyDescent="0.3">
      <c r="Y161" s="541"/>
      <c r="Z161" s="541"/>
      <c r="AA161" s="542"/>
    </row>
    <row r="162" spans="25:27" x14ac:dyDescent="0.3">
      <c r="Y162" s="541"/>
      <c r="Z162" s="541"/>
      <c r="AA162" s="542"/>
    </row>
    <row r="163" spans="25:27" x14ac:dyDescent="0.3">
      <c r="Y163" s="541"/>
      <c r="Z163" s="541"/>
      <c r="AA163" s="542"/>
    </row>
    <row r="164" spans="25:27" x14ac:dyDescent="0.3">
      <c r="Y164" s="541"/>
      <c r="Z164" s="541"/>
      <c r="AA164" s="542"/>
    </row>
    <row r="165" spans="25:27" ht="13.5" x14ac:dyDescent="0.25">
      <c r="Y165" s="539"/>
      <c r="Z165" s="539"/>
      <c r="AA165" s="540"/>
    </row>
    <row r="166" spans="25:27" x14ac:dyDescent="0.3">
      <c r="Y166" s="541"/>
      <c r="Z166" s="541"/>
      <c r="AA166" s="542"/>
    </row>
    <row r="167" spans="25:27" ht="12.75" x14ac:dyDescent="0.2">
      <c r="Y167" s="543"/>
      <c r="Z167" s="543"/>
      <c r="AA167" s="544"/>
    </row>
    <row r="168" spans="25:27" x14ac:dyDescent="0.3">
      <c r="Y168" s="165"/>
      <c r="Z168" s="165"/>
      <c r="AA168" s="542"/>
    </row>
    <row r="169" spans="25:27" ht="12.75" x14ac:dyDescent="0.2">
      <c r="Y169" s="547"/>
      <c r="Z169" s="547"/>
      <c r="AA169" s="544"/>
    </row>
    <row r="170" spans="25:27" x14ac:dyDescent="0.3">
      <c r="Y170" s="541"/>
      <c r="Z170" s="541"/>
      <c r="AA170" s="542"/>
    </row>
    <row r="171" spans="25:27" x14ac:dyDescent="0.3">
      <c r="Y171" s="541"/>
      <c r="Z171" s="541"/>
      <c r="AA171" s="542"/>
    </row>
    <row r="172" spans="25:27" x14ac:dyDescent="0.3">
      <c r="Y172" s="541"/>
      <c r="Z172" s="541"/>
      <c r="AA172" s="542"/>
    </row>
    <row r="173" spans="25:27" x14ac:dyDescent="0.3">
      <c r="Y173" s="541"/>
      <c r="Z173" s="541"/>
      <c r="AA173" s="542"/>
    </row>
    <row r="174" spans="25:27" x14ac:dyDescent="0.3">
      <c r="Y174" s="541"/>
      <c r="Z174" s="541"/>
      <c r="AA174" s="542"/>
    </row>
    <row r="175" spans="25:27" ht="13.5" x14ac:dyDescent="0.25">
      <c r="Y175" s="539"/>
      <c r="Z175" s="539"/>
      <c r="AA175" s="540"/>
    </row>
    <row r="176" spans="25:27" x14ac:dyDescent="0.3">
      <c r="Y176" s="541"/>
      <c r="Z176" s="541"/>
      <c r="AA176" s="542"/>
    </row>
    <row r="177" spans="25:27" x14ac:dyDescent="0.3">
      <c r="Y177" s="541"/>
      <c r="Z177" s="541"/>
      <c r="AA177" s="542"/>
    </row>
    <row r="178" spans="25:27" x14ac:dyDescent="0.3">
      <c r="Y178" s="541"/>
      <c r="Z178" s="541"/>
      <c r="AA178" s="542"/>
    </row>
    <row r="179" spans="25:27" x14ac:dyDescent="0.3">
      <c r="Y179" s="541"/>
      <c r="Z179" s="541"/>
      <c r="AA179" s="542"/>
    </row>
    <row r="180" spans="25:27" x14ac:dyDescent="0.3">
      <c r="Y180" s="541"/>
      <c r="Z180" s="541"/>
      <c r="AA180" s="542"/>
    </row>
    <row r="181" spans="25:27" ht="13.5" x14ac:dyDescent="0.25">
      <c r="Y181" s="539"/>
      <c r="Z181" s="539"/>
      <c r="AA181" s="540"/>
    </row>
    <row r="182" spans="25:27" x14ac:dyDescent="0.3">
      <c r="Y182" s="541"/>
      <c r="Z182" s="541"/>
      <c r="AA182" s="542"/>
    </row>
    <row r="183" spans="25:27" x14ac:dyDescent="0.3">
      <c r="Y183" s="541"/>
      <c r="Z183" s="541"/>
      <c r="AA183" s="542"/>
    </row>
    <row r="184" spans="25:27" x14ac:dyDescent="0.3">
      <c r="Y184" s="541"/>
      <c r="Z184" s="541"/>
      <c r="AA184" s="542"/>
    </row>
    <row r="185" spans="25:27" x14ac:dyDescent="0.3">
      <c r="Y185" s="541"/>
      <c r="Z185" s="541"/>
      <c r="AA185" s="542"/>
    </row>
    <row r="186" spans="25:27" x14ac:dyDescent="0.3">
      <c r="Y186" s="541"/>
      <c r="Z186" s="541"/>
      <c r="AA186" s="542"/>
    </row>
    <row r="187" spans="25:27" ht="13.5" x14ac:dyDescent="0.25">
      <c r="Y187" s="539"/>
      <c r="Z187" s="539"/>
      <c r="AA187" s="540"/>
    </row>
    <row r="188" spans="25:27" x14ac:dyDescent="0.3">
      <c r="Y188" s="541"/>
      <c r="Z188" s="541"/>
      <c r="AA188" s="542"/>
    </row>
    <row r="189" spans="25:27" x14ac:dyDescent="0.3">
      <c r="Y189" s="541"/>
      <c r="Z189" s="541"/>
      <c r="AA189" s="542"/>
    </row>
    <row r="190" spans="25:27" x14ac:dyDescent="0.3">
      <c r="Y190" s="541"/>
      <c r="Z190" s="541"/>
      <c r="AA190" s="542"/>
    </row>
    <row r="191" spans="25:27" x14ac:dyDescent="0.3">
      <c r="Y191" s="541"/>
      <c r="Z191" s="541"/>
      <c r="AA191" s="542"/>
    </row>
    <row r="192" spans="25:27" x14ac:dyDescent="0.3">
      <c r="Y192" s="541"/>
      <c r="Z192" s="541"/>
      <c r="AA192" s="542"/>
    </row>
    <row r="193" spans="25:27" ht="13.5" x14ac:dyDescent="0.25">
      <c r="Y193" s="539"/>
      <c r="Z193" s="539"/>
      <c r="AA193" s="540"/>
    </row>
    <row r="194" spans="25:27" x14ac:dyDescent="0.3">
      <c r="Y194" s="541"/>
      <c r="Z194" s="541"/>
      <c r="AA194" s="542"/>
    </row>
    <row r="195" spans="25:27" x14ac:dyDescent="0.3">
      <c r="Y195" s="541"/>
      <c r="Z195" s="541"/>
      <c r="AA195" s="542"/>
    </row>
    <row r="196" spans="25:27" x14ac:dyDescent="0.3">
      <c r="Y196" s="541"/>
      <c r="Z196" s="541"/>
      <c r="AA196" s="542"/>
    </row>
    <row r="197" spans="25:27" x14ac:dyDescent="0.3">
      <c r="Y197" s="541"/>
      <c r="Z197" s="541"/>
      <c r="AA197" s="542"/>
    </row>
    <row r="198" spans="25:27" x14ac:dyDescent="0.3">
      <c r="Y198" s="541"/>
      <c r="Z198" s="541"/>
      <c r="AA198" s="542"/>
    </row>
    <row r="199" spans="25:27" ht="13.5" x14ac:dyDescent="0.25">
      <c r="Y199" s="539"/>
      <c r="Z199" s="539"/>
      <c r="AA199" s="540"/>
    </row>
    <row r="200" spans="25:27" x14ac:dyDescent="0.3">
      <c r="Y200" s="541"/>
      <c r="Z200" s="541"/>
      <c r="AA200" s="542"/>
    </row>
    <row r="201" spans="25:27" x14ac:dyDescent="0.3">
      <c r="Y201" s="541"/>
      <c r="Z201" s="541"/>
      <c r="AA201" s="542"/>
    </row>
    <row r="202" spans="25:27" x14ac:dyDescent="0.3">
      <c r="Y202" s="541"/>
      <c r="Z202" s="541"/>
      <c r="AA202" s="542"/>
    </row>
    <row r="203" spans="25:27" x14ac:dyDescent="0.3">
      <c r="Y203" s="541"/>
      <c r="Z203" s="541"/>
      <c r="AA203" s="542"/>
    </row>
    <row r="204" spans="25:27" x14ac:dyDescent="0.3">
      <c r="Y204" s="541"/>
      <c r="Z204" s="541"/>
      <c r="AA204" s="542"/>
    </row>
    <row r="205" spans="25:27" ht="13.5" x14ac:dyDescent="0.25">
      <c r="Y205" s="539"/>
      <c r="Z205" s="539"/>
      <c r="AA205" s="540"/>
    </row>
    <row r="206" spans="25:27" x14ac:dyDescent="0.3">
      <c r="Y206" s="541"/>
      <c r="Z206" s="541"/>
      <c r="AA206" s="542"/>
    </row>
    <row r="207" spans="25:27" ht="12.75" x14ac:dyDescent="0.2">
      <c r="Y207" s="543"/>
      <c r="Z207" s="543"/>
      <c r="AA207" s="544"/>
    </row>
    <row r="208" spans="25:27" x14ac:dyDescent="0.3">
      <c r="Y208" s="165"/>
      <c r="Z208" s="165"/>
      <c r="AA208" s="542"/>
    </row>
    <row r="209" spans="25:27" ht="12.75" x14ac:dyDescent="0.2">
      <c r="Y209" s="548"/>
      <c r="Z209" s="548"/>
      <c r="AA209" s="549"/>
    </row>
    <row r="210" spans="25:27" x14ac:dyDescent="0.3">
      <c r="Y210" s="550"/>
      <c r="Z210" s="550"/>
      <c r="AA210" s="551"/>
    </row>
    <row r="211" spans="25:27" x14ac:dyDescent="0.3">
      <c r="Y211" s="550"/>
      <c r="Z211" s="550"/>
      <c r="AA211" s="551"/>
    </row>
    <row r="212" spans="25:27" x14ac:dyDescent="0.3">
      <c r="Y212" s="113"/>
      <c r="Z212" s="113"/>
      <c r="AA212" s="551"/>
    </row>
    <row r="213" spans="25:27" x14ac:dyDescent="0.3">
      <c r="AA213" s="551"/>
    </row>
    <row r="214" spans="25:27" x14ac:dyDescent="0.3">
      <c r="AA214" s="551"/>
    </row>
  </sheetData>
  <mergeCells count="23">
    <mergeCell ref="Y5:Y7"/>
    <mergeCell ref="Z5:Z7"/>
    <mergeCell ref="AA5:AA7"/>
    <mergeCell ref="W4:W6"/>
    <mergeCell ref="C5:C7"/>
    <mergeCell ref="B37:D37"/>
    <mergeCell ref="B33:D33"/>
    <mergeCell ref="B34:D34"/>
    <mergeCell ref="B35:D35"/>
    <mergeCell ref="B36:D36"/>
    <mergeCell ref="B32:D32"/>
    <mergeCell ref="F4:Q4"/>
    <mergeCell ref="S4:T4"/>
    <mergeCell ref="A1:U1"/>
    <mergeCell ref="A2:U2"/>
    <mergeCell ref="B5:B7"/>
    <mergeCell ref="A5:A7"/>
    <mergeCell ref="S5:S7"/>
    <mergeCell ref="T5:T7"/>
    <mergeCell ref="U5:U7"/>
    <mergeCell ref="A3:U3"/>
    <mergeCell ref="D4:D7"/>
    <mergeCell ref="E4:E7"/>
  </mergeCells>
  <pageMargins left="0.7" right="0.7" top="0.75" bottom="0.75" header="0.3" footer="0.3"/>
  <ignoredErrors>
    <ignoredError sqref="AA9:AA11 AA14:AA16 AA19:AA21 AA24:AA26 AA2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CD4D-492A-41BF-9737-8F2A72F9E6A3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19" sqref="C19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07" t="s">
        <v>334</v>
      </c>
      <c r="B1" s="707"/>
      <c r="C1" s="707"/>
      <c r="D1" s="707"/>
      <c r="E1" s="707"/>
      <c r="F1" s="707"/>
      <c r="G1" s="707"/>
    </row>
    <row r="2" spans="1:8" s="26" customFormat="1" ht="24" customHeight="1" x14ac:dyDescent="0.3">
      <c r="A2" s="707" t="s">
        <v>335</v>
      </c>
      <c r="B2" s="707"/>
      <c r="C2" s="707"/>
      <c r="D2" s="707"/>
      <c r="E2" s="707"/>
      <c r="F2" s="707"/>
      <c r="G2" s="707"/>
    </row>
    <row r="3" spans="1:8" s="26" customFormat="1" ht="24" customHeight="1" x14ac:dyDescent="0.3">
      <c r="A3" s="664"/>
      <c r="B3" s="707" t="s">
        <v>336</v>
      </c>
      <c r="C3" s="707"/>
      <c r="D3" s="707"/>
      <c r="E3" s="707"/>
      <c r="F3" s="707"/>
      <c r="G3" s="707"/>
    </row>
    <row r="4" spans="1:8" s="26" customFormat="1" ht="23.25" customHeight="1" thickBot="1" x14ac:dyDescent="0.35">
      <c r="A4" s="27"/>
      <c r="B4" s="707" t="s">
        <v>337</v>
      </c>
      <c r="C4" s="745"/>
      <c r="D4" s="745"/>
      <c r="E4" s="745"/>
      <c r="F4" s="745"/>
      <c r="G4" s="745"/>
    </row>
    <row r="5" spans="1:8" s="28" customFormat="1" ht="80.099999999999994" customHeight="1" thickBot="1" x14ac:dyDescent="0.3">
      <c r="A5" s="89" t="s">
        <v>43</v>
      </c>
      <c r="B5" s="89" t="s">
        <v>338</v>
      </c>
      <c r="C5" s="91" t="s">
        <v>339</v>
      </c>
      <c r="D5" s="191" t="s">
        <v>340</v>
      </c>
      <c r="E5" s="87" t="s">
        <v>238</v>
      </c>
      <c r="F5" s="87" t="s">
        <v>341</v>
      </c>
      <c r="G5" s="91" t="s">
        <v>342</v>
      </c>
    </row>
    <row r="6" spans="1:8" s="28" customFormat="1" ht="9.9499999999999993" customHeight="1" x14ac:dyDescent="0.25">
      <c r="A6" s="186"/>
      <c r="B6" s="187"/>
      <c r="C6" s="671"/>
      <c r="D6" s="190"/>
      <c r="E6" s="190"/>
      <c r="F6" s="806"/>
      <c r="G6" s="807"/>
    </row>
    <row r="7" spans="1:8" x14ac:dyDescent="0.3">
      <c r="A7" s="83"/>
      <c r="B7" s="84" t="s">
        <v>241</v>
      </c>
      <c r="C7" s="278">
        <f>'5. M&amp;E Services'!G9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'5. M&amp;E Services'!G19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'5. M&amp;E Services'!G23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'5. M&amp;E Services'!G27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si="2"/>
        <v>0</v>
      </c>
      <c r="H10" s="36"/>
    </row>
    <row r="11" spans="1:8" x14ac:dyDescent="0.3">
      <c r="A11" s="85"/>
      <c r="B11" s="84" t="s">
        <v>146</v>
      </c>
      <c r="C11" s="278">
        <f>'5. M&amp;E Services'!G31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ref="G11" si="4">SUM(C11,(C11*D11))</f>
        <v>0</v>
      </c>
      <c r="H11" s="36"/>
    </row>
    <row r="12" spans="1:8" x14ac:dyDescent="0.3">
      <c r="A12" s="85"/>
      <c r="B12" s="84" t="s">
        <v>149</v>
      </c>
      <c r="C12" s="278">
        <f>'5. M&amp;E Services'!G38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si="2"/>
        <v>0</v>
      </c>
      <c r="H12" s="36"/>
    </row>
    <row r="13" spans="1:8" x14ac:dyDescent="0.3">
      <c r="A13" s="85"/>
      <c r="B13" s="84" t="s">
        <v>163</v>
      </c>
      <c r="C13" s="278">
        <f>'5. M&amp;E Services'!G44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ref="G13:G14" si="5">SUM(C13,(C13*D13))</f>
        <v>0</v>
      </c>
      <c r="H13" s="36"/>
    </row>
    <row r="14" spans="1:8" x14ac:dyDescent="0.3">
      <c r="A14" s="85"/>
      <c r="B14" s="84" t="s">
        <v>173</v>
      </c>
      <c r="C14" s="278">
        <f>'5. M&amp;E Services'!G51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si="5"/>
        <v>0</v>
      </c>
      <c r="H14" s="36"/>
    </row>
    <row r="15" spans="1:8" x14ac:dyDescent="0.3">
      <c r="A15" s="85"/>
      <c r="B15" s="84" t="s">
        <v>187</v>
      </c>
      <c r="C15" s="278">
        <f>'5. M&amp;E Services'!G60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4"/>
      <c r="G17" s="805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802"/>
      <c r="G18" s="803"/>
      <c r="H18" s="36"/>
    </row>
    <row r="19" spans="1:227" x14ac:dyDescent="0.3">
      <c r="A19" s="83"/>
      <c r="B19" s="84" t="s">
        <v>345</v>
      </c>
      <c r="C19" s="278">
        <f>'4. M&amp;E Software'!L35</f>
        <v>0</v>
      </c>
      <c r="D19" s="192">
        <v>0</v>
      </c>
      <c r="E19" s="31">
        <f>$G19</f>
        <v>0</v>
      </c>
      <c r="F19" s="31">
        <v>0</v>
      </c>
      <c r="G19" s="31">
        <f t="shared" ref="G19:G20" si="6">SUM(C19,(C19*D19))</f>
        <v>0</v>
      </c>
      <c r="H19" s="36"/>
    </row>
    <row r="20" spans="1:227" x14ac:dyDescent="0.3">
      <c r="A20" s="83"/>
      <c r="B20" s="84" t="s">
        <v>346</v>
      </c>
      <c r="C20" s="278">
        <f>'4. M&amp;E Software'!L67</f>
        <v>0</v>
      </c>
      <c r="D20" s="192">
        <v>0</v>
      </c>
      <c r="E20" s="31">
        <f t="shared" ref="E20" si="7">$G20</f>
        <v>0</v>
      </c>
      <c r="F20" s="31">
        <v>0</v>
      </c>
      <c r="G20" s="31">
        <f t="shared" si="6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4"/>
      <c r="G22" s="805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802"/>
      <c r="G23" s="803"/>
      <c r="H23" s="36"/>
    </row>
    <row r="24" spans="1:227" x14ac:dyDescent="0.3">
      <c r="A24" s="83"/>
      <c r="B24" s="84" t="s">
        <v>349</v>
      </c>
      <c r="C24" s="278">
        <f>'18. M&amp;E Other'!L10</f>
        <v>0</v>
      </c>
      <c r="D24" s="192">
        <v>0</v>
      </c>
      <c r="E24" s="31">
        <f>$G24</f>
        <v>0</v>
      </c>
      <c r="F24" s="31">
        <v>0</v>
      </c>
      <c r="G24" s="31">
        <f t="shared" ref="G24" si="8">SUM(C24,(C24*D24))</f>
        <v>0</v>
      </c>
      <c r="H24" s="36"/>
    </row>
    <row r="25" spans="1:227" x14ac:dyDescent="0.3">
      <c r="A25" s="83"/>
      <c r="B25" s="84" t="s">
        <v>350</v>
      </c>
      <c r="C25" s="278">
        <f>'18. M&amp;E Other'!L16</f>
        <v>0</v>
      </c>
      <c r="D25" s="192">
        <v>0</v>
      </c>
      <c r="E25" s="31">
        <f t="shared" ref="E25:E26" si="9">$G25</f>
        <v>0</v>
      </c>
      <c r="F25" s="31">
        <v>0</v>
      </c>
      <c r="G25" s="31">
        <f t="shared" ref="G25:G26" si="10">SUM(C25,(C25*D25))</f>
        <v>0</v>
      </c>
      <c r="H25" s="36"/>
    </row>
    <row r="26" spans="1:227" x14ac:dyDescent="0.3">
      <c r="A26" s="83"/>
      <c r="B26" s="84" t="s">
        <v>351</v>
      </c>
      <c r="C26" s="278">
        <f>'18. M&amp;E Other'!L22</f>
        <v>0</v>
      </c>
      <c r="D26" s="192">
        <v>0</v>
      </c>
      <c r="E26" s="31">
        <f t="shared" si="9"/>
        <v>0</v>
      </c>
      <c r="F26" s="31">
        <v>0</v>
      </c>
      <c r="G26" s="31">
        <f t="shared" si="10"/>
        <v>0</v>
      </c>
      <c r="H26" s="36"/>
    </row>
    <row r="27" spans="1:227" ht="15.75" x14ac:dyDescent="0.3">
      <c r="A27" s="40"/>
      <c r="B27" s="41" t="s">
        <v>352</v>
      </c>
      <c r="C27" s="659">
        <f>SUM(C24:C26)</f>
        <v>0</v>
      </c>
      <c r="D27" s="659"/>
      <c r="E27" s="659">
        <f>SUM(E24:E26)</f>
        <v>0</v>
      </c>
      <c r="F27" s="659">
        <f>SUM(F24:F26)</f>
        <v>0</v>
      </c>
      <c r="G27" s="65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800"/>
      <c r="G28" s="801"/>
    </row>
    <row r="29" spans="1:227" s="43" customFormat="1" ht="16.5" customHeight="1" x14ac:dyDescent="0.3">
      <c r="A29" s="40"/>
      <c r="B29" s="41" t="s">
        <v>353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666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5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5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5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5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5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28:G28"/>
    <mergeCell ref="F18:G18"/>
    <mergeCell ref="F22:G22"/>
    <mergeCell ref="F23:G23"/>
    <mergeCell ref="A1:G1"/>
    <mergeCell ref="A2:G2"/>
    <mergeCell ref="F6:G6"/>
    <mergeCell ref="F17:G17"/>
    <mergeCell ref="B3:G3"/>
    <mergeCell ref="B4:G4"/>
  </mergeCells>
  <phoneticPr fontId="42" type="noConversion"/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B50A-2695-4634-9810-B5E7B99E06F0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07" t="s">
        <v>354</v>
      </c>
      <c r="B1" s="707"/>
      <c r="C1" s="707"/>
      <c r="D1" s="707"/>
      <c r="E1" s="707"/>
      <c r="F1" s="707"/>
      <c r="G1" s="707"/>
    </row>
    <row r="2" spans="1:8" s="26" customFormat="1" ht="24" customHeight="1" x14ac:dyDescent="0.3">
      <c r="A2" s="707" t="s">
        <v>355</v>
      </c>
      <c r="B2" s="707"/>
      <c r="C2" s="707"/>
      <c r="D2" s="707"/>
      <c r="E2" s="707"/>
      <c r="F2" s="707"/>
      <c r="G2" s="707"/>
    </row>
    <row r="3" spans="1:8" s="26" customFormat="1" ht="24" customHeight="1" x14ac:dyDescent="0.3">
      <c r="A3" s="664"/>
      <c r="B3" s="707" t="s">
        <v>356</v>
      </c>
      <c r="C3" s="707"/>
      <c r="D3" s="707"/>
      <c r="E3" s="707"/>
      <c r="F3" s="707"/>
      <c r="G3" s="707"/>
    </row>
    <row r="4" spans="1:8" s="26" customFormat="1" ht="23.25" customHeight="1" thickBot="1" x14ac:dyDescent="0.35">
      <c r="A4" s="27"/>
      <c r="B4" s="707" t="s">
        <v>337</v>
      </c>
      <c r="C4" s="745"/>
      <c r="D4" s="745"/>
      <c r="E4" s="745"/>
      <c r="F4" s="745"/>
      <c r="G4" s="745"/>
    </row>
    <row r="5" spans="1:8" s="28" customFormat="1" ht="80.099999999999994" customHeight="1" thickBot="1" x14ac:dyDescent="0.3">
      <c r="A5" s="89" t="s">
        <v>43</v>
      </c>
      <c r="B5" s="89" t="s">
        <v>338</v>
      </c>
      <c r="C5" s="91" t="s">
        <v>357</v>
      </c>
      <c r="D5" s="191" t="s">
        <v>340</v>
      </c>
      <c r="E5" s="87" t="s">
        <v>341</v>
      </c>
      <c r="F5" s="87" t="s">
        <v>358</v>
      </c>
      <c r="G5" s="91" t="s">
        <v>359</v>
      </c>
    </row>
    <row r="6" spans="1:8" s="28" customFormat="1" ht="9.9499999999999993" customHeight="1" x14ac:dyDescent="0.25">
      <c r="A6" s="186"/>
      <c r="B6" s="187"/>
      <c r="C6" s="671"/>
      <c r="D6" s="190"/>
      <c r="E6" s="190"/>
      <c r="F6" s="806"/>
      <c r="G6" s="807"/>
    </row>
    <row r="7" spans="1:8" x14ac:dyDescent="0.3">
      <c r="A7" s="83"/>
      <c r="B7" s="84" t="s">
        <v>241</v>
      </c>
      <c r="C7" s="278">
        <f>'10. Optional Extension Year 1'!G7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'10. Optional Extension Year 1'!G8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'10. Optional Extension Year 1'!G9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'10. Optional Extension Year 1'!G10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si="2"/>
        <v>0</v>
      </c>
      <c r="H10" s="36"/>
    </row>
    <row r="11" spans="1:8" x14ac:dyDescent="0.3">
      <c r="A11" s="85"/>
      <c r="B11" s="84" t="s">
        <v>146</v>
      </c>
      <c r="C11" s="278">
        <f>'10. Optional Extension Year 1'!G11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ref="G11" si="4">SUM(C11,(C11*D11))</f>
        <v>0</v>
      </c>
      <c r="H11" s="36"/>
    </row>
    <row r="12" spans="1:8" x14ac:dyDescent="0.3">
      <c r="A12" s="85"/>
      <c r="B12" s="84" t="s">
        <v>149</v>
      </c>
      <c r="C12" s="278">
        <f>'10. Optional Extension Year 1'!G12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si="2"/>
        <v>0</v>
      </c>
      <c r="H12" s="36"/>
    </row>
    <row r="13" spans="1:8" x14ac:dyDescent="0.3">
      <c r="A13" s="85"/>
      <c r="B13" s="84" t="s">
        <v>163</v>
      </c>
      <c r="C13" s="278">
        <f>'10. Optional Extension Year 1'!G13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ref="G13:G14" si="5">SUM(C13,(C13*D13))</f>
        <v>0</v>
      </c>
      <c r="H13" s="36"/>
    </row>
    <row r="14" spans="1:8" x14ac:dyDescent="0.3">
      <c r="A14" s="85"/>
      <c r="B14" s="84" t="s">
        <v>173</v>
      </c>
      <c r="C14" s="278">
        <f>'10. Optional Extension Year 1'!G14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si="5"/>
        <v>0</v>
      </c>
      <c r="H14" s="36"/>
    </row>
    <row r="15" spans="1:8" x14ac:dyDescent="0.3">
      <c r="A15" s="85"/>
      <c r="B15" s="84" t="s">
        <v>187</v>
      </c>
      <c r="C15" s="278">
        <f>'10. Optional Extension Year 1'!G15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4"/>
      <c r="G17" s="805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802"/>
      <c r="G18" s="803"/>
      <c r="H18" s="36"/>
    </row>
    <row r="19" spans="1:227" x14ac:dyDescent="0.3">
      <c r="A19" s="83"/>
      <c r="B19" s="84" t="s">
        <v>345</v>
      </c>
      <c r="C19" s="278">
        <f>'10. Optional Extension Year 1'!G19</f>
        <v>0</v>
      </c>
      <c r="D19" s="192">
        <v>0</v>
      </c>
      <c r="E19" s="31">
        <f>$G19</f>
        <v>0</v>
      </c>
      <c r="F19" s="31">
        <v>0</v>
      </c>
      <c r="G19" s="31">
        <f t="shared" ref="G19:G20" si="6">SUM(C19,(C19*D19))</f>
        <v>0</v>
      </c>
      <c r="H19" s="36"/>
    </row>
    <row r="20" spans="1:227" x14ac:dyDescent="0.3">
      <c r="A20" s="83"/>
      <c r="B20" s="84" t="s">
        <v>346</v>
      </c>
      <c r="C20" s="278">
        <f>'10. Optional Extension Year 1'!G20</f>
        <v>0</v>
      </c>
      <c r="D20" s="192">
        <v>0</v>
      </c>
      <c r="E20" s="31">
        <f t="shared" ref="E20" si="7">$G20</f>
        <v>0</v>
      </c>
      <c r="F20" s="31">
        <v>0</v>
      </c>
      <c r="G20" s="31">
        <f t="shared" si="6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4"/>
      <c r="G22" s="805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802"/>
      <c r="G23" s="803"/>
      <c r="H23" s="36"/>
    </row>
    <row r="24" spans="1:227" x14ac:dyDescent="0.3">
      <c r="A24" s="83"/>
      <c r="B24" s="84" t="s">
        <v>349</v>
      </c>
      <c r="C24" s="422">
        <f>'10. Optional Extension Year 1'!C24</f>
        <v>0</v>
      </c>
      <c r="D24" s="192">
        <v>0</v>
      </c>
      <c r="E24" s="31">
        <f>$G24</f>
        <v>0</v>
      </c>
      <c r="F24" s="31">
        <v>0</v>
      </c>
      <c r="G24" s="31">
        <f t="shared" ref="G24" si="8">SUM(C24,(C24*D24))</f>
        <v>0</v>
      </c>
      <c r="H24" s="36"/>
    </row>
    <row r="25" spans="1:227" x14ac:dyDescent="0.3">
      <c r="A25" s="83"/>
      <c r="B25" s="84" t="s">
        <v>350</v>
      </c>
      <c r="C25" s="422">
        <f>'10. Optional Extension Year 1'!C25</f>
        <v>0</v>
      </c>
      <c r="D25" s="192">
        <v>0</v>
      </c>
      <c r="E25" s="31">
        <f t="shared" ref="E25:E26" si="9">$G25</f>
        <v>0</v>
      </c>
      <c r="F25" s="31">
        <v>0</v>
      </c>
      <c r="G25" s="31">
        <f t="shared" ref="G25:G26" si="10">SUM(C25,(C25*D25))</f>
        <v>0</v>
      </c>
      <c r="H25" s="36"/>
    </row>
    <row r="26" spans="1:227" x14ac:dyDescent="0.3">
      <c r="A26" s="83"/>
      <c r="B26" s="84" t="s">
        <v>351</v>
      </c>
      <c r="C26" s="422">
        <f>'10. Optional Extension Year 1'!C26</f>
        <v>0</v>
      </c>
      <c r="D26" s="192">
        <v>0</v>
      </c>
      <c r="E26" s="31">
        <f t="shared" si="9"/>
        <v>0</v>
      </c>
      <c r="F26" s="31">
        <v>0</v>
      </c>
      <c r="G26" s="31">
        <f t="shared" si="10"/>
        <v>0</v>
      </c>
      <c r="H26" s="36"/>
    </row>
    <row r="27" spans="1:227" ht="15.75" x14ac:dyDescent="0.3">
      <c r="A27" s="40"/>
      <c r="B27" s="41" t="s">
        <v>352</v>
      </c>
      <c r="C27" s="169">
        <f>SUM(C24:C26)</f>
        <v>0</v>
      </c>
      <c r="D27" s="169"/>
      <c r="E27" s="169">
        <f>SUM(E24:E26)</f>
        <v>0</v>
      </c>
      <c r="F27" s="169">
        <f>SUM(F24:F26)</f>
        <v>0</v>
      </c>
      <c r="G27" s="16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800"/>
      <c r="G28" s="801"/>
    </row>
    <row r="29" spans="1:227" s="43" customFormat="1" ht="16.5" customHeight="1" x14ac:dyDescent="0.3">
      <c r="A29" s="40"/>
      <c r="B29" s="41" t="s">
        <v>360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409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5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5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5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5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5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A1:G1"/>
    <mergeCell ref="A2:G2"/>
    <mergeCell ref="B3:G3"/>
    <mergeCell ref="F6:G6"/>
    <mergeCell ref="B4:G4"/>
    <mergeCell ref="F17:G17"/>
    <mergeCell ref="F28:G28"/>
    <mergeCell ref="F18:G18"/>
    <mergeCell ref="F22:G22"/>
    <mergeCell ref="F23:G2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185B-0768-4A4A-84FD-72FA7E6EC0EB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07" t="s">
        <v>361</v>
      </c>
      <c r="B1" s="707"/>
      <c r="C1" s="707"/>
      <c r="D1" s="707"/>
      <c r="E1" s="707"/>
      <c r="F1" s="707"/>
      <c r="G1" s="707"/>
    </row>
    <row r="2" spans="1:8" s="26" customFormat="1" ht="24" customHeight="1" x14ac:dyDescent="0.3">
      <c r="A2" s="707" t="s">
        <v>362</v>
      </c>
      <c r="B2" s="707"/>
      <c r="C2" s="707"/>
      <c r="D2" s="707"/>
      <c r="E2" s="707"/>
      <c r="F2" s="707"/>
      <c r="G2" s="707"/>
    </row>
    <row r="3" spans="1:8" s="26" customFormat="1" ht="24" customHeight="1" x14ac:dyDescent="0.3">
      <c r="A3" s="664"/>
      <c r="B3" s="707" t="s">
        <v>363</v>
      </c>
      <c r="C3" s="707"/>
      <c r="D3" s="707"/>
      <c r="E3" s="707"/>
      <c r="F3" s="707"/>
      <c r="G3" s="707"/>
    </row>
    <row r="4" spans="1:8" s="26" customFormat="1" ht="23.25" customHeight="1" thickBot="1" x14ac:dyDescent="0.35">
      <c r="A4" s="27"/>
      <c r="B4" s="707" t="s">
        <v>337</v>
      </c>
      <c r="C4" s="745"/>
      <c r="D4" s="745"/>
      <c r="E4" s="745"/>
      <c r="F4" s="745"/>
      <c r="G4" s="745"/>
    </row>
    <row r="5" spans="1:8" s="28" customFormat="1" ht="79.900000000000006" customHeight="1" thickBot="1" x14ac:dyDescent="0.3">
      <c r="A5" s="89" t="s">
        <v>43</v>
      </c>
      <c r="B5" s="89" t="s">
        <v>338</v>
      </c>
      <c r="C5" s="91" t="s">
        <v>364</v>
      </c>
      <c r="D5" s="191" t="s">
        <v>340</v>
      </c>
      <c r="E5" s="87" t="s">
        <v>358</v>
      </c>
      <c r="F5" s="87" t="s">
        <v>365</v>
      </c>
      <c r="G5" s="91" t="s">
        <v>366</v>
      </c>
    </row>
    <row r="6" spans="1:8" s="28" customFormat="1" ht="9.9499999999999993" customHeight="1" x14ac:dyDescent="0.25">
      <c r="A6" s="186"/>
      <c r="B6" s="187"/>
      <c r="C6" s="671"/>
      <c r="D6" s="190"/>
      <c r="E6" s="190"/>
      <c r="F6" s="806"/>
      <c r="G6" s="807"/>
    </row>
    <row r="7" spans="1:8" x14ac:dyDescent="0.3">
      <c r="A7" s="83"/>
      <c r="B7" s="84" t="s">
        <v>241</v>
      </c>
      <c r="C7" s="278">
        <f>'11. Optional Extension Year 2'!G7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'11. Optional Extension Year 2'!G8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'11. Optional Extension Year 2'!G9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'11. Optional Extension Year 2'!G10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ref="G10" si="4">SUM(C10,(C10*D10))</f>
        <v>0</v>
      </c>
      <c r="H10" s="36"/>
    </row>
    <row r="11" spans="1:8" x14ac:dyDescent="0.3">
      <c r="A11" s="85"/>
      <c r="B11" s="84" t="s">
        <v>146</v>
      </c>
      <c r="C11" s="278">
        <f>'11. Optional Extension Year 2'!G11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si="2"/>
        <v>0</v>
      </c>
      <c r="H11" s="36"/>
    </row>
    <row r="12" spans="1:8" x14ac:dyDescent="0.3">
      <c r="A12" s="85"/>
      <c r="B12" s="84" t="s">
        <v>149</v>
      </c>
      <c r="C12" s="278">
        <f>'11. Optional Extension Year 2'!G12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ref="G12" si="5">SUM(C12,(C12*D12))</f>
        <v>0</v>
      </c>
      <c r="H12" s="36"/>
    </row>
    <row r="13" spans="1:8" x14ac:dyDescent="0.3">
      <c r="A13" s="85"/>
      <c r="B13" s="84" t="s">
        <v>163</v>
      </c>
      <c r="C13" s="278">
        <f>'11. Optional Extension Year 2'!G13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si="2"/>
        <v>0</v>
      </c>
      <c r="H13" s="36"/>
    </row>
    <row r="14" spans="1:8" x14ac:dyDescent="0.3">
      <c r="A14" s="85"/>
      <c r="B14" s="84" t="s">
        <v>173</v>
      </c>
      <c r="C14" s="278">
        <f>'11. Optional Extension Year 2'!G14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ref="G14" si="6">SUM(C14,(C14*D14))</f>
        <v>0</v>
      </c>
      <c r="H14" s="36"/>
    </row>
    <row r="15" spans="1:8" x14ac:dyDescent="0.3">
      <c r="A15" s="85"/>
      <c r="B15" s="84" t="s">
        <v>187</v>
      </c>
      <c r="C15" s="278">
        <f>'11. Optional Extension Year 2'!G15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4"/>
      <c r="G17" s="805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802"/>
      <c r="G18" s="803"/>
      <c r="H18" s="36"/>
    </row>
    <row r="19" spans="1:227" x14ac:dyDescent="0.3">
      <c r="A19" s="83"/>
      <c r="B19" s="84" t="s">
        <v>345</v>
      </c>
      <c r="C19" s="278">
        <f>'11. Optional Extension Year 2'!G19</f>
        <v>0</v>
      </c>
      <c r="D19" s="192">
        <v>0</v>
      </c>
      <c r="E19" s="31">
        <f>$G19</f>
        <v>0</v>
      </c>
      <c r="F19" s="31">
        <v>0</v>
      </c>
      <c r="G19" s="31">
        <f t="shared" ref="G19:G20" si="7">SUM(C19,(C19*D19))</f>
        <v>0</v>
      </c>
      <c r="H19" s="36"/>
    </row>
    <row r="20" spans="1:227" x14ac:dyDescent="0.3">
      <c r="A20" s="83"/>
      <c r="B20" s="84" t="s">
        <v>346</v>
      </c>
      <c r="C20" s="278">
        <f>'11. Optional Extension Year 2'!G20</f>
        <v>0</v>
      </c>
      <c r="D20" s="192">
        <v>0</v>
      </c>
      <c r="E20" s="31">
        <f t="shared" ref="E20" si="8">$G20</f>
        <v>0</v>
      </c>
      <c r="F20" s="31">
        <v>0</v>
      </c>
      <c r="G20" s="31">
        <f t="shared" si="7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8"/>
      <c r="G22" s="809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810"/>
      <c r="G23" s="811"/>
      <c r="H23" s="36"/>
    </row>
    <row r="24" spans="1:227" x14ac:dyDescent="0.3">
      <c r="A24" s="83"/>
      <c r="B24" s="84" t="s">
        <v>349</v>
      </c>
      <c r="C24" s="422">
        <f>'11. Optional Extension Year 2'!G24</f>
        <v>0</v>
      </c>
      <c r="D24" s="192">
        <v>0</v>
      </c>
      <c r="E24" s="31">
        <f>$G24</f>
        <v>0</v>
      </c>
      <c r="F24" s="31">
        <v>0</v>
      </c>
      <c r="G24" s="31">
        <f t="shared" ref="G24" si="9">SUM(C24,(C24*D24))</f>
        <v>0</v>
      </c>
      <c r="H24" s="36"/>
    </row>
    <row r="25" spans="1:227" x14ac:dyDescent="0.3">
      <c r="A25" s="83"/>
      <c r="B25" s="84" t="s">
        <v>350</v>
      </c>
      <c r="C25" s="422">
        <f>'11. Optional Extension Year 2'!G25</f>
        <v>0</v>
      </c>
      <c r="D25" s="192">
        <v>0</v>
      </c>
      <c r="E25" s="31">
        <f t="shared" ref="E25:E26" si="10">$G25</f>
        <v>0</v>
      </c>
      <c r="F25" s="31">
        <v>0</v>
      </c>
      <c r="G25" s="31">
        <f t="shared" ref="G25:G26" si="11">SUM(C25,(C25*D25))</f>
        <v>0</v>
      </c>
      <c r="H25" s="36"/>
    </row>
    <row r="26" spans="1:227" x14ac:dyDescent="0.3">
      <c r="A26" s="83"/>
      <c r="B26" s="84" t="s">
        <v>351</v>
      </c>
      <c r="C26" s="422">
        <f>'11. Optional Extension Year 2'!G26</f>
        <v>0</v>
      </c>
      <c r="D26" s="192">
        <v>0</v>
      </c>
      <c r="E26" s="31">
        <f t="shared" si="10"/>
        <v>0</v>
      </c>
      <c r="F26" s="31">
        <v>0</v>
      </c>
      <c r="G26" s="31">
        <f t="shared" si="11"/>
        <v>0</v>
      </c>
      <c r="H26" s="36"/>
    </row>
    <row r="27" spans="1:227" ht="15.75" x14ac:dyDescent="0.3">
      <c r="A27" s="40"/>
      <c r="B27" s="41" t="s">
        <v>352</v>
      </c>
      <c r="C27" s="169">
        <f>SUM(C24:C26)</f>
        <v>0</v>
      </c>
      <c r="D27" s="169"/>
      <c r="E27" s="169">
        <f>SUM(E24:E26)</f>
        <v>0</v>
      </c>
      <c r="F27" s="169">
        <f>SUM(F24:F26)</f>
        <v>0</v>
      </c>
      <c r="G27" s="16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800"/>
      <c r="G28" s="801"/>
    </row>
    <row r="29" spans="1:227" s="43" customFormat="1" ht="16.5" customHeight="1" x14ac:dyDescent="0.3">
      <c r="A29" s="40"/>
      <c r="B29" s="41" t="s">
        <v>367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666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5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5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5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5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5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A1:G1"/>
    <mergeCell ref="A2:G2"/>
    <mergeCell ref="B3:G3"/>
    <mergeCell ref="F6:G6"/>
    <mergeCell ref="B4:G4"/>
    <mergeCell ref="F17:G17"/>
    <mergeCell ref="F28:G28"/>
    <mergeCell ref="F18:G18"/>
    <mergeCell ref="F22:G22"/>
    <mergeCell ref="F23:G2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95C6-EA81-47A5-B460-68E1E7A5C988}">
  <sheetPr>
    <tabColor theme="3" tint="0.59999389629810485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69" customWidth="1"/>
    <col min="2" max="2" width="55.7109375" style="32" customWidth="1"/>
    <col min="3" max="3" width="16.7109375" style="70" customWidth="1"/>
    <col min="4" max="4" width="14.7109375" style="70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707" t="s">
        <v>368</v>
      </c>
      <c r="B1" s="707"/>
      <c r="C1" s="707"/>
      <c r="D1" s="707"/>
      <c r="E1" s="707"/>
      <c r="F1" s="707"/>
      <c r="G1" s="707"/>
    </row>
    <row r="2" spans="1:8" s="26" customFormat="1" ht="24" customHeight="1" x14ac:dyDescent="0.3">
      <c r="A2" s="707" t="s">
        <v>369</v>
      </c>
      <c r="B2" s="707"/>
      <c r="C2" s="707"/>
      <c r="D2" s="707"/>
      <c r="E2" s="707"/>
      <c r="F2" s="707"/>
      <c r="G2" s="707"/>
    </row>
    <row r="3" spans="1:8" s="26" customFormat="1" ht="24" customHeight="1" x14ac:dyDescent="0.3">
      <c r="A3" s="664"/>
      <c r="B3" s="707" t="s">
        <v>370</v>
      </c>
      <c r="C3" s="707"/>
      <c r="D3" s="707"/>
      <c r="E3" s="707"/>
      <c r="F3" s="707"/>
      <c r="G3" s="707"/>
    </row>
    <row r="4" spans="1:8" s="26" customFormat="1" ht="23.25" customHeight="1" thickBot="1" x14ac:dyDescent="0.35">
      <c r="A4" s="27"/>
      <c r="B4" s="707" t="s">
        <v>337</v>
      </c>
      <c r="C4" s="745"/>
      <c r="D4" s="745"/>
      <c r="E4" s="745"/>
      <c r="F4" s="745"/>
      <c r="G4" s="745"/>
    </row>
    <row r="5" spans="1:8" s="28" customFormat="1" ht="79.900000000000006" customHeight="1" thickBot="1" x14ac:dyDescent="0.3">
      <c r="A5" s="89" t="s">
        <v>43</v>
      </c>
      <c r="B5" s="89" t="s">
        <v>338</v>
      </c>
      <c r="C5" s="91" t="s">
        <v>371</v>
      </c>
      <c r="D5" s="191" t="s">
        <v>340</v>
      </c>
      <c r="E5" s="87" t="s">
        <v>365</v>
      </c>
      <c r="F5" s="87" t="s">
        <v>372</v>
      </c>
      <c r="G5" s="91" t="s">
        <v>373</v>
      </c>
    </row>
    <row r="6" spans="1:8" s="28" customFormat="1" ht="9.9499999999999993" customHeight="1" x14ac:dyDescent="0.25">
      <c r="A6" s="186"/>
      <c r="B6" s="187"/>
      <c r="C6" s="671"/>
      <c r="D6" s="190"/>
      <c r="E6" s="190"/>
      <c r="F6" s="806"/>
      <c r="G6" s="807"/>
    </row>
    <row r="7" spans="1:8" x14ac:dyDescent="0.3">
      <c r="A7" s="83"/>
      <c r="B7" s="84" t="s">
        <v>241</v>
      </c>
      <c r="C7" s="278">
        <f>'12. Optional Extension Year 3'!G7</f>
        <v>0</v>
      </c>
      <c r="D7" s="192">
        <v>0</v>
      </c>
      <c r="E7" s="268">
        <f>$G7*(9/12)</f>
        <v>0</v>
      </c>
      <c r="F7" s="268">
        <f>$G7*(3/12)</f>
        <v>0</v>
      </c>
      <c r="G7" s="31">
        <f>SUM(C7,(C7*D7))</f>
        <v>0</v>
      </c>
      <c r="H7" s="36"/>
    </row>
    <row r="8" spans="1:8" x14ac:dyDescent="0.3">
      <c r="A8" s="83"/>
      <c r="B8" s="84" t="s">
        <v>139</v>
      </c>
      <c r="C8" s="278">
        <f>'12. Optional Extension Year 3'!G8</f>
        <v>0</v>
      </c>
      <c r="D8" s="192">
        <v>0</v>
      </c>
      <c r="E8" s="268">
        <f t="shared" ref="E8:E15" si="0">$G8*(9/12)</f>
        <v>0</v>
      </c>
      <c r="F8" s="268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83"/>
      <c r="B9" s="84" t="s">
        <v>244</v>
      </c>
      <c r="C9" s="278">
        <f>'12. Optional Extension Year 3'!G9</f>
        <v>0</v>
      </c>
      <c r="D9" s="192">
        <v>0</v>
      </c>
      <c r="E9" s="268">
        <f t="shared" si="0"/>
        <v>0</v>
      </c>
      <c r="F9" s="268">
        <f t="shared" si="1"/>
        <v>0</v>
      </c>
      <c r="G9" s="31">
        <f t="shared" ref="G9" si="3">SUM(C9,(C9*D9))</f>
        <v>0</v>
      </c>
      <c r="H9" s="36"/>
    </row>
    <row r="10" spans="1:8" x14ac:dyDescent="0.3">
      <c r="A10" s="85"/>
      <c r="B10" s="84" t="s">
        <v>144</v>
      </c>
      <c r="C10" s="278">
        <f>'12. Optional Extension Year 3'!G10</f>
        <v>0</v>
      </c>
      <c r="D10" s="192">
        <v>0</v>
      </c>
      <c r="E10" s="268">
        <f t="shared" si="0"/>
        <v>0</v>
      </c>
      <c r="F10" s="268">
        <f t="shared" si="1"/>
        <v>0</v>
      </c>
      <c r="G10" s="31">
        <f t="shared" ref="G10" si="4">SUM(C10,(C10*D10))</f>
        <v>0</v>
      </c>
      <c r="H10" s="36"/>
    </row>
    <row r="11" spans="1:8" x14ac:dyDescent="0.3">
      <c r="A11" s="85"/>
      <c r="B11" s="84" t="s">
        <v>146</v>
      </c>
      <c r="C11" s="278">
        <f>'12. Optional Extension Year 3'!G11</f>
        <v>0</v>
      </c>
      <c r="D11" s="192">
        <v>0</v>
      </c>
      <c r="E11" s="268">
        <f t="shared" si="0"/>
        <v>0</v>
      </c>
      <c r="F11" s="268">
        <f t="shared" si="1"/>
        <v>0</v>
      </c>
      <c r="G11" s="31">
        <f t="shared" si="2"/>
        <v>0</v>
      </c>
      <c r="H11" s="36"/>
    </row>
    <row r="12" spans="1:8" x14ac:dyDescent="0.3">
      <c r="A12" s="85"/>
      <c r="B12" s="84" t="s">
        <v>149</v>
      </c>
      <c r="C12" s="278">
        <f>'12. Optional Extension Year 3'!G12</f>
        <v>0</v>
      </c>
      <c r="D12" s="192">
        <v>0</v>
      </c>
      <c r="E12" s="268">
        <f t="shared" si="0"/>
        <v>0</v>
      </c>
      <c r="F12" s="268">
        <f t="shared" si="1"/>
        <v>0</v>
      </c>
      <c r="G12" s="31">
        <f t="shared" ref="G12" si="5">SUM(C12,(C12*D12))</f>
        <v>0</v>
      </c>
      <c r="H12" s="36"/>
    </row>
    <row r="13" spans="1:8" x14ac:dyDescent="0.3">
      <c r="A13" s="85"/>
      <c r="B13" s="84" t="s">
        <v>163</v>
      </c>
      <c r="C13" s="278">
        <f>'12. Optional Extension Year 3'!G13</f>
        <v>0</v>
      </c>
      <c r="D13" s="192">
        <v>0</v>
      </c>
      <c r="E13" s="268">
        <f t="shared" si="0"/>
        <v>0</v>
      </c>
      <c r="F13" s="268">
        <f t="shared" si="1"/>
        <v>0</v>
      </c>
      <c r="G13" s="31">
        <f t="shared" si="2"/>
        <v>0</v>
      </c>
      <c r="H13" s="36"/>
    </row>
    <row r="14" spans="1:8" x14ac:dyDescent="0.3">
      <c r="A14" s="85"/>
      <c r="B14" s="84" t="s">
        <v>173</v>
      </c>
      <c r="C14" s="278">
        <f>'12. Optional Extension Year 3'!G14</f>
        <v>0</v>
      </c>
      <c r="D14" s="192">
        <v>0</v>
      </c>
      <c r="E14" s="268">
        <f t="shared" si="0"/>
        <v>0</v>
      </c>
      <c r="F14" s="268">
        <f t="shared" si="1"/>
        <v>0</v>
      </c>
      <c r="G14" s="31">
        <f t="shared" ref="G14" si="6">SUM(C14,(C14*D14))</f>
        <v>0</v>
      </c>
      <c r="H14" s="36"/>
    </row>
    <row r="15" spans="1:8" x14ac:dyDescent="0.3">
      <c r="A15" s="85"/>
      <c r="B15" s="84" t="s">
        <v>187</v>
      </c>
      <c r="C15" s="278">
        <f>'12. Optional Extension Year 3'!G15</f>
        <v>0</v>
      </c>
      <c r="D15" s="192">
        <v>0</v>
      </c>
      <c r="E15" s="268">
        <f t="shared" si="0"/>
        <v>0</v>
      </c>
      <c r="F15" s="268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343</v>
      </c>
      <c r="C16" s="169">
        <f>SUM(C7:C15)</f>
        <v>0</v>
      </c>
      <c r="D16" s="169"/>
      <c r="E16" s="188">
        <f>SUM(E7:E15)</f>
        <v>0</v>
      </c>
      <c r="F16" s="82">
        <f>SUM(F7:F15)</f>
        <v>0</v>
      </c>
      <c r="G16" s="82">
        <f>SUM(G7:G15)</f>
        <v>0</v>
      </c>
      <c r="H16" s="36"/>
    </row>
    <row r="17" spans="1:227" ht="9.9499999999999993" customHeight="1" x14ac:dyDescent="0.3">
      <c r="A17" s="83"/>
      <c r="B17" s="84"/>
      <c r="C17" s="416"/>
      <c r="D17" s="414"/>
      <c r="E17" s="269"/>
      <c r="F17" s="804"/>
      <c r="G17" s="805"/>
      <c r="H17" s="36"/>
    </row>
    <row r="18" spans="1:227" ht="15.75" x14ac:dyDescent="0.3">
      <c r="A18" s="186"/>
      <c r="B18" s="187" t="s">
        <v>344</v>
      </c>
      <c r="C18" s="417"/>
      <c r="D18" s="415"/>
      <c r="E18" s="270"/>
      <c r="F18" s="802"/>
      <c r="G18" s="803"/>
      <c r="H18" s="36"/>
    </row>
    <row r="19" spans="1:227" x14ac:dyDescent="0.3">
      <c r="A19" s="83"/>
      <c r="B19" s="84" t="s">
        <v>345</v>
      </c>
      <c r="C19" s="278">
        <f>'12. Optional Extension Year 3'!G19</f>
        <v>0</v>
      </c>
      <c r="D19" s="192">
        <v>0</v>
      </c>
      <c r="E19" s="31">
        <f>$G19*(12/12)</f>
        <v>0</v>
      </c>
      <c r="F19" s="31">
        <v>0</v>
      </c>
      <c r="G19" s="31">
        <f t="shared" ref="G19:G20" si="7">SUM(C19,(C19*D19))</f>
        <v>0</v>
      </c>
      <c r="H19" s="36"/>
    </row>
    <row r="20" spans="1:227" x14ac:dyDescent="0.3">
      <c r="A20" s="83"/>
      <c r="B20" s="84" t="s">
        <v>346</v>
      </c>
      <c r="C20" s="278">
        <f>'12. Optional Extension Year 3'!G20</f>
        <v>0</v>
      </c>
      <c r="D20" s="192">
        <v>0</v>
      </c>
      <c r="E20" s="31">
        <f t="shared" ref="E20" si="8">$G20*(12/12)</f>
        <v>0</v>
      </c>
      <c r="F20" s="31">
        <v>0</v>
      </c>
      <c r="G20" s="31">
        <f t="shared" si="7"/>
        <v>0</v>
      </c>
      <c r="H20" s="36"/>
    </row>
    <row r="21" spans="1:227" ht="15.75" x14ac:dyDescent="0.3">
      <c r="A21" s="40"/>
      <c r="B21" s="41" t="s">
        <v>347</v>
      </c>
      <c r="C21" s="169">
        <f>SUM(C19:C20)</f>
        <v>0</v>
      </c>
      <c r="D21" s="169"/>
      <c r="E21" s="188">
        <f>SUM(E19:E20)</f>
        <v>0</v>
      </c>
      <c r="F21" s="82">
        <f>SUM(F19:F20)</f>
        <v>0</v>
      </c>
      <c r="G21" s="82">
        <f>SUM(G19:G20)</f>
        <v>0</v>
      </c>
      <c r="H21" s="36"/>
    </row>
    <row r="22" spans="1:227" ht="9.9499999999999993" customHeight="1" x14ac:dyDescent="0.3">
      <c r="A22" s="83"/>
      <c r="B22" s="86"/>
      <c r="C22" s="416"/>
      <c r="D22" s="414"/>
      <c r="E22" s="269"/>
      <c r="F22" s="808"/>
      <c r="G22" s="809"/>
      <c r="H22" s="36"/>
    </row>
    <row r="23" spans="1:227" ht="15.75" x14ac:dyDescent="0.3">
      <c r="A23" s="186"/>
      <c r="B23" s="187" t="s">
        <v>348</v>
      </c>
      <c r="C23" s="417"/>
      <c r="D23" s="415"/>
      <c r="E23" s="270"/>
      <c r="F23" s="810"/>
      <c r="G23" s="811"/>
      <c r="H23" s="36"/>
    </row>
    <row r="24" spans="1:227" x14ac:dyDescent="0.3">
      <c r="A24" s="83"/>
      <c r="B24" s="84" t="s">
        <v>349</v>
      </c>
      <c r="C24" s="422">
        <f>'12. Optional Extension Year 3'!G24</f>
        <v>0</v>
      </c>
      <c r="D24" s="192">
        <v>0</v>
      </c>
      <c r="E24" s="31">
        <f>$G24</f>
        <v>0</v>
      </c>
      <c r="F24" s="31">
        <v>0</v>
      </c>
      <c r="G24" s="31">
        <f t="shared" ref="G24" si="9">SUM(C24,(C24*D24))</f>
        <v>0</v>
      </c>
      <c r="H24" s="36"/>
    </row>
    <row r="25" spans="1:227" x14ac:dyDescent="0.3">
      <c r="A25" s="83"/>
      <c r="B25" s="84" t="s">
        <v>350</v>
      </c>
      <c r="C25" s="422">
        <f>'12. Optional Extension Year 3'!G25</f>
        <v>0</v>
      </c>
      <c r="D25" s="192">
        <v>0</v>
      </c>
      <c r="E25" s="31">
        <f t="shared" ref="E25:E26" si="10">$G25</f>
        <v>0</v>
      </c>
      <c r="F25" s="31">
        <v>0</v>
      </c>
      <c r="G25" s="31">
        <f t="shared" ref="G25:G26" si="11">SUM(C25,(C25*D25))</f>
        <v>0</v>
      </c>
      <c r="H25" s="36"/>
    </row>
    <row r="26" spans="1:227" x14ac:dyDescent="0.3">
      <c r="A26" s="83"/>
      <c r="B26" s="84" t="s">
        <v>351</v>
      </c>
      <c r="C26" s="422">
        <f>'12. Optional Extension Year 3'!G26</f>
        <v>0</v>
      </c>
      <c r="D26" s="192">
        <v>0</v>
      </c>
      <c r="E26" s="31">
        <f t="shared" si="10"/>
        <v>0</v>
      </c>
      <c r="F26" s="31">
        <v>0</v>
      </c>
      <c r="G26" s="31">
        <f t="shared" si="11"/>
        <v>0</v>
      </c>
      <c r="H26" s="36"/>
    </row>
    <row r="27" spans="1:227" ht="15.75" x14ac:dyDescent="0.3">
      <c r="A27" s="40"/>
      <c r="B27" s="41" t="s">
        <v>352</v>
      </c>
      <c r="C27" s="169">
        <f>SUM(C24:C26)</f>
        <v>0</v>
      </c>
      <c r="D27" s="169"/>
      <c r="E27" s="169">
        <f>SUM(E24:E26)</f>
        <v>0</v>
      </c>
      <c r="F27" s="169">
        <f>SUM(F24:F26)</f>
        <v>0</v>
      </c>
      <c r="G27" s="169">
        <f>SUM(G24:G26)</f>
        <v>0</v>
      </c>
      <c r="H27" s="36"/>
    </row>
    <row r="28" spans="1:227" ht="9.9499999999999993" customHeight="1" x14ac:dyDescent="0.3">
      <c r="A28" s="83"/>
      <c r="B28" s="84"/>
      <c r="C28" s="416"/>
      <c r="D28" s="414"/>
      <c r="E28" s="269"/>
      <c r="F28" s="800"/>
      <c r="G28" s="801"/>
    </row>
    <row r="29" spans="1:227" s="43" customFormat="1" ht="16.5" customHeight="1" x14ac:dyDescent="0.3">
      <c r="A29" s="40"/>
      <c r="B29" s="41" t="s">
        <v>374</v>
      </c>
      <c r="C29" s="169">
        <f>SUM(C16,C21,C27)</f>
        <v>0</v>
      </c>
      <c r="D29" s="169"/>
      <c r="E29" s="169">
        <f>SUM(E16,E21,E27)</f>
        <v>0</v>
      </c>
      <c r="F29" s="169">
        <f>SUM(F16,F21,F27)</f>
        <v>0</v>
      </c>
      <c r="G29" s="169">
        <f>SUM(G16,G21,G27)</f>
        <v>0</v>
      </c>
    </row>
    <row r="30" spans="1:227" ht="22.5" customHeight="1" x14ac:dyDescent="0.3">
      <c r="A30" s="45"/>
      <c r="B30" s="46"/>
      <c r="C30" s="48"/>
      <c r="D30" s="48"/>
      <c r="E30" s="219"/>
      <c r="F30" s="219"/>
    </row>
    <row r="31" spans="1:227" ht="12.2" customHeight="1" x14ac:dyDescent="0.3">
      <c r="A31" s="45"/>
      <c r="B31" s="47"/>
      <c r="C31" s="51"/>
      <c r="D31" s="51"/>
      <c r="E31" s="219"/>
      <c r="F31" s="219"/>
    </row>
    <row r="32" spans="1:227" x14ac:dyDescent="0.3">
      <c r="A32" s="54"/>
      <c r="B32" s="220"/>
      <c r="C32" s="55"/>
      <c r="D32" s="55"/>
      <c r="E32" s="307"/>
      <c r="F32" s="307"/>
      <c r="G32" s="17"/>
      <c r="H32" s="56"/>
      <c r="I32" s="50"/>
      <c r="J32" s="50"/>
      <c r="K32" s="50"/>
      <c r="L32" s="50"/>
      <c r="M32" s="50"/>
      <c r="N32" s="50"/>
      <c r="O32" s="307"/>
      <c r="P32" s="57"/>
      <c r="Q32" s="17"/>
      <c r="R32" s="17"/>
      <c r="S32" s="56"/>
      <c r="T32" s="50"/>
      <c r="U32" s="50"/>
      <c r="V32" s="50"/>
      <c r="W32" s="50"/>
      <c r="X32" s="50"/>
      <c r="Y32" s="50"/>
      <c r="Z32" s="307"/>
      <c r="AA32" s="57"/>
      <c r="AB32" s="17"/>
      <c r="AC32" s="17"/>
      <c r="AD32" s="56"/>
      <c r="AE32" s="50"/>
      <c r="AF32" s="50"/>
      <c r="AG32" s="50"/>
      <c r="AH32" s="50"/>
      <c r="AI32" s="50"/>
      <c r="AJ32" s="50"/>
      <c r="AK32" s="307"/>
      <c r="AL32" s="57"/>
      <c r="AM32" s="17"/>
      <c r="AN32" s="17"/>
      <c r="AO32" s="56"/>
      <c r="AP32" s="50"/>
      <c r="AQ32" s="50"/>
      <c r="AR32" s="50"/>
      <c r="AS32" s="50"/>
      <c r="AT32" s="50"/>
      <c r="AU32" s="50"/>
      <c r="AV32" s="307"/>
      <c r="AW32" s="57"/>
      <c r="AX32" s="17"/>
      <c r="AY32" s="17"/>
      <c r="AZ32" s="56"/>
      <c r="BA32" s="50"/>
      <c r="BB32" s="50"/>
      <c r="BC32" s="50"/>
      <c r="BD32" s="50"/>
      <c r="BE32" s="50"/>
      <c r="BF32" s="50"/>
      <c r="BG32" s="307"/>
      <c r="BH32" s="57"/>
      <c r="BI32" s="17"/>
      <c r="BJ32" s="17"/>
      <c r="BK32" s="56"/>
      <c r="BL32" s="50"/>
      <c r="BM32" s="50"/>
      <c r="BN32" s="50"/>
      <c r="BO32" s="50"/>
      <c r="BP32" s="50"/>
      <c r="BQ32" s="50"/>
      <c r="BR32" s="307"/>
      <c r="BS32" s="57"/>
      <c r="BT32" s="17"/>
      <c r="BU32" s="17"/>
      <c r="BV32" s="56"/>
      <c r="BW32" s="50"/>
      <c r="BX32" s="50"/>
      <c r="BY32" s="50"/>
      <c r="BZ32" s="50"/>
      <c r="CA32" s="50"/>
      <c r="CB32" s="50"/>
      <c r="CC32" s="307"/>
      <c r="CD32" s="57"/>
      <c r="CE32" s="17"/>
      <c r="CF32" s="17"/>
      <c r="CG32" s="56"/>
      <c r="CH32" s="50"/>
      <c r="CI32" s="50"/>
      <c r="CJ32" s="50"/>
      <c r="CK32" s="50"/>
      <c r="CL32" s="50"/>
      <c r="CM32" s="50"/>
      <c r="CN32" s="307"/>
      <c r="CO32" s="57"/>
      <c r="CP32" s="17"/>
      <c r="CQ32" s="17"/>
      <c r="CR32" s="56"/>
      <c r="CS32" s="50"/>
      <c r="CT32" s="50"/>
      <c r="CU32" s="50"/>
      <c r="CV32" s="50"/>
      <c r="CW32" s="50"/>
      <c r="CX32" s="50"/>
      <c r="CY32" s="307"/>
      <c r="CZ32" s="57"/>
      <c r="DA32" s="17"/>
      <c r="DB32" s="17"/>
      <c r="DC32" s="56"/>
      <c r="DD32" s="50"/>
      <c r="DE32" s="50"/>
      <c r="DF32" s="50"/>
      <c r="DG32" s="50"/>
      <c r="DH32" s="50"/>
      <c r="DI32" s="50"/>
      <c r="DJ32" s="307"/>
      <c r="DK32" s="57"/>
      <c r="DL32" s="17"/>
      <c r="DM32" s="17"/>
      <c r="DN32" s="56"/>
      <c r="DO32" s="50"/>
      <c r="DP32" s="50"/>
      <c r="DQ32" s="50"/>
      <c r="DR32" s="50"/>
      <c r="DS32" s="50"/>
      <c r="DT32" s="50"/>
      <c r="DU32" s="307"/>
      <c r="DV32" s="57"/>
      <c r="DW32" s="17"/>
      <c r="DX32" s="17"/>
      <c r="DY32" s="56"/>
      <c r="DZ32" s="50"/>
      <c r="EA32" s="50"/>
      <c r="EB32" s="50"/>
      <c r="EC32" s="50"/>
      <c r="ED32" s="50"/>
      <c r="EE32" s="50"/>
      <c r="EF32" s="307"/>
      <c r="EG32" s="57"/>
      <c r="EH32" s="17"/>
      <c r="EI32" s="17"/>
      <c r="EJ32" s="56"/>
      <c r="EK32" s="50"/>
      <c r="EL32" s="50"/>
      <c r="EM32" s="50"/>
      <c r="EN32" s="50"/>
      <c r="EO32" s="50"/>
      <c r="EP32" s="50"/>
      <c r="EQ32" s="307"/>
      <c r="ER32" s="57"/>
      <c r="ES32" s="17"/>
      <c r="ET32" s="17"/>
      <c r="EU32" s="56"/>
      <c r="EV32" s="50"/>
      <c r="EW32" s="50"/>
      <c r="EX32" s="50"/>
      <c r="EY32" s="50"/>
      <c r="EZ32" s="50"/>
      <c r="FA32" s="50"/>
      <c r="FB32" s="307"/>
      <c r="FC32" s="57"/>
      <c r="FD32" s="17"/>
      <c r="FE32" s="17"/>
      <c r="FF32" s="56"/>
      <c r="FG32" s="50"/>
      <c r="FH32" s="50"/>
      <c r="FI32" s="50"/>
      <c r="FJ32" s="50"/>
      <c r="FK32" s="50"/>
      <c r="FL32" s="50"/>
      <c r="FM32" s="307"/>
      <c r="FN32" s="57"/>
      <c r="FO32" s="17"/>
      <c r="FP32" s="17"/>
      <c r="FQ32" s="56"/>
      <c r="FR32" s="50"/>
      <c r="FS32" s="50"/>
      <c r="FT32" s="50"/>
      <c r="FU32" s="50"/>
      <c r="FV32" s="50"/>
      <c r="FW32" s="50"/>
      <c r="FX32" s="307"/>
      <c r="FY32" s="57"/>
      <c r="FZ32" s="17"/>
      <c r="GA32" s="17"/>
      <c r="GB32" s="56"/>
      <c r="GC32" s="50"/>
      <c r="GD32" s="50"/>
      <c r="GE32" s="50"/>
      <c r="GF32" s="50"/>
      <c r="GG32" s="50"/>
      <c r="GH32" s="50"/>
      <c r="GI32" s="307"/>
      <c r="GJ32" s="57"/>
      <c r="GK32" s="17"/>
      <c r="GL32" s="17"/>
      <c r="GM32" s="56"/>
      <c r="GN32" s="50"/>
      <c r="GO32" s="50"/>
      <c r="GP32" s="50"/>
      <c r="GQ32" s="50"/>
      <c r="GR32" s="50"/>
      <c r="GS32" s="50"/>
      <c r="GT32" s="307"/>
      <c r="GU32" s="57"/>
      <c r="GV32" s="17"/>
      <c r="GW32" s="17"/>
      <c r="GX32" s="56"/>
      <c r="GY32" s="50"/>
      <c r="GZ32" s="50"/>
      <c r="HA32" s="50"/>
      <c r="HB32" s="50"/>
      <c r="HC32" s="50"/>
      <c r="HD32" s="50"/>
      <c r="HE32" s="307"/>
      <c r="HF32" s="57"/>
      <c r="HG32" s="17"/>
      <c r="HH32" s="17"/>
      <c r="HI32" s="56"/>
      <c r="HJ32" s="50"/>
      <c r="HK32" s="50"/>
      <c r="HL32" s="50"/>
      <c r="HM32" s="50"/>
      <c r="HN32" s="50"/>
      <c r="HO32" s="50"/>
      <c r="HP32" s="307"/>
      <c r="HQ32" s="57"/>
      <c r="HR32" s="17"/>
      <c r="HS32" s="17"/>
    </row>
    <row r="33" spans="1:227" x14ac:dyDescent="0.3">
      <c r="A33" s="94"/>
      <c r="B33" s="666" t="s">
        <v>39</v>
      </c>
      <c r="C33" s="55"/>
      <c r="D33" s="55"/>
      <c r="E33" s="307"/>
      <c r="F33" s="307"/>
      <c r="G33" s="17"/>
      <c r="H33" s="56"/>
      <c r="I33" s="50"/>
      <c r="J33" s="50"/>
      <c r="K33" s="50"/>
      <c r="L33" s="50"/>
      <c r="M33" s="50"/>
      <c r="N33" s="50"/>
      <c r="O33" s="307"/>
      <c r="P33" s="57"/>
      <c r="Q33" s="17"/>
      <c r="R33" s="17"/>
      <c r="S33" s="56"/>
      <c r="T33" s="50"/>
      <c r="U33" s="50"/>
      <c r="V33" s="50"/>
      <c r="W33" s="50"/>
      <c r="X33" s="50"/>
      <c r="Y33" s="50"/>
      <c r="Z33" s="307"/>
      <c r="AA33" s="57"/>
      <c r="AB33" s="17"/>
      <c r="AC33" s="17"/>
      <c r="AD33" s="56"/>
      <c r="AE33" s="50"/>
      <c r="AF33" s="50"/>
      <c r="AG33" s="50"/>
      <c r="AH33" s="50"/>
      <c r="AI33" s="50"/>
      <c r="AJ33" s="50"/>
      <c r="AK33" s="307"/>
      <c r="AL33" s="57"/>
      <c r="AM33" s="17"/>
      <c r="AN33" s="17"/>
      <c r="AO33" s="56"/>
      <c r="AP33" s="50"/>
      <c r="AQ33" s="50"/>
      <c r="AR33" s="50"/>
      <c r="AS33" s="50"/>
      <c r="AT33" s="50"/>
      <c r="AU33" s="50"/>
      <c r="AV33" s="307"/>
      <c r="AW33" s="57"/>
      <c r="AX33" s="17"/>
      <c r="AY33" s="17"/>
      <c r="AZ33" s="56"/>
      <c r="BA33" s="50"/>
      <c r="BB33" s="50"/>
      <c r="BC33" s="50"/>
      <c r="BD33" s="50"/>
      <c r="BE33" s="50"/>
      <c r="BF33" s="50"/>
      <c r="BG33" s="307"/>
      <c r="BH33" s="57"/>
      <c r="BI33" s="17"/>
      <c r="BJ33" s="17"/>
      <c r="BK33" s="56"/>
      <c r="BL33" s="50"/>
      <c r="BM33" s="50"/>
      <c r="BN33" s="50"/>
      <c r="BO33" s="50"/>
      <c r="BP33" s="50"/>
      <c r="BQ33" s="50"/>
      <c r="BR33" s="307"/>
      <c r="BS33" s="57"/>
      <c r="BT33" s="17"/>
      <c r="BU33" s="17"/>
      <c r="BV33" s="56"/>
      <c r="BW33" s="50"/>
      <c r="BX33" s="50"/>
      <c r="BY33" s="50"/>
      <c r="BZ33" s="50"/>
      <c r="CA33" s="50"/>
      <c r="CB33" s="50"/>
      <c r="CC33" s="307"/>
      <c r="CD33" s="57"/>
      <c r="CE33" s="17"/>
      <c r="CF33" s="17"/>
      <c r="CG33" s="56"/>
      <c r="CH33" s="50"/>
      <c r="CI33" s="50"/>
      <c r="CJ33" s="50"/>
      <c r="CK33" s="50"/>
      <c r="CL33" s="50"/>
      <c r="CM33" s="50"/>
      <c r="CN33" s="307"/>
      <c r="CO33" s="57"/>
      <c r="CP33" s="17"/>
      <c r="CQ33" s="17"/>
      <c r="CR33" s="56"/>
      <c r="CS33" s="50"/>
      <c r="CT33" s="50"/>
      <c r="CU33" s="50"/>
      <c r="CV33" s="50"/>
      <c r="CW33" s="50"/>
      <c r="CX33" s="50"/>
      <c r="CY33" s="307"/>
      <c r="CZ33" s="57"/>
      <c r="DA33" s="17"/>
      <c r="DB33" s="17"/>
      <c r="DC33" s="56"/>
      <c r="DD33" s="50"/>
      <c r="DE33" s="50"/>
      <c r="DF33" s="50"/>
      <c r="DG33" s="50"/>
      <c r="DH33" s="50"/>
      <c r="DI33" s="50"/>
      <c r="DJ33" s="307"/>
      <c r="DK33" s="57"/>
      <c r="DL33" s="17"/>
      <c r="DM33" s="17"/>
      <c r="DN33" s="56"/>
      <c r="DO33" s="50"/>
      <c r="DP33" s="50"/>
      <c r="DQ33" s="50"/>
      <c r="DR33" s="50"/>
      <c r="DS33" s="50"/>
      <c r="DT33" s="50"/>
      <c r="DU33" s="307"/>
      <c r="DV33" s="57"/>
      <c r="DW33" s="17"/>
      <c r="DX33" s="17"/>
      <c r="DY33" s="56"/>
      <c r="DZ33" s="50"/>
      <c r="EA33" s="50"/>
      <c r="EB33" s="50"/>
      <c r="EC33" s="50"/>
      <c r="ED33" s="50"/>
      <c r="EE33" s="50"/>
      <c r="EF33" s="307"/>
      <c r="EG33" s="57"/>
      <c r="EH33" s="17"/>
      <c r="EI33" s="17"/>
      <c r="EJ33" s="56"/>
      <c r="EK33" s="50"/>
      <c r="EL33" s="50"/>
      <c r="EM33" s="50"/>
      <c r="EN33" s="50"/>
      <c r="EO33" s="50"/>
      <c r="EP33" s="50"/>
      <c r="EQ33" s="307"/>
      <c r="ER33" s="57"/>
      <c r="ES33" s="17"/>
      <c r="ET33" s="17"/>
      <c r="EU33" s="56"/>
      <c r="EV33" s="50"/>
      <c r="EW33" s="50"/>
      <c r="EX33" s="50"/>
      <c r="EY33" s="50"/>
      <c r="EZ33" s="50"/>
      <c r="FA33" s="50"/>
      <c r="FB33" s="307"/>
      <c r="FC33" s="57"/>
      <c r="FD33" s="17"/>
      <c r="FE33" s="17"/>
      <c r="FF33" s="56"/>
      <c r="FG33" s="50"/>
      <c r="FH33" s="50"/>
      <c r="FI33" s="50"/>
      <c r="FJ33" s="50"/>
      <c r="FK33" s="50"/>
      <c r="FL33" s="50"/>
      <c r="FM33" s="307"/>
      <c r="FN33" s="57"/>
      <c r="FO33" s="17"/>
      <c r="FP33" s="17"/>
      <c r="FQ33" s="56"/>
      <c r="FR33" s="50"/>
      <c r="FS33" s="50"/>
      <c r="FT33" s="50"/>
      <c r="FU33" s="50"/>
      <c r="FV33" s="50"/>
      <c r="FW33" s="50"/>
      <c r="FX33" s="307"/>
      <c r="FY33" s="57"/>
      <c r="FZ33" s="17"/>
      <c r="GA33" s="17"/>
      <c r="GB33" s="56"/>
      <c r="GC33" s="50"/>
      <c r="GD33" s="50"/>
      <c r="GE33" s="50"/>
      <c r="GF33" s="50"/>
      <c r="GG33" s="50"/>
      <c r="GH33" s="50"/>
      <c r="GI33" s="307"/>
      <c r="GJ33" s="57"/>
      <c r="GK33" s="17"/>
      <c r="GL33" s="17"/>
      <c r="GM33" s="56"/>
      <c r="GN33" s="50"/>
      <c r="GO33" s="50"/>
      <c r="GP33" s="50"/>
      <c r="GQ33" s="50"/>
      <c r="GR33" s="50"/>
      <c r="GS33" s="50"/>
      <c r="GT33" s="307"/>
      <c r="GU33" s="57"/>
      <c r="GV33" s="17"/>
      <c r="GW33" s="17"/>
      <c r="GX33" s="56"/>
      <c r="GY33" s="50"/>
      <c r="GZ33" s="50"/>
      <c r="HA33" s="50"/>
      <c r="HB33" s="50"/>
      <c r="HC33" s="50"/>
      <c r="HD33" s="50"/>
      <c r="HE33" s="307"/>
      <c r="HF33" s="57"/>
      <c r="HG33" s="17"/>
      <c r="HH33" s="17"/>
      <c r="HI33" s="56"/>
      <c r="HJ33" s="50"/>
      <c r="HK33" s="50"/>
      <c r="HL33" s="50"/>
      <c r="HM33" s="50"/>
      <c r="HN33" s="50"/>
      <c r="HO33" s="50"/>
      <c r="HP33" s="307"/>
      <c r="HQ33" s="57"/>
      <c r="HR33" s="17"/>
      <c r="HS33" s="17"/>
    </row>
    <row r="34" spans="1:227" x14ac:dyDescent="0.3">
      <c r="A34" s="221">
        <v>1</v>
      </c>
      <c r="B34" s="665"/>
      <c r="C34" s="55"/>
      <c r="D34" s="55"/>
      <c r="E34" s="307"/>
      <c r="F34" s="307"/>
      <c r="G34" s="17"/>
      <c r="H34" s="56"/>
      <c r="I34" s="50"/>
      <c r="J34" s="50"/>
      <c r="K34" s="50"/>
      <c r="L34" s="50"/>
      <c r="M34" s="50"/>
      <c r="N34" s="50"/>
      <c r="O34" s="307"/>
      <c r="P34" s="57"/>
      <c r="Q34" s="17"/>
      <c r="R34" s="17"/>
      <c r="S34" s="56"/>
      <c r="T34" s="50"/>
      <c r="U34" s="50"/>
      <c r="V34" s="50"/>
      <c r="W34" s="50"/>
      <c r="X34" s="50"/>
      <c r="Y34" s="50"/>
      <c r="Z34" s="307"/>
      <c r="AA34" s="57"/>
      <c r="AB34" s="17"/>
      <c r="AC34" s="17"/>
      <c r="AD34" s="56"/>
      <c r="AE34" s="50"/>
      <c r="AF34" s="50"/>
      <c r="AG34" s="50"/>
      <c r="AH34" s="50"/>
      <c r="AI34" s="50"/>
      <c r="AJ34" s="50"/>
      <c r="AK34" s="307"/>
      <c r="AL34" s="57"/>
      <c r="AM34" s="17"/>
      <c r="AN34" s="17"/>
      <c r="AO34" s="56"/>
      <c r="AP34" s="50"/>
      <c r="AQ34" s="50"/>
      <c r="AR34" s="50"/>
      <c r="AS34" s="50"/>
      <c r="AT34" s="50"/>
      <c r="AU34" s="50"/>
      <c r="AV34" s="307"/>
      <c r="AW34" s="57"/>
      <c r="AX34" s="17"/>
      <c r="AY34" s="17"/>
      <c r="AZ34" s="56"/>
      <c r="BA34" s="50"/>
      <c r="BB34" s="50"/>
      <c r="BC34" s="50"/>
      <c r="BD34" s="50"/>
      <c r="BE34" s="50"/>
      <c r="BF34" s="50"/>
      <c r="BG34" s="307"/>
      <c r="BH34" s="57"/>
      <c r="BI34" s="17"/>
      <c r="BJ34" s="17"/>
      <c r="BK34" s="56"/>
      <c r="BL34" s="50"/>
      <c r="BM34" s="50"/>
      <c r="BN34" s="50"/>
      <c r="BO34" s="50"/>
      <c r="BP34" s="50"/>
      <c r="BQ34" s="50"/>
      <c r="BR34" s="307"/>
      <c r="BS34" s="57"/>
      <c r="BT34" s="17"/>
      <c r="BU34" s="17"/>
      <c r="BV34" s="56"/>
      <c r="BW34" s="50"/>
      <c r="BX34" s="50"/>
      <c r="BY34" s="50"/>
      <c r="BZ34" s="50"/>
      <c r="CA34" s="50"/>
      <c r="CB34" s="50"/>
      <c r="CC34" s="307"/>
      <c r="CD34" s="57"/>
      <c r="CE34" s="17"/>
      <c r="CF34" s="17"/>
      <c r="CG34" s="56"/>
      <c r="CH34" s="50"/>
      <c r="CI34" s="50"/>
      <c r="CJ34" s="50"/>
      <c r="CK34" s="50"/>
      <c r="CL34" s="50"/>
      <c r="CM34" s="50"/>
      <c r="CN34" s="307"/>
      <c r="CO34" s="57"/>
      <c r="CP34" s="17"/>
      <c r="CQ34" s="17"/>
      <c r="CR34" s="56"/>
      <c r="CS34" s="50"/>
      <c r="CT34" s="50"/>
      <c r="CU34" s="50"/>
      <c r="CV34" s="50"/>
      <c r="CW34" s="50"/>
      <c r="CX34" s="50"/>
      <c r="CY34" s="307"/>
      <c r="CZ34" s="57"/>
      <c r="DA34" s="17"/>
      <c r="DB34" s="17"/>
      <c r="DC34" s="56"/>
      <c r="DD34" s="50"/>
      <c r="DE34" s="50"/>
      <c r="DF34" s="50"/>
      <c r="DG34" s="50"/>
      <c r="DH34" s="50"/>
      <c r="DI34" s="50"/>
      <c r="DJ34" s="307"/>
      <c r="DK34" s="57"/>
      <c r="DL34" s="17"/>
      <c r="DM34" s="17"/>
      <c r="DN34" s="56"/>
      <c r="DO34" s="50"/>
      <c r="DP34" s="50"/>
      <c r="DQ34" s="50"/>
      <c r="DR34" s="50"/>
      <c r="DS34" s="50"/>
      <c r="DT34" s="50"/>
      <c r="DU34" s="307"/>
      <c r="DV34" s="57"/>
      <c r="DW34" s="17"/>
      <c r="DX34" s="17"/>
      <c r="DY34" s="56"/>
      <c r="DZ34" s="50"/>
      <c r="EA34" s="50"/>
      <c r="EB34" s="50"/>
      <c r="EC34" s="50"/>
      <c r="ED34" s="50"/>
      <c r="EE34" s="50"/>
      <c r="EF34" s="307"/>
      <c r="EG34" s="57"/>
      <c r="EH34" s="17"/>
      <c r="EI34" s="17"/>
      <c r="EJ34" s="56"/>
      <c r="EK34" s="50"/>
      <c r="EL34" s="50"/>
      <c r="EM34" s="50"/>
      <c r="EN34" s="50"/>
      <c r="EO34" s="50"/>
      <c r="EP34" s="50"/>
      <c r="EQ34" s="307"/>
      <c r="ER34" s="57"/>
      <c r="ES34" s="17"/>
      <c r="ET34" s="17"/>
      <c r="EU34" s="56"/>
      <c r="EV34" s="50"/>
      <c r="EW34" s="50"/>
      <c r="EX34" s="50"/>
      <c r="EY34" s="50"/>
      <c r="EZ34" s="50"/>
      <c r="FA34" s="50"/>
      <c r="FB34" s="307"/>
      <c r="FC34" s="57"/>
      <c r="FD34" s="17"/>
      <c r="FE34" s="17"/>
      <c r="FF34" s="56"/>
      <c r="FG34" s="50"/>
      <c r="FH34" s="50"/>
      <c r="FI34" s="50"/>
      <c r="FJ34" s="50"/>
      <c r="FK34" s="50"/>
      <c r="FL34" s="50"/>
      <c r="FM34" s="307"/>
      <c r="FN34" s="57"/>
      <c r="FO34" s="17"/>
      <c r="FP34" s="17"/>
      <c r="FQ34" s="56"/>
      <c r="FR34" s="50"/>
      <c r="FS34" s="50"/>
      <c r="FT34" s="50"/>
      <c r="FU34" s="50"/>
      <c r="FV34" s="50"/>
      <c r="FW34" s="50"/>
      <c r="FX34" s="307"/>
      <c r="FY34" s="57"/>
      <c r="FZ34" s="17"/>
      <c r="GA34" s="17"/>
      <c r="GB34" s="56"/>
      <c r="GC34" s="50"/>
      <c r="GD34" s="50"/>
      <c r="GE34" s="50"/>
      <c r="GF34" s="50"/>
      <c r="GG34" s="50"/>
      <c r="GH34" s="50"/>
      <c r="GI34" s="307"/>
      <c r="GJ34" s="57"/>
      <c r="GK34" s="17"/>
      <c r="GL34" s="17"/>
      <c r="GM34" s="56"/>
      <c r="GN34" s="50"/>
      <c r="GO34" s="50"/>
      <c r="GP34" s="50"/>
      <c r="GQ34" s="50"/>
      <c r="GR34" s="50"/>
      <c r="GS34" s="50"/>
      <c r="GT34" s="307"/>
      <c r="GU34" s="57"/>
      <c r="GV34" s="17"/>
      <c r="GW34" s="17"/>
      <c r="GX34" s="56"/>
      <c r="GY34" s="50"/>
      <c r="GZ34" s="50"/>
      <c r="HA34" s="50"/>
      <c r="HB34" s="50"/>
      <c r="HC34" s="50"/>
      <c r="HD34" s="50"/>
      <c r="HE34" s="307"/>
      <c r="HF34" s="57"/>
      <c r="HG34" s="17"/>
      <c r="HH34" s="17"/>
      <c r="HI34" s="56"/>
      <c r="HJ34" s="50"/>
      <c r="HK34" s="50"/>
      <c r="HL34" s="50"/>
      <c r="HM34" s="50"/>
      <c r="HN34" s="50"/>
      <c r="HO34" s="50"/>
      <c r="HP34" s="307"/>
      <c r="HQ34" s="57"/>
      <c r="HR34" s="17"/>
      <c r="HS34" s="17"/>
    </row>
    <row r="35" spans="1:227" x14ac:dyDescent="0.3">
      <c r="A35" s="221">
        <v>2</v>
      </c>
      <c r="B35" s="665"/>
      <c r="C35" s="55"/>
      <c r="D35" s="55"/>
      <c r="E35" s="307"/>
      <c r="F35" s="307"/>
      <c r="G35" s="17"/>
      <c r="H35" s="56"/>
      <c r="I35" s="50"/>
      <c r="J35" s="50"/>
      <c r="K35" s="50"/>
      <c r="L35" s="50"/>
      <c r="M35" s="50"/>
      <c r="N35" s="50"/>
      <c r="O35" s="307"/>
      <c r="P35" s="57"/>
      <c r="Q35" s="17"/>
      <c r="R35" s="17"/>
      <c r="S35" s="56"/>
      <c r="T35" s="50"/>
      <c r="U35" s="50"/>
      <c r="V35" s="50"/>
      <c r="W35" s="50"/>
      <c r="X35" s="50"/>
      <c r="Y35" s="50"/>
      <c r="Z35" s="307"/>
      <c r="AA35" s="57"/>
      <c r="AB35" s="17"/>
      <c r="AC35" s="17"/>
      <c r="AD35" s="56"/>
      <c r="AE35" s="50"/>
      <c r="AF35" s="50"/>
      <c r="AG35" s="50"/>
      <c r="AH35" s="50"/>
      <c r="AI35" s="50"/>
      <c r="AJ35" s="50"/>
      <c r="AK35" s="307"/>
      <c r="AL35" s="57"/>
      <c r="AM35" s="17"/>
      <c r="AN35" s="17"/>
      <c r="AO35" s="56"/>
      <c r="AP35" s="50"/>
      <c r="AQ35" s="50"/>
      <c r="AR35" s="50"/>
      <c r="AS35" s="50"/>
      <c r="AT35" s="50"/>
      <c r="AU35" s="50"/>
      <c r="AV35" s="307"/>
      <c r="AW35" s="57"/>
      <c r="AX35" s="17"/>
      <c r="AY35" s="17"/>
      <c r="AZ35" s="56"/>
      <c r="BA35" s="50"/>
      <c r="BB35" s="50"/>
      <c r="BC35" s="50"/>
      <c r="BD35" s="50"/>
      <c r="BE35" s="50"/>
      <c r="BF35" s="50"/>
      <c r="BG35" s="307"/>
      <c r="BH35" s="57"/>
      <c r="BI35" s="17"/>
      <c r="BJ35" s="17"/>
      <c r="BK35" s="56"/>
      <c r="BL35" s="50"/>
      <c r="BM35" s="50"/>
      <c r="BN35" s="50"/>
      <c r="BO35" s="50"/>
      <c r="BP35" s="50"/>
      <c r="BQ35" s="50"/>
      <c r="BR35" s="307"/>
      <c r="BS35" s="57"/>
      <c r="BT35" s="17"/>
      <c r="BU35" s="17"/>
      <c r="BV35" s="56"/>
      <c r="BW35" s="50"/>
      <c r="BX35" s="50"/>
      <c r="BY35" s="50"/>
      <c r="BZ35" s="50"/>
      <c r="CA35" s="50"/>
      <c r="CB35" s="50"/>
      <c r="CC35" s="307"/>
      <c r="CD35" s="57"/>
      <c r="CE35" s="17"/>
      <c r="CF35" s="17"/>
      <c r="CG35" s="56"/>
      <c r="CH35" s="50"/>
      <c r="CI35" s="50"/>
      <c r="CJ35" s="50"/>
      <c r="CK35" s="50"/>
      <c r="CL35" s="50"/>
      <c r="CM35" s="50"/>
      <c r="CN35" s="307"/>
      <c r="CO35" s="57"/>
      <c r="CP35" s="17"/>
      <c r="CQ35" s="17"/>
      <c r="CR35" s="56"/>
      <c r="CS35" s="50"/>
      <c r="CT35" s="50"/>
      <c r="CU35" s="50"/>
      <c r="CV35" s="50"/>
      <c r="CW35" s="50"/>
      <c r="CX35" s="50"/>
      <c r="CY35" s="307"/>
      <c r="CZ35" s="57"/>
      <c r="DA35" s="17"/>
      <c r="DB35" s="17"/>
      <c r="DC35" s="56"/>
      <c r="DD35" s="50"/>
      <c r="DE35" s="50"/>
      <c r="DF35" s="50"/>
      <c r="DG35" s="50"/>
      <c r="DH35" s="50"/>
      <c r="DI35" s="50"/>
      <c r="DJ35" s="307"/>
      <c r="DK35" s="57"/>
      <c r="DL35" s="17"/>
      <c r="DM35" s="17"/>
      <c r="DN35" s="56"/>
      <c r="DO35" s="50"/>
      <c r="DP35" s="50"/>
      <c r="DQ35" s="50"/>
      <c r="DR35" s="50"/>
      <c r="DS35" s="50"/>
      <c r="DT35" s="50"/>
      <c r="DU35" s="307"/>
      <c r="DV35" s="57"/>
      <c r="DW35" s="17"/>
      <c r="DX35" s="17"/>
      <c r="DY35" s="56"/>
      <c r="DZ35" s="50"/>
      <c r="EA35" s="50"/>
      <c r="EB35" s="50"/>
      <c r="EC35" s="50"/>
      <c r="ED35" s="50"/>
      <c r="EE35" s="50"/>
      <c r="EF35" s="307"/>
      <c r="EG35" s="57"/>
      <c r="EH35" s="17"/>
      <c r="EI35" s="17"/>
      <c r="EJ35" s="56"/>
      <c r="EK35" s="50"/>
      <c r="EL35" s="50"/>
      <c r="EM35" s="50"/>
      <c r="EN35" s="50"/>
      <c r="EO35" s="50"/>
      <c r="EP35" s="50"/>
      <c r="EQ35" s="307"/>
      <c r="ER35" s="57"/>
      <c r="ES35" s="17"/>
      <c r="ET35" s="17"/>
      <c r="EU35" s="56"/>
      <c r="EV35" s="50"/>
      <c r="EW35" s="50"/>
      <c r="EX35" s="50"/>
      <c r="EY35" s="50"/>
      <c r="EZ35" s="50"/>
      <c r="FA35" s="50"/>
      <c r="FB35" s="307"/>
      <c r="FC35" s="57"/>
      <c r="FD35" s="17"/>
      <c r="FE35" s="17"/>
      <c r="FF35" s="56"/>
      <c r="FG35" s="50"/>
      <c r="FH35" s="50"/>
      <c r="FI35" s="50"/>
      <c r="FJ35" s="50"/>
      <c r="FK35" s="50"/>
      <c r="FL35" s="50"/>
      <c r="FM35" s="307"/>
      <c r="FN35" s="57"/>
      <c r="FO35" s="17"/>
      <c r="FP35" s="17"/>
      <c r="FQ35" s="56"/>
      <c r="FR35" s="50"/>
      <c r="FS35" s="50"/>
      <c r="FT35" s="50"/>
      <c r="FU35" s="50"/>
      <c r="FV35" s="50"/>
      <c r="FW35" s="50"/>
      <c r="FX35" s="307"/>
      <c r="FY35" s="57"/>
      <c r="FZ35" s="17"/>
      <c r="GA35" s="17"/>
      <c r="GB35" s="56"/>
      <c r="GC35" s="50"/>
      <c r="GD35" s="50"/>
      <c r="GE35" s="50"/>
      <c r="GF35" s="50"/>
      <c r="GG35" s="50"/>
      <c r="GH35" s="50"/>
      <c r="GI35" s="307"/>
      <c r="GJ35" s="57"/>
      <c r="GK35" s="17"/>
      <c r="GL35" s="17"/>
      <c r="GM35" s="56"/>
      <c r="GN35" s="50"/>
      <c r="GO35" s="50"/>
      <c r="GP35" s="50"/>
      <c r="GQ35" s="50"/>
      <c r="GR35" s="50"/>
      <c r="GS35" s="50"/>
      <c r="GT35" s="307"/>
      <c r="GU35" s="57"/>
      <c r="GV35" s="17"/>
      <c r="GW35" s="17"/>
      <c r="GX35" s="56"/>
      <c r="GY35" s="50"/>
      <c r="GZ35" s="50"/>
      <c r="HA35" s="50"/>
      <c r="HB35" s="50"/>
      <c r="HC35" s="50"/>
      <c r="HD35" s="50"/>
      <c r="HE35" s="307"/>
      <c r="HF35" s="57"/>
      <c r="HG35" s="17"/>
      <c r="HH35" s="17"/>
      <c r="HI35" s="56"/>
      <c r="HJ35" s="50"/>
      <c r="HK35" s="50"/>
      <c r="HL35" s="50"/>
      <c r="HM35" s="50"/>
      <c r="HN35" s="50"/>
      <c r="HO35" s="50"/>
      <c r="HP35" s="307"/>
      <c r="HQ35" s="57"/>
      <c r="HR35" s="17"/>
      <c r="HS35" s="17"/>
    </row>
    <row r="36" spans="1:227" x14ac:dyDescent="0.3">
      <c r="A36" s="221">
        <v>3</v>
      </c>
      <c r="B36" s="665"/>
      <c r="C36" s="55"/>
      <c r="D36" s="55"/>
      <c r="E36" s="307"/>
      <c r="F36" s="307"/>
      <c r="G36" s="17"/>
      <c r="H36" s="56"/>
      <c r="I36" s="50"/>
      <c r="J36" s="50"/>
      <c r="K36" s="50"/>
      <c r="L36" s="50"/>
      <c r="M36" s="50"/>
      <c r="N36" s="50"/>
      <c r="O36" s="307"/>
      <c r="P36" s="57"/>
      <c r="Q36" s="17"/>
      <c r="R36" s="17"/>
      <c r="S36" s="56"/>
      <c r="T36" s="50"/>
      <c r="U36" s="50"/>
      <c r="V36" s="50"/>
      <c r="W36" s="50"/>
      <c r="X36" s="50"/>
      <c r="Y36" s="50"/>
      <c r="Z36" s="307"/>
      <c r="AA36" s="57"/>
      <c r="AB36" s="17"/>
      <c r="AC36" s="17"/>
      <c r="AD36" s="56"/>
      <c r="AE36" s="50"/>
      <c r="AF36" s="50"/>
      <c r="AG36" s="50"/>
      <c r="AH36" s="50"/>
      <c r="AI36" s="50"/>
      <c r="AJ36" s="50"/>
      <c r="AK36" s="307"/>
      <c r="AL36" s="57"/>
      <c r="AM36" s="17"/>
      <c r="AN36" s="17"/>
      <c r="AO36" s="56"/>
      <c r="AP36" s="50"/>
      <c r="AQ36" s="50"/>
      <c r="AR36" s="50"/>
      <c r="AS36" s="50"/>
      <c r="AT36" s="50"/>
      <c r="AU36" s="50"/>
      <c r="AV36" s="307"/>
      <c r="AW36" s="57"/>
      <c r="AX36" s="17"/>
      <c r="AY36" s="17"/>
      <c r="AZ36" s="56"/>
      <c r="BA36" s="50"/>
      <c r="BB36" s="50"/>
      <c r="BC36" s="50"/>
      <c r="BD36" s="50"/>
      <c r="BE36" s="50"/>
      <c r="BF36" s="50"/>
      <c r="BG36" s="307"/>
      <c r="BH36" s="57"/>
      <c r="BI36" s="17"/>
      <c r="BJ36" s="17"/>
      <c r="BK36" s="56"/>
      <c r="BL36" s="50"/>
      <c r="BM36" s="50"/>
      <c r="BN36" s="50"/>
      <c r="BO36" s="50"/>
      <c r="BP36" s="50"/>
      <c r="BQ36" s="50"/>
      <c r="BR36" s="307"/>
      <c r="BS36" s="57"/>
      <c r="BT36" s="17"/>
      <c r="BU36" s="17"/>
      <c r="BV36" s="56"/>
      <c r="BW36" s="50"/>
      <c r="BX36" s="50"/>
      <c r="BY36" s="50"/>
      <c r="BZ36" s="50"/>
      <c r="CA36" s="50"/>
      <c r="CB36" s="50"/>
      <c r="CC36" s="307"/>
      <c r="CD36" s="57"/>
      <c r="CE36" s="17"/>
      <c r="CF36" s="17"/>
      <c r="CG36" s="56"/>
      <c r="CH36" s="50"/>
      <c r="CI36" s="50"/>
      <c r="CJ36" s="50"/>
      <c r="CK36" s="50"/>
      <c r="CL36" s="50"/>
      <c r="CM36" s="50"/>
      <c r="CN36" s="307"/>
      <c r="CO36" s="57"/>
      <c r="CP36" s="17"/>
      <c r="CQ36" s="17"/>
      <c r="CR36" s="56"/>
      <c r="CS36" s="50"/>
      <c r="CT36" s="50"/>
      <c r="CU36" s="50"/>
      <c r="CV36" s="50"/>
      <c r="CW36" s="50"/>
      <c r="CX36" s="50"/>
      <c r="CY36" s="307"/>
      <c r="CZ36" s="57"/>
      <c r="DA36" s="17"/>
      <c r="DB36" s="17"/>
      <c r="DC36" s="56"/>
      <c r="DD36" s="50"/>
      <c r="DE36" s="50"/>
      <c r="DF36" s="50"/>
      <c r="DG36" s="50"/>
      <c r="DH36" s="50"/>
      <c r="DI36" s="50"/>
      <c r="DJ36" s="307"/>
      <c r="DK36" s="57"/>
      <c r="DL36" s="17"/>
      <c r="DM36" s="17"/>
      <c r="DN36" s="56"/>
      <c r="DO36" s="50"/>
      <c r="DP36" s="50"/>
      <c r="DQ36" s="50"/>
      <c r="DR36" s="50"/>
      <c r="DS36" s="50"/>
      <c r="DT36" s="50"/>
      <c r="DU36" s="307"/>
      <c r="DV36" s="57"/>
      <c r="DW36" s="17"/>
      <c r="DX36" s="17"/>
      <c r="DY36" s="56"/>
      <c r="DZ36" s="50"/>
      <c r="EA36" s="50"/>
      <c r="EB36" s="50"/>
      <c r="EC36" s="50"/>
      <c r="ED36" s="50"/>
      <c r="EE36" s="50"/>
      <c r="EF36" s="307"/>
      <c r="EG36" s="57"/>
      <c r="EH36" s="17"/>
      <c r="EI36" s="17"/>
      <c r="EJ36" s="56"/>
      <c r="EK36" s="50"/>
      <c r="EL36" s="50"/>
      <c r="EM36" s="50"/>
      <c r="EN36" s="50"/>
      <c r="EO36" s="50"/>
      <c r="EP36" s="50"/>
      <c r="EQ36" s="307"/>
      <c r="ER36" s="57"/>
      <c r="ES36" s="17"/>
      <c r="ET36" s="17"/>
      <c r="EU36" s="56"/>
      <c r="EV36" s="50"/>
      <c r="EW36" s="50"/>
      <c r="EX36" s="50"/>
      <c r="EY36" s="50"/>
      <c r="EZ36" s="50"/>
      <c r="FA36" s="50"/>
      <c r="FB36" s="307"/>
      <c r="FC36" s="57"/>
      <c r="FD36" s="17"/>
      <c r="FE36" s="17"/>
      <c r="FF36" s="56"/>
      <c r="FG36" s="50"/>
      <c r="FH36" s="50"/>
      <c r="FI36" s="50"/>
      <c r="FJ36" s="50"/>
      <c r="FK36" s="50"/>
      <c r="FL36" s="50"/>
      <c r="FM36" s="307"/>
      <c r="FN36" s="57"/>
      <c r="FO36" s="17"/>
      <c r="FP36" s="17"/>
      <c r="FQ36" s="56"/>
      <c r="FR36" s="50"/>
      <c r="FS36" s="50"/>
      <c r="FT36" s="50"/>
      <c r="FU36" s="50"/>
      <c r="FV36" s="50"/>
      <c r="FW36" s="50"/>
      <c r="FX36" s="307"/>
      <c r="FY36" s="57"/>
      <c r="FZ36" s="17"/>
      <c r="GA36" s="17"/>
      <c r="GB36" s="56"/>
      <c r="GC36" s="50"/>
      <c r="GD36" s="50"/>
      <c r="GE36" s="50"/>
      <c r="GF36" s="50"/>
      <c r="GG36" s="50"/>
      <c r="GH36" s="50"/>
      <c r="GI36" s="307"/>
      <c r="GJ36" s="57"/>
      <c r="GK36" s="17"/>
      <c r="GL36" s="17"/>
      <c r="GM36" s="56"/>
      <c r="GN36" s="50"/>
      <c r="GO36" s="50"/>
      <c r="GP36" s="50"/>
      <c r="GQ36" s="50"/>
      <c r="GR36" s="50"/>
      <c r="GS36" s="50"/>
      <c r="GT36" s="307"/>
      <c r="GU36" s="57"/>
      <c r="GV36" s="17"/>
      <c r="GW36" s="17"/>
      <c r="GX36" s="56"/>
      <c r="GY36" s="50"/>
      <c r="GZ36" s="50"/>
      <c r="HA36" s="50"/>
      <c r="HB36" s="50"/>
      <c r="HC36" s="50"/>
      <c r="HD36" s="50"/>
      <c r="HE36" s="307"/>
      <c r="HF36" s="57"/>
      <c r="HG36" s="17"/>
      <c r="HH36" s="17"/>
      <c r="HI36" s="56"/>
      <c r="HJ36" s="50"/>
      <c r="HK36" s="50"/>
      <c r="HL36" s="50"/>
      <c r="HM36" s="50"/>
      <c r="HN36" s="50"/>
      <c r="HO36" s="50"/>
      <c r="HP36" s="307"/>
      <c r="HQ36" s="57"/>
      <c r="HR36" s="17"/>
      <c r="HS36" s="17"/>
    </row>
    <row r="37" spans="1:227" x14ac:dyDescent="0.3">
      <c r="A37" s="221">
        <v>4</v>
      </c>
      <c r="B37" s="665"/>
      <c r="C37" s="55"/>
      <c r="D37" s="55"/>
      <c r="E37" s="307"/>
      <c r="F37" s="307"/>
      <c r="G37" s="17"/>
      <c r="H37" s="56"/>
      <c r="I37" s="50"/>
      <c r="J37" s="50"/>
      <c r="K37" s="50"/>
      <c r="L37" s="50"/>
      <c r="M37" s="50"/>
      <c r="N37" s="50"/>
      <c r="O37" s="307"/>
      <c r="P37" s="57"/>
      <c r="Q37" s="17"/>
      <c r="R37" s="17"/>
      <c r="S37" s="56"/>
      <c r="T37" s="50"/>
      <c r="U37" s="50"/>
      <c r="V37" s="50"/>
      <c r="W37" s="50"/>
      <c r="X37" s="50"/>
      <c r="Y37" s="50"/>
      <c r="Z37" s="307"/>
      <c r="AA37" s="57"/>
      <c r="AB37" s="17"/>
      <c r="AC37" s="17"/>
      <c r="AD37" s="56"/>
      <c r="AE37" s="50"/>
      <c r="AF37" s="50"/>
      <c r="AG37" s="50"/>
      <c r="AH37" s="50"/>
      <c r="AI37" s="50"/>
      <c r="AJ37" s="50"/>
      <c r="AK37" s="307"/>
      <c r="AL37" s="57"/>
      <c r="AM37" s="17"/>
      <c r="AN37" s="17"/>
      <c r="AO37" s="56"/>
      <c r="AP37" s="50"/>
      <c r="AQ37" s="50"/>
      <c r="AR37" s="50"/>
      <c r="AS37" s="50"/>
      <c r="AT37" s="50"/>
      <c r="AU37" s="50"/>
      <c r="AV37" s="307"/>
      <c r="AW37" s="57"/>
      <c r="AX37" s="17"/>
      <c r="AY37" s="17"/>
      <c r="AZ37" s="56"/>
      <c r="BA37" s="50"/>
      <c r="BB37" s="50"/>
      <c r="BC37" s="50"/>
      <c r="BD37" s="50"/>
      <c r="BE37" s="50"/>
      <c r="BF37" s="50"/>
      <c r="BG37" s="307"/>
      <c r="BH37" s="57"/>
      <c r="BI37" s="17"/>
      <c r="BJ37" s="17"/>
      <c r="BK37" s="56"/>
      <c r="BL37" s="50"/>
      <c r="BM37" s="50"/>
      <c r="BN37" s="50"/>
      <c r="BO37" s="50"/>
      <c r="BP37" s="50"/>
      <c r="BQ37" s="50"/>
      <c r="BR37" s="307"/>
      <c r="BS37" s="57"/>
      <c r="BT37" s="17"/>
      <c r="BU37" s="17"/>
      <c r="BV37" s="56"/>
      <c r="BW37" s="50"/>
      <c r="BX37" s="50"/>
      <c r="BY37" s="50"/>
      <c r="BZ37" s="50"/>
      <c r="CA37" s="50"/>
      <c r="CB37" s="50"/>
      <c r="CC37" s="307"/>
      <c r="CD37" s="57"/>
      <c r="CE37" s="17"/>
      <c r="CF37" s="17"/>
      <c r="CG37" s="56"/>
      <c r="CH37" s="50"/>
      <c r="CI37" s="50"/>
      <c r="CJ37" s="50"/>
      <c r="CK37" s="50"/>
      <c r="CL37" s="50"/>
      <c r="CM37" s="50"/>
      <c r="CN37" s="307"/>
      <c r="CO37" s="57"/>
      <c r="CP37" s="17"/>
      <c r="CQ37" s="17"/>
      <c r="CR37" s="56"/>
      <c r="CS37" s="50"/>
      <c r="CT37" s="50"/>
      <c r="CU37" s="50"/>
      <c r="CV37" s="50"/>
      <c r="CW37" s="50"/>
      <c r="CX37" s="50"/>
      <c r="CY37" s="307"/>
      <c r="CZ37" s="57"/>
      <c r="DA37" s="17"/>
      <c r="DB37" s="17"/>
      <c r="DC37" s="56"/>
      <c r="DD37" s="50"/>
      <c r="DE37" s="50"/>
      <c r="DF37" s="50"/>
      <c r="DG37" s="50"/>
      <c r="DH37" s="50"/>
      <c r="DI37" s="50"/>
      <c r="DJ37" s="307"/>
      <c r="DK37" s="57"/>
      <c r="DL37" s="17"/>
      <c r="DM37" s="17"/>
      <c r="DN37" s="56"/>
      <c r="DO37" s="50"/>
      <c r="DP37" s="50"/>
      <c r="DQ37" s="50"/>
      <c r="DR37" s="50"/>
      <c r="DS37" s="50"/>
      <c r="DT37" s="50"/>
      <c r="DU37" s="307"/>
      <c r="DV37" s="57"/>
      <c r="DW37" s="17"/>
      <c r="DX37" s="17"/>
      <c r="DY37" s="56"/>
      <c r="DZ37" s="50"/>
      <c r="EA37" s="50"/>
      <c r="EB37" s="50"/>
      <c r="EC37" s="50"/>
      <c r="ED37" s="50"/>
      <c r="EE37" s="50"/>
      <c r="EF37" s="307"/>
      <c r="EG37" s="57"/>
      <c r="EH37" s="17"/>
      <c r="EI37" s="17"/>
      <c r="EJ37" s="56"/>
      <c r="EK37" s="50"/>
      <c r="EL37" s="50"/>
      <c r="EM37" s="50"/>
      <c r="EN37" s="50"/>
      <c r="EO37" s="50"/>
      <c r="EP37" s="50"/>
      <c r="EQ37" s="307"/>
      <c r="ER37" s="57"/>
      <c r="ES37" s="17"/>
      <c r="ET37" s="17"/>
      <c r="EU37" s="56"/>
      <c r="EV37" s="50"/>
      <c r="EW37" s="50"/>
      <c r="EX37" s="50"/>
      <c r="EY37" s="50"/>
      <c r="EZ37" s="50"/>
      <c r="FA37" s="50"/>
      <c r="FB37" s="307"/>
      <c r="FC37" s="57"/>
      <c r="FD37" s="17"/>
      <c r="FE37" s="17"/>
      <c r="FF37" s="56"/>
      <c r="FG37" s="50"/>
      <c r="FH37" s="50"/>
      <c r="FI37" s="50"/>
      <c r="FJ37" s="50"/>
      <c r="FK37" s="50"/>
      <c r="FL37" s="50"/>
      <c r="FM37" s="307"/>
      <c r="FN37" s="57"/>
      <c r="FO37" s="17"/>
      <c r="FP37" s="17"/>
      <c r="FQ37" s="56"/>
      <c r="FR37" s="50"/>
      <c r="FS37" s="50"/>
      <c r="FT37" s="50"/>
      <c r="FU37" s="50"/>
      <c r="FV37" s="50"/>
      <c r="FW37" s="50"/>
      <c r="FX37" s="307"/>
      <c r="FY37" s="57"/>
      <c r="FZ37" s="17"/>
      <c r="GA37" s="17"/>
      <c r="GB37" s="56"/>
      <c r="GC37" s="50"/>
      <c r="GD37" s="50"/>
      <c r="GE37" s="50"/>
      <c r="GF37" s="50"/>
      <c r="GG37" s="50"/>
      <c r="GH37" s="50"/>
      <c r="GI37" s="307"/>
      <c r="GJ37" s="57"/>
      <c r="GK37" s="17"/>
      <c r="GL37" s="17"/>
      <c r="GM37" s="56"/>
      <c r="GN37" s="50"/>
      <c r="GO37" s="50"/>
      <c r="GP37" s="50"/>
      <c r="GQ37" s="50"/>
      <c r="GR37" s="50"/>
      <c r="GS37" s="50"/>
      <c r="GT37" s="307"/>
      <c r="GU37" s="57"/>
      <c r="GV37" s="17"/>
      <c r="GW37" s="17"/>
      <c r="GX37" s="56"/>
      <c r="GY37" s="50"/>
      <c r="GZ37" s="50"/>
      <c r="HA37" s="50"/>
      <c r="HB37" s="50"/>
      <c r="HC37" s="50"/>
      <c r="HD37" s="50"/>
      <c r="HE37" s="307"/>
      <c r="HF37" s="57"/>
      <c r="HG37" s="17"/>
      <c r="HH37" s="17"/>
      <c r="HI37" s="56"/>
      <c r="HJ37" s="50"/>
      <c r="HK37" s="50"/>
      <c r="HL37" s="50"/>
      <c r="HM37" s="50"/>
      <c r="HN37" s="50"/>
      <c r="HO37" s="50"/>
      <c r="HP37" s="307"/>
      <c r="HQ37" s="57"/>
      <c r="HR37" s="17"/>
      <c r="HS37" s="17"/>
    </row>
    <row r="38" spans="1:227" x14ac:dyDescent="0.3">
      <c r="A38" s="221">
        <v>5</v>
      </c>
      <c r="B38" s="665"/>
      <c r="C38" s="55"/>
      <c r="D38" s="55"/>
      <c r="E38" s="307"/>
      <c r="F38" s="307"/>
      <c r="G38" s="17"/>
      <c r="H38" s="56"/>
      <c r="I38" s="50"/>
      <c r="J38" s="50"/>
      <c r="K38" s="50"/>
      <c r="L38" s="50"/>
      <c r="M38" s="50"/>
      <c r="N38" s="50"/>
      <c r="O38" s="307"/>
      <c r="P38" s="57"/>
      <c r="Q38" s="17"/>
      <c r="R38" s="17"/>
      <c r="S38" s="56"/>
      <c r="T38" s="50"/>
      <c r="U38" s="50"/>
      <c r="V38" s="50"/>
      <c r="W38" s="50"/>
      <c r="X38" s="50"/>
      <c r="Y38" s="50"/>
      <c r="Z38" s="307"/>
      <c r="AA38" s="57"/>
      <c r="AB38" s="17"/>
      <c r="AC38" s="17"/>
      <c r="AD38" s="56"/>
      <c r="AE38" s="50"/>
      <c r="AF38" s="50"/>
      <c r="AG38" s="50"/>
      <c r="AH38" s="50"/>
      <c r="AI38" s="50"/>
      <c r="AJ38" s="50"/>
      <c r="AK38" s="307"/>
      <c r="AL38" s="57"/>
      <c r="AM38" s="17"/>
      <c r="AN38" s="17"/>
      <c r="AO38" s="56"/>
      <c r="AP38" s="50"/>
      <c r="AQ38" s="50"/>
      <c r="AR38" s="50"/>
      <c r="AS38" s="50"/>
      <c r="AT38" s="50"/>
      <c r="AU38" s="50"/>
      <c r="AV38" s="307"/>
      <c r="AW38" s="57"/>
      <c r="AX38" s="17"/>
      <c r="AY38" s="17"/>
      <c r="AZ38" s="56"/>
      <c r="BA38" s="50"/>
      <c r="BB38" s="50"/>
      <c r="BC38" s="50"/>
      <c r="BD38" s="50"/>
      <c r="BE38" s="50"/>
      <c r="BF38" s="50"/>
      <c r="BG38" s="307"/>
      <c r="BH38" s="57"/>
      <c r="BI38" s="17"/>
      <c r="BJ38" s="17"/>
      <c r="BK38" s="56"/>
      <c r="BL38" s="50"/>
      <c r="BM38" s="50"/>
      <c r="BN38" s="50"/>
      <c r="BO38" s="50"/>
      <c r="BP38" s="50"/>
      <c r="BQ38" s="50"/>
      <c r="BR38" s="307"/>
      <c r="BS38" s="57"/>
      <c r="BT38" s="17"/>
      <c r="BU38" s="17"/>
      <c r="BV38" s="56"/>
      <c r="BW38" s="50"/>
      <c r="BX38" s="50"/>
      <c r="BY38" s="50"/>
      <c r="BZ38" s="50"/>
      <c r="CA38" s="50"/>
      <c r="CB38" s="50"/>
      <c r="CC38" s="307"/>
      <c r="CD38" s="57"/>
      <c r="CE38" s="17"/>
      <c r="CF38" s="17"/>
      <c r="CG38" s="56"/>
      <c r="CH38" s="50"/>
      <c r="CI38" s="50"/>
      <c r="CJ38" s="50"/>
      <c r="CK38" s="50"/>
      <c r="CL38" s="50"/>
      <c r="CM38" s="50"/>
      <c r="CN38" s="307"/>
      <c r="CO38" s="57"/>
      <c r="CP38" s="17"/>
      <c r="CQ38" s="17"/>
      <c r="CR38" s="56"/>
      <c r="CS38" s="50"/>
      <c r="CT38" s="50"/>
      <c r="CU38" s="50"/>
      <c r="CV38" s="50"/>
      <c r="CW38" s="50"/>
      <c r="CX38" s="50"/>
      <c r="CY38" s="307"/>
      <c r="CZ38" s="57"/>
      <c r="DA38" s="17"/>
      <c r="DB38" s="17"/>
      <c r="DC38" s="56"/>
      <c r="DD38" s="50"/>
      <c r="DE38" s="50"/>
      <c r="DF38" s="50"/>
      <c r="DG38" s="50"/>
      <c r="DH38" s="50"/>
      <c r="DI38" s="50"/>
      <c r="DJ38" s="307"/>
      <c r="DK38" s="57"/>
      <c r="DL38" s="17"/>
      <c r="DM38" s="17"/>
      <c r="DN38" s="56"/>
      <c r="DO38" s="50"/>
      <c r="DP38" s="50"/>
      <c r="DQ38" s="50"/>
      <c r="DR38" s="50"/>
      <c r="DS38" s="50"/>
      <c r="DT38" s="50"/>
      <c r="DU38" s="307"/>
      <c r="DV38" s="57"/>
      <c r="DW38" s="17"/>
      <c r="DX38" s="17"/>
      <c r="DY38" s="56"/>
      <c r="DZ38" s="50"/>
      <c r="EA38" s="50"/>
      <c r="EB38" s="50"/>
      <c r="EC38" s="50"/>
      <c r="ED38" s="50"/>
      <c r="EE38" s="50"/>
      <c r="EF38" s="307"/>
      <c r="EG38" s="57"/>
      <c r="EH38" s="17"/>
      <c r="EI38" s="17"/>
      <c r="EJ38" s="56"/>
      <c r="EK38" s="50"/>
      <c r="EL38" s="50"/>
      <c r="EM38" s="50"/>
      <c r="EN38" s="50"/>
      <c r="EO38" s="50"/>
      <c r="EP38" s="50"/>
      <c r="EQ38" s="307"/>
      <c r="ER38" s="57"/>
      <c r="ES38" s="17"/>
      <c r="ET38" s="17"/>
      <c r="EU38" s="56"/>
      <c r="EV38" s="50"/>
      <c r="EW38" s="50"/>
      <c r="EX38" s="50"/>
      <c r="EY38" s="50"/>
      <c r="EZ38" s="50"/>
      <c r="FA38" s="50"/>
      <c r="FB38" s="307"/>
      <c r="FC38" s="57"/>
      <c r="FD38" s="17"/>
      <c r="FE38" s="17"/>
      <c r="FF38" s="56"/>
      <c r="FG38" s="50"/>
      <c r="FH38" s="50"/>
      <c r="FI38" s="50"/>
      <c r="FJ38" s="50"/>
      <c r="FK38" s="50"/>
      <c r="FL38" s="50"/>
      <c r="FM38" s="307"/>
      <c r="FN38" s="57"/>
      <c r="FO38" s="17"/>
      <c r="FP38" s="17"/>
      <c r="FQ38" s="56"/>
      <c r="FR38" s="50"/>
      <c r="FS38" s="50"/>
      <c r="FT38" s="50"/>
      <c r="FU38" s="50"/>
      <c r="FV38" s="50"/>
      <c r="FW38" s="50"/>
      <c r="FX38" s="307"/>
      <c r="FY38" s="57"/>
      <c r="FZ38" s="17"/>
      <c r="GA38" s="17"/>
      <c r="GB38" s="56"/>
      <c r="GC38" s="50"/>
      <c r="GD38" s="50"/>
      <c r="GE38" s="50"/>
      <c r="GF38" s="50"/>
      <c r="GG38" s="50"/>
      <c r="GH38" s="50"/>
      <c r="GI38" s="307"/>
      <c r="GJ38" s="57"/>
      <c r="GK38" s="17"/>
      <c r="GL38" s="17"/>
      <c r="GM38" s="56"/>
      <c r="GN38" s="50"/>
      <c r="GO38" s="50"/>
      <c r="GP38" s="50"/>
      <c r="GQ38" s="50"/>
      <c r="GR38" s="50"/>
      <c r="GS38" s="50"/>
      <c r="GT38" s="307"/>
      <c r="GU38" s="57"/>
      <c r="GV38" s="17"/>
      <c r="GW38" s="17"/>
      <c r="GX38" s="56"/>
      <c r="GY38" s="50"/>
      <c r="GZ38" s="50"/>
      <c r="HA38" s="50"/>
      <c r="HB38" s="50"/>
      <c r="HC38" s="50"/>
      <c r="HD38" s="50"/>
      <c r="HE38" s="307"/>
      <c r="HF38" s="57"/>
      <c r="HG38" s="17"/>
      <c r="HH38" s="17"/>
      <c r="HI38" s="56"/>
      <c r="HJ38" s="50"/>
      <c r="HK38" s="50"/>
      <c r="HL38" s="50"/>
      <c r="HM38" s="50"/>
      <c r="HN38" s="50"/>
      <c r="HO38" s="50"/>
      <c r="HP38" s="307"/>
      <c r="HQ38" s="57"/>
      <c r="HR38" s="17"/>
      <c r="HS38" s="17"/>
    </row>
    <row r="39" spans="1:227" x14ac:dyDescent="0.3">
      <c r="A39" s="54"/>
      <c r="B39" s="222"/>
      <c r="C39" s="55"/>
      <c r="D39" s="55"/>
      <c r="E39" s="307"/>
      <c r="F39" s="307"/>
      <c r="G39" s="17"/>
      <c r="H39" s="56"/>
      <c r="I39" s="50"/>
      <c r="J39" s="50"/>
      <c r="K39" s="50"/>
      <c r="L39" s="50"/>
      <c r="M39" s="50"/>
      <c r="N39" s="50"/>
      <c r="O39" s="307"/>
      <c r="P39" s="57"/>
      <c r="Q39" s="17"/>
      <c r="R39" s="17"/>
      <c r="S39" s="56"/>
      <c r="T39" s="50"/>
      <c r="U39" s="50"/>
      <c r="V39" s="50"/>
      <c r="W39" s="50"/>
      <c r="X39" s="50"/>
      <c r="Y39" s="50"/>
      <c r="Z39" s="307"/>
      <c r="AA39" s="57"/>
      <c r="AB39" s="17"/>
      <c r="AC39" s="17"/>
      <c r="AD39" s="56"/>
      <c r="AE39" s="50"/>
      <c r="AF39" s="50"/>
      <c r="AG39" s="50"/>
      <c r="AH39" s="50"/>
      <c r="AI39" s="50"/>
      <c r="AJ39" s="50"/>
      <c r="AK39" s="307"/>
      <c r="AL39" s="57"/>
      <c r="AM39" s="17"/>
      <c r="AN39" s="17"/>
      <c r="AO39" s="56"/>
      <c r="AP39" s="50"/>
      <c r="AQ39" s="50"/>
      <c r="AR39" s="50"/>
      <c r="AS39" s="50"/>
      <c r="AT39" s="50"/>
      <c r="AU39" s="50"/>
      <c r="AV39" s="307"/>
      <c r="AW39" s="57"/>
      <c r="AX39" s="17"/>
      <c r="AY39" s="17"/>
      <c r="AZ39" s="56"/>
      <c r="BA39" s="50"/>
      <c r="BB39" s="50"/>
      <c r="BC39" s="50"/>
      <c r="BD39" s="50"/>
      <c r="BE39" s="50"/>
      <c r="BF39" s="50"/>
      <c r="BG39" s="307"/>
      <c r="BH39" s="57"/>
      <c r="BI39" s="17"/>
      <c r="BJ39" s="17"/>
      <c r="BK39" s="56"/>
      <c r="BL39" s="50"/>
      <c r="BM39" s="50"/>
      <c r="BN39" s="50"/>
      <c r="BO39" s="50"/>
      <c r="BP39" s="50"/>
      <c r="BQ39" s="50"/>
      <c r="BR39" s="307"/>
      <c r="BS39" s="57"/>
      <c r="BT39" s="17"/>
      <c r="BU39" s="17"/>
      <c r="BV39" s="56"/>
      <c r="BW39" s="50"/>
      <c r="BX39" s="50"/>
      <c r="BY39" s="50"/>
      <c r="BZ39" s="50"/>
      <c r="CA39" s="50"/>
      <c r="CB39" s="50"/>
      <c r="CC39" s="307"/>
      <c r="CD39" s="57"/>
      <c r="CE39" s="17"/>
      <c r="CF39" s="17"/>
      <c r="CG39" s="56"/>
      <c r="CH39" s="50"/>
      <c r="CI39" s="50"/>
      <c r="CJ39" s="50"/>
      <c r="CK39" s="50"/>
      <c r="CL39" s="50"/>
      <c r="CM39" s="50"/>
      <c r="CN39" s="307"/>
      <c r="CO39" s="57"/>
      <c r="CP39" s="17"/>
      <c r="CQ39" s="17"/>
      <c r="CR39" s="56"/>
      <c r="CS39" s="50"/>
      <c r="CT39" s="50"/>
      <c r="CU39" s="50"/>
      <c r="CV39" s="50"/>
      <c r="CW39" s="50"/>
      <c r="CX39" s="50"/>
      <c r="CY39" s="307"/>
      <c r="CZ39" s="57"/>
      <c r="DA39" s="17"/>
      <c r="DB39" s="17"/>
      <c r="DC39" s="56"/>
      <c r="DD39" s="50"/>
      <c r="DE39" s="50"/>
      <c r="DF39" s="50"/>
      <c r="DG39" s="50"/>
      <c r="DH39" s="50"/>
      <c r="DI39" s="50"/>
      <c r="DJ39" s="307"/>
      <c r="DK39" s="57"/>
      <c r="DL39" s="17"/>
      <c r="DM39" s="17"/>
      <c r="DN39" s="56"/>
      <c r="DO39" s="50"/>
      <c r="DP39" s="50"/>
      <c r="DQ39" s="50"/>
      <c r="DR39" s="50"/>
      <c r="DS39" s="50"/>
      <c r="DT39" s="50"/>
      <c r="DU39" s="307"/>
      <c r="DV39" s="57"/>
      <c r="DW39" s="17"/>
      <c r="DX39" s="17"/>
      <c r="DY39" s="56"/>
      <c r="DZ39" s="50"/>
      <c r="EA39" s="50"/>
      <c r="EB39" s="50"/>
      <c r="EC39" s="50"/>
      <c r="ED39" s="50"/>
      <c r="EE39" s="50"/>
      <c r="EF39" s="307"/>
      <c r="EG39" s="57"/>
      <c r="EH39" s="17"/>
      <c r="EI39" s="17"/>
      <c r="EJ39" s="56"/>
      <c r="EK39" s="50"/>
      <c r="EL39" s="50"/>
      <c r="EM39" s="50"/>
      <c r="EN39" s="50"/>
      <c r="EO39" s="50"/>
      <c r="EP39" s="50"/>
      <c r="EQ39" s="307"/>
      <c r="ER39" s="57"/>
      <c r="ES39" s="17"/>
      <c r="ET39" s="17"/>
      <c r="EU39" s="56"/>
      <c r="EV39" s="50"/>
      <c r="EW39" s="50"/>
      <c r="EX39" s="50"/>
      <c r="EY39" s="50"/>
      <c r="EZ39" s="50"/>
      <c r="FA39" s="50"/>
      <c r="FB39" s="307"/>
      <c r="FC39" s="57"/>
      <c r="FD39" s="17"/>
      <c r="FE39" s="17"/>
      <c r="FF39" s="56"/>
      <c r="FG39" s="50"/>
      <c r="FH39" s="50"/>
      <c r="FI39" s="50"/>
      <c r="FJ39" s="50"/>
      <c r="FK39" s="50"/>
      <c r="FL39" s="50"/>
      <c r="FM39" s="307"/>
      <c r="FN39" s="57"/>
      <c r="FO39" s="17"/>
      <c r="FP39" s="17"/>
      <c r="FQ39" s="56"/>
      <c r="FR39" s="50"/>
      <c r="FS39" s="50"/>
      <c r="FT39" s="50"/>
      <c r="FU39" s="50"/>
      <c r="FV39" s="50"/>
      <c r="FW39" s="50"/>
      <c r="FX39" s="307"/>
      <c r="FY39" s="57"/>
      <c r="FZ39" s="17"/>
      <c r="GA39" s="17"/>
      <c r="GB39" s="56"/>
      <c r="GC39" s="50"/>
      <c r="GD39" s="50"/>
      <c r="GE39" s="50"/>
      <c r="GF39" s="50"/>
      <c r="GG39" s="50"/>
      <c r="GH39" s="50"/>
      <c r="GI39" s="307"/>
      <c r="GJ39" s="57"/>
      <c r="GK39" s="17"/>
      <c r="GL39" s="17"/>
      <c r="GM39" s="56"/>
      <c r="GN39" s="50"/>
      <c r="GO39" s="50"/>
      <c r="GP39" s="50"/>
      <c r="GQ39" s="50"/>
      <c r="GR39" s="50"/>
      <c r="GS39" s="50"/>
      <c r="GT39" s="307"/>
      <c r="GU39" s="57"/>
      <c r="GV39" s="17"/>
      <c r="GW39" s="17"/>
      <c r="GX39" s="56"/>
      <c r="GY39" s="50"/>
      <c r="GZ39" s="50"/>
      <c r="HA39" s="50"/>
      <c r="HB39" s="50"/>
      <c r="HC39" s="50"/>
      <c r="HD39" s="50"/>
      <c r="HE39" s="307"/>
      <c r="HF39" s="57"/>
      <c r="HG39" s="17"/>
      <c r="HH39" s="17"/>
      <c r="HI39" s="56"/>
      <c r="HJ39" s="50"/>
      <c r="HK39" s="50"/>
      <c r="HL39" s="50"/>
      <c r="HM39" s="50"/>
      <c r="HN39" s="50"/>
      <c r="HO39" s="50"/>
      <c r="HP39" s="307"/>
      <c r="HQ39" s="57"/>
      <c r="HR39" s="17"/>
      <c r="HS39" s="17"/>
    </row>
    <row r="40" spans="1:227" x14ac:dyDescent="0.3">
      <c r="A40" s="54"/>
      <c r="B40" s="223"/>
      <c r="C40" s="55"/>
      <c r="D40" s="55"/>
      <c r="E40" s="307"/>
      <c r="F40" s="307"/>
      <c r="G40" s="17"/>
      <c r="H40" s="56"/>
      <c r="I40" s="50"/>
      <c r="J40" s="50"/>
      <c r="K40" s="50"/>
      <c r="L40" s="50"/>
      <c r="M40" s="50"/>
      <c r="N40" s="50"/>
      <c r="O40" s="307"/>
      <c r="P40" s="57"/>
      <c r="Q40" s="17"/>
      <c r="R40" s="17"/>
      <c r="S40" s="56"/>
      <c r="T40" s="50"/>
      <c r="U40" s="50"/>
      <c r="V40" s="50"/>
      <c r="W40" s="50"/>
      <c r="X40" s="50"/>
      <c r="Y40" s="50"/>
      <c r="Z40" s="307"/>
      <c r="AA40" s="57"/>
      <c r="AB40" s="17"/>
      <c r="AC40" s="17"/>
      <c r="AD40" s="56"/>
      <c r="AE40" s="50"/>
      <c r="AF40" s="50"/>
      <c r="AG40" s="50"/>
      <c r="AH40" s="50"/>
      <c r="AI40" s="50"/>
      <c r="AJ40" s="50"/>
      <c r="AK40" s="307"/>
      <c r="AL40" s="57"/>
      <c r="AM40" s="17"/>
      <c r="AN40" s="17"/>
      <c r="AO40" s="56"/>
      <c r="AP40" s="50"/>
      <c r="AQ40" s="50"/>
      <c r="AR40" s="50"/>
      <c r="AS40" s="50"/>
      <c r="AT40" s="50"/>
      <c r="AU40" s="50"/>
      <c r="AV40" s="307"/>
      <c r="AW40" s="57"/>
      <c r="AX40" s="17"/>
      <c r="AY40" s="17"/>
      <c r="AZ40" s="56"/>
      <c r="BA40" s="50"/>
      <c r="BB40" s="50"/>
      <c r="BC40" s="50"/>
      <c r="BD40" s="50"/>
      <c r="BE40" s="50"/>
      <c r="BF40" s="50"/>
      <c r="BG40" s="307"/>
      <c r="BH40" s="57"/>
      <c r="BI40" s="17"/>
      <c r="BJ40" s="17"/>
      <c r="BK40" s="56"/>
      <c r="BL40" s="50"/>
      <c r="BM40" s="50"/>
      <c r="BN40" s="50"/>
      <c r="BO40" s="50"/>
      <c r="BP40" s="50"/>
      <c r="BQ40" s="50"/>
      <c r="BR40" s="307"/>
      <c r="BS40" s="57"/>
      <c r="BT40" s="17"/>
      <c r="BU40" s="17"/>
      <c r="BV40" s="56"/>
      <c r="BW40" s="50"/>
      <c r="BX40" s="50"/>
      <c r="BY40" s="50"/>
      <c r="BZ40" s="50"/>
      <c r="CA40" s="50"/>
      <c r="CB40" s="50"/>
      <c r="CC40" s="307"/>
      <c r="CD40" s="57"/>
      <c r="CE40" s="17"/>
      <c r="CF40" s="17"/>
      <c r="CG40" s="56"/>
      <c r="CH40" s="50"/>
      <c r="CI40" s="50"/>
      <c r="CJ40" s="50"/>
      <c r="CK40" s="50"/>
      <c r="CL40" s="50"/>
      <c r="CM40" s="50"/>
      <c r="CN40" s="307"/>
      <c r="CO40" s="57"/>
      <c r="CP40" s="17"/>
      <c r="CQ40" s="17"/>
      <c r="CR40" s="56"/>
      <c r="CS40" s="50"/>
      <c r="CT40" s="50"/>
      <c r="CU40" s="50"/>
      <c r="CV40" s="50"/>
      <c r="CW40" s="50"/>
      <c r="CX40" s="50"/>
      <c r="CY40" s="307"/>
      <c r="CZ40" s="57"/>
      <c r="DA40" s="17"/>
      <c r="DB40" s="17"/>
      <c r="DC40" s="56"/>
      <c r="DD40" s="50"/>
      <c r="DE40" s="50"/>
      <c r="DF40" s="50"/>
      <c r="DG40" s="50"/>
      <c r="DH40" s="50"/>
      <c r="DI40" s="50"/>
      <c r="DJ40" s="307"/>
      <c r="DK40" s="57"/>
      <c r="DL40" s="17"/>
      <c r="DM40" s="17"/>
      <c r="DN40" s="56"/>
      <c r="DO40" s="50"/>
      <c r="DP40" s="50"/>
      <c r="DQ40" s="50"/>
      <c r="DR40" s="50"/>
      <c r="DS40" s="50"/>
      <c r="DT40" s="50"/>
      <c r="DU40" s="307"/>
      <c r="DV40" s="57"/>
      <c r="DW40" s="17"/>
      <c r="DX40" s="17"/>
      <c r="DY40" s="56"/>
      <c r="DZ40" s="50"/>
      <c r="EA40" s="50"/>
      <c r="EB40" s="50"/>
      <c r="EC40" s="50"/>
      <c r="ED40" s="50"/>
      <c r="EE40" s="50"/>
      <c r="EF40" s="307"/>
      <c r="EG40" s="57"/>
      <c r="EH40" s="17"/>
      <c r="EI40" s="17"/>
      <c r="EJ40" s="56"/>
      <c r="EK40" s="50"/>
      <c r="EL40" s="50"/>
      <c r="EM40" s="50"/>
      <c r="EN40" s="50"/>
      <c r="EO40" s="50"/>
      <c r="EP40" s="50"/>
      <c r="EQ40" s="307"/>
      <c r="ER40" s="57"/>
      <c r="ES40" s="17"/>
      <c r="ET40" s="17"/>
      <c r="EU40" s="56"/>
      <c r="EV40" s="50"/>
      <c r="EW40" s="50"/>
      <c r="EX40" s="50"/>
      <c r="EY40" s="50"/>
      <c r="EZ40" s="50"/>
      <c r="FA40" s="50"/>
      <c r="FB40" s="307"/>
      <c r="FC40" s="57"/>
      <c r="FD40" s="17"/>
      <c r="FE40" s="17"/>
      <c r="FF40" s="56"/>
      <c r="FG40" s="50"/>
      <c r="FH40" s="50"/>
      <c r="FI40" s="50"/>
      <c r="FJ40" s="50"/>
      <c r="FK40" s="50"/>
      <c r="FL40" s="50"/>
      <c r="FM40" s="307"/>
      <c r="FN40" s="57"/>
      <c r="FO40" s="17"/>
      <c r="FP40" s="17"/>
      <c r="FQ40" s="56"/>
      <c r="FR40" s="50"/>
      <c r="FS40" s="50"/>
      <c r="FT40" s="50"/>
      <c r="FU40" s="50"/>
      <c r="FV40" s="50"/>
      <c r="FW40" s="50"/>
      <c r="FX40" s="307"/>
      <c r="FY40" s="57"/>
      <c r="FZ40" s="17"/>
      <c r="GA40" s="17"/>
      <c r="GB40" s="56"/>
      <c r="GC40" s="50"/>
      <c r="GD40" s="50"/>
      <c r="GE40" s="50"/>
      <c r="GF40" s="50"/>
      <c r="GG40" s="50"/>
      <c r="GH40" s="50"/>
      <c r="GI40" s="307"/>
      <c r="GJ40" s="57"/>
      <c r="GK40" s="17"/>
      <c r="GL40" s="17"/>
      <c r="GM40" s="56"/>
      <c r="GN40" s="50"/>
      <c r="GO40" s="50"/>
      <c r="GP40" s="50"/>
      <c r="GQ40" s="50"/>
      <c r="GR40" s="50"/>
      <c r="GS40" s="50"/>
      <c r="GT40" s="307"/>
      <c r="GU40" s="57"/>
      <c r="GV40" s="17"/>
      <c r="GW40" s="17"/>
      <c r="GX40" s="56"/>
      <c r="GY40" s="50"/>
      <c r="GZ40" s="50"/>
      <c r="HA40" s="50"/>
      <c r="HB40" s="50"/>
      <c r="HC40" s="50"/>
      <c r="HD40" s="50"/>
      <c r="HE40" s="307"/>
      <c r="HF40" s="57"/>
      <c r="HG40" s="17"/>
      <c r="HH40" s="17"/>
      <c r="HI40" s="56"/>
      <c r="HJ40" s="50"/>
      <c r="HK40" s="50"/>
      <c r="HL40" s="50"/>
      <c r="HM40" s="50"/>
      <c r="HN40" s="50"/>
      <c r="HO40" s="50"/>
      <c r="HP40" s="307"/>
      <c r="HQ40" s="57"/>
      <c r="HR40" s="17"/>
      <c r="HS40" s="17"/>
    </row>
    <row r="41" spans="1:227" x14ac:dyDescent="0.3">
      <c r="A41" s="54"/>
      <c r="B41" s="220"/>
      <c r="C41" s="55"/>
      <c r="D41" s="55"/>
      <c r="E41" s="307"/>
      <c r="F41" s="307"/>
      <c r="G41" s="17"/>
      <c r="H41" s="56"/>
      <c r="I41" s="50"/>
      <c r="J41" s="50"/>
      <c r="K41" s="50"/>
      <c r="L41" s="50"/>
      <c r="M41" s="50"/>
      <c r="N41" s="50"/>
      <c r="O41" s="307"/>
      <c r="P41" s="57"/>
      <c r="Q41" s="17"/>
      <c r="R41" s="17"/>
      <c r="S41" s="56"/>
      <c r="T41" s="50"/>
      <c r="U41" s="50"/>
      <c r="V41" s="50"/>
      <c r="W41" s="50"/>
      <c r="X41" s="50"/>
      <c r="Y41" s="50"/>
      <c r="Z41" s="307"/>
      <c r="AA41" s="57"/>
      <c r="AB41" s="17"/>
      <c r="AC41" s="17"/>
      <c r="AD41" s="56"/>
      <c r="AE41" s="50"/>
      <c r="AF41" s="50"/>
      <c r="AG41" s="50"/>
      <c r="AH41" s="50"/>
      <c r="AI41" s="50"/>
      <c r="AJ41" s="50"/>
      <c r="AK41" s="307"/>
      <c r="AL41" s="57"/>
      <c r="AM41" s="17"/>
      <c r="AN41" s="17"/>
      <c r="AO41" s="56"/>
      <c r="AP41" s="50"/>
      <c r="AQ41" s="50"/>
      <c r="AR41" s="50"/>
      <c r="AS41" s="50"/>
      <c r="AT41" s="50"/>
      <c r="AU41" s="50"/>
      <c r="AV41" s="307"/>
      <c r="AW41" s="57"/>
      <c r="AX41" s="17"/>
      <c r="AY41" s="17"/>
      <c r="AZ41" s="56"/>
      <c r="BA41" s="50"/>
      <c r="BB41" s="50"/>
      <c r="BC41" s="50"/>
      <c r="BD41" s="50"/>
      <c r="BE41" s="50"/>
      <c r="BF41" s="50"/>
      <c r="BG41" s="307"/>
      <c r="BH41" s="57"/>
      <c r="BI41" s="17"/>
      <c r="BJ41" s="17"/>
      <c r="BK41" s="56"/>
      <c r="BL41" s="50"/>
      <c r="BM41" s="50"/>
      <c r="BN41" s="50"/>
      <c r="BO41" s="50"/>
      <c r="BP41" s="50"/>
      <c r="BQ41" s="50"/>
      <c r="BR41" s="307"/>
      <c r="BS41" s="57"/>
      <c r="BT41" s="17"/>
      <c r="BU41" s="17"/>
      <c r="BV41" s="56"/>
      <c r="BW41" s="50"/>
      <c r="BX41" s="50"/>
      <c r="BY41" s="50"/>
      <c r="BZ41" s="50"/>
      <c r="CA41" s="50"/>
      <c r="CB41" s="50"/>
      <c r="CC41" s="307"/>
      <c r="CD41" s="57"/>
      <c r="CE41" s="17"/>
      <c r="CF41" s="17"/>
      <c r="CG41" s="56"/>
      <c r="CH41" s="50"/>
      <c r="CI41" s="50"/>
      <c r="CJ41" s="50"/>
      <c r="CK41" s="50"/>
      <c r="CL41" s="50"/>
      <c r="CM41" s="50"/>
      <c r="CN41" s="307"/>
      <c r="CO41" s="57"/>
      <c r="CP41" s="17"/>
      <c r="CQ41" s="17"/>
      <c r="CR41" s="56"/>
      <c r="CS41" s="50"/>
      <c r="CT41" s="50"/>
      <c r="CU41" s="50"/>
      <c r="CV41" s="50"/>
      <c r="CW41" s="50"/>
      <c r="CX41" s="50"/>
      <c r="CY41" s="307"/>
      <c r="CZ41" s="57"/>
      <c r="DA41" s="17"/>
      <c r="DB41" s="17"/>
      <c r="DC41" s="56"/>
      <c r="DD41" s="50"/>
      <c r="DE41" s="50"/>
      <c r="DF41" s="50"/>
      <c r="DG41" s="50"/>
      <c r="DH41" s="50"/>
      <c r="DI41" s="50"/>
      <c r="DJ41" s="307"/>
      <c r="DK41" s="57"/>
      <c r="DL41" s="17"/>
      <c r="DM41" s="17"/>
      <c r="DN41" s="56"/>
      <c r="DO41" s="50"/>
      <c r="DP41" s="50"/>
      <c r="DQ41" s="50"/>
      <c r="DR41" s="50"/>
      <c r="DS41" s="50"/>
      <c r="DT41" s="50"/>
      <c r="DU41" s="307"/>
      <c r="DV41" s="57"/>
      <c r="DW41" s="17"/>
      <c r="DX41" s="17"/>
      <c r="DY41" s="56"/>
      <c r="DZ41" s="50"/>
      <c r="EA41" s="50"/>
      <c r="EB41" s="50"/>
      <c r="EC41" s="50"/>
      <c r="ED41" s="50"/>
      <c r="EE41" s="50"/>
      <c r="EF41" s="307"/>
      <c r="EG41" s="57"/>
      <c r="EH41" s="17"/>
      <c r="EI41" s="17"/>
      <c r="EJ41" s="56"/>
      <c r="EK41" s="50"/>
      <c r="EL41" s="50"/>
      <c r="EM41" s="50"/>
      <c r="EN41" s="50"/>
      <c r="EO41" s="50"/>
      <c r="EP41" s="50"/>
      <c r="EQ41" s="307"/>
      <c r="ER41" s="57"/>
      <c r="ES41" s="17"/>
      <c r="ET41" s="17"/>
      <c r="EU41" s="56"/>
      <c r="EV41" s="50"/>
      <c r="EW41" s="50"/>
      <c r="EX41" s="50"/>
      <c r="EY41" s="50"/>
      <c r="EZ41" s="50"/>
      <c r="FA41" s="50"/>
      <c r="FB41" s="307"/>
      <c r="FC41" s="57"/>
      <c r="FD41" s="17"/>
      <c r="FE41" s="17"/>
      <c r="FF41" s="56"/>
      <c r="FG41" s="50"/>
      <c r="FH41" s="50"/>
      <c r="FI41" s="50"/>
      <c r="FJ41" s="50"/>
      <c r="FK41" s="50"/>
      <c r="FL41" s="50"/>
      <c r="FM41" s="307"/>
      <c r="FN41" s="57"/>
      <c r="FO41" s="17"/>
      <c r="FP41" s="17"/>
      <c r="FQ41" s="56"/>
      <c r="FR41" s="50"/>
      <c r="FS41" s="50"/>
      <c r="FT41" s="50"/>
      <c r="FU41" s="50"/>
      <c r="FV41" s="50"/>
      <c r="FW41" s="50"/>
      <c r="FX41" s="307"/>
      <c r="FY41" s="57"/>
      <c r="FZ41" s="17"/>
      <c r="GA41" s="17"/>
      <c r="GB41" s="56"/>
      <c r="GC41" s="50"/>
      <c r="GD41" s="50"/>
      <c r="GE41" s="50"/>
      <c r="GF41" s="50"/>
      <c r="GG41" s="50"/>
      <c r="GH41" s="50"/>
      <c r="GI41" s="307"/>
      <c r="GJ41" s="57"/>
      <c r="GK41" s="17"/>
      <c r="GL41" s="17"/>
      <c r="GM41" s="56"/>
      <c r="GN41" s="50"/>
      <c r="GO41" s="50"/>
      <c r="GP41" s="50"/>
      <c r="GQ41" s="50"/>
      <c r="GR41" s="50"/>
      <c r="GS41" s="50"/>
      <c r="GT41" s="307"/>
      <c r="GU41" s="57"/>
      <c r="GV41" s="17"/>
      <c r="GW41" s="17"/>
      <c r="GX41" s="56"/>
      <c r="GY41" s="50"/>
      <c r="GZ41" s="50"/>
      <c r="HA41" s="50"/>
      <c r="HB41" s="50"/>
      <c r="HC41" s="50"/>
      <c r="HD41" s="50"/>
      <c r="HE41" s="307"/>
      <c r="HF41" s="57"/>
      <c r="HG41" s="17"/>
      <c r="HH41" s="17"/>
      <c r="HI41" s="56"/>
      <c r="HJ41" s="50"/>
      <c r="HK41" s="50"/>
      <c r="HL41" s="50"/>
      <c r="HM41" s="50"/>
      <c r="HN41" s="50"/>
      <c r="HO41" s="50"/>
      <c r="HP41" s="307"/>
      <c r="HQ41" s="57"/>
      <c r="HR41" s="17"/>
      <c r="HS41" s="17"/>
    </row>
    <row r="42" spans="1:227" x14ac:dyDescent="0.3">
      <c r="A42" s="54"/>
      <c r="B42" s="220"/>
      <c r="C42" s="55"/>
      <c r="D42" s="55"/>
      <c r="E42" s="307"/>
      <c r="F42" s="307"/>
      <c r="G42" s="17"/>
      <c r="H42" s="56"/>
      <c r="I42" s="50"/>
      <c r="J42" s="50"/>
      <c r="K42" s="50"/>
      <c r="L42" s="50"/>
      <c r="M42" s="50"/>
      <c r="N42" s="50"/>
      <c r="O42" s="307"/>
      <c r="P42" s="57"/>
      <c r="Q42" s="17"/>
      <c r="R42" s="17"/>
      <c r="S42" s="56"/>
      <c r="T42" s="50"/>
      <c r="U42" s="50"/>
      <c r="V42" s="50"/>
      <c r="W42" s="50"/>
      <c r="X42" s="50"/>
      <c r="Y42" s="50"/>
      <c r="Z42" s="307"/>
      <c r="AA42" s="57"/>
      <c r="AB42" s="17"/>
      <c r="AC42" s="17"/>
      <c r="AD42" s="56"/>
      <c r="AE42" s="50"/>
      <c r="AF42" s="50"/>
      <c r="AG42" s="50"/>
      <c r="AH42" s="50"/>
      <c r="AI42" s="50"/>
      <c r="AJ42" s="50"/>
      <c r="AK42" s="307"/>
      <c r="AL42" s="57"/>
      <c r="AM42" s="17"/>
      <c r="AN42" s="17"/>
      <c r="AO42" s="56"/>
      <c r="AP42" s="50"/>
      <c r="AQ42" s="50"/>
      <c r="AR42" s="50"/>
      <c r="AS42" s="50"/>
      <c r="AT42" s="50"/>
      <c r="AU42" s="50"/>
      <c r="AV42" s="307"/>
      <c r="AW42" s="57"/>
      <c r="AX42" s="17"/>
      <c r="AY42" s="17"/>
      <c r="AZ42" s="56"/>
      <c r="BA42" s="50"/>
      <c r="BB42" s="50"/>
      <c r="BC42" s="50"/>
      <c r="BD42" s="50"/>
      <c r="BE42" s="50"/>
      <c r="BF42" s="50"/>
      <c r="BG42" s="307"/>
      <c r="BH42" s="57"/>
      <c r="BI42" s="17"/>
      <c r="BJ42" s="17"/>
      <c r="BK42" s="56"/>
      <c r="BL42" s="50"/>
      <c r="BM42" s="50"/>
      <c r="BN42" s="50"/>
      <c r="BO42" s="50"/>
      <c r="BP42" s="50"/>
      <c r="BQ42" s="50"/>
      <c r="BR42" s="307"/>
      <c r="BS42" s="57"/>
      <c r="BT42" s="17"/>
      <c r="BU42" s="17"/>
      <c r="BV42" s="56"/>
      <c r="BW42" s="50"/>
      <c r="BX42" s="50"/>
      <c r="BY42" s="50"/>
      <c r="BZ42" s="50"/>
      <c r="CA42" s="50"/>
      <c r="CB42" s="50"/>
      <c r="CC42" s="307"/>
      <c r="CD42" s="57"/>
      <c r="CE42" s="17"/>
      <c r="CF42" s="17"/>
      <c r="CG42" s="56"/>
      <c r="CH42" s="50"/>
      <c r="CI42" s="50"/>
      <c r="CJ42" s="50"/>
      <c r="CK42" s="50"/>
      <c r="CL42" s="50"/>
      <c r="CM42" s="50"/>
      <c r="CN42" s="307"/>
      <c r="CO42" s="57"/>
      <c r="CP42" s="17"/>
      <c r="CQ42" s="17"/>
      <c r="CR42" s="56"/>
      <c r="CS42" s="50"/>
      <c r="CT42" s="50"/>
      <c r="CU42" s="50"/>
      <c r="CV42" s="50"/>
      <c r="CW42" s="50"/>
      <c r="CX42" s="50"/>
      <c r="CY42" s="307"/>
      <c r="CZ42" s="57"/>
      <c r="DA42" s="17"/>
      <c r="DB42" s="17"/>
      <c r="DC42" s="56"/>
      <c r="DD42" s="50"/>
      <c r="DE42" s="50"/>
      <c r="DF42" s="50"/>
      <c r="DG42" s="50"/>
      <c r="DH42" s="50"/>
      <c r="DI42" s="50"/>
      <c r="DJ42" s="307"/>
      <c r="DK42" s="57"/>
      <c r="DL42" s="17"/>
      <c r="DM42" s="17"/>
      <c r="DN42" s="56"/>
      <c r="DO42" s="50"/>
      <c r="DP42" s="50"/>
      <c r="DQ42" s="50"/>
      <c r="DR42" s="50"/>
      <c r="DS42" s="50"/>
      <c r="DT42" s="50"/>
      <c r="DU42" s="307"/>
      <c r="DV42" s="57"/>
      <c r="DW42" s="17"/>
      <c r="DX42" s="17"/>
      <c r="DY42" s="56"/>
      <c r="DZ42" s="50"/>
      <c r="EA42" s="50"/>
      <c r="EB42" s="50"/>
      <c r="EC42" s="50"/>
      <c r="ED42" s="50"/>
      <c r="EE42" s="50"/>
      <c r="EF42" s="307"/>
      <c r="EG42" s="57"/>
      <c r="EH42" s="17"/>
      <c r="EI42" s="17"/>
      <c r="EJ42" s="56"/>
      <c r="EK42" s="50"/>
      <c r="EL42" s="50"/>
      <c r="EM42" s="50"/>
      <c r="EN42" s="50"/>
      <c r="EO42" s="50"/>
      <c r="EP42" s="50"/>
      <c r="EQ42" s="307"/>
      <c r="ER42" s="57"/>
      <c r="ES42" s="17"/>
      <c r="ET42" s="17"/>
      <c r="EU42" s="56"/>
      <c r="EV42" s="50"/>
      <c r="EW42" s="50"/>
      <c r="EX42" s="50"/>
      <c r="EY42" s="50"/>
      <c r="EZ42" s="50"/>
      <c r="FA42" s="50"/>
      <c r="FB42" s="307"/>
      <c r="FC42" s="57"/>
      <c r="FD42" s="17"/>
      <c r="FE42" s="17"/>
      <c r="FF42" s="56"/>
      <c r="FG42" s="50"/>
      <c r="FH42" s="50"/>
      <c r="FI42" s="50"/>
      <c r="FJ42" s="50"/>
      <c r="FK42" s="50"/>
      <c r="FL42" s="50"/>
      <c r="FM42" s="307"/>
      <c r="FN42" s="57"/>
      <c r="FO42" s="17"/>
      <c r="FP42" s="17"/>
      <c r="FQ42" s="56"/>
      <c r="FR42" s="50"/>
      <c r="FS42" s="50"/>
      <c r="FT42" s="50"/>
      <c r="FU42" s="50"/>
      <c r="FV42" s="50"/>
      <c r="FW42" s="50"/>
      <c r="FX42" s="307"/>
      <c r="FY42" s="57"/>
      <c r="FZ42" s="17"/>
      <c r="GA42" s="17"/>
      <c r="GB42" s="56"/>
      <c r="GC42" s="50"/>
      <c r="GD42" s="50"/>
      <c r="GE42" s="50"/>
      <c r="GF42" s="50"/>
      <c r="GG42" s="50"/>
      <c r="GH42" s="50"/>
      <c r="GI42" s="307"/>
      <c r="GJ42" s="57"/>
      <c r="GK42" s="17"/>
      <c r="GL42" s="17"/>
      <c r="GM42" s="56"/>
      <c r="GN42" s="50"/>
      <c r="GO42" s="50"/>
      <c r="GP42" s="50"/>
      <c r="GQ42" s="50"/>
      <c r="GR42" s="50"/>
      <c r="GS42" s="50"/>
      <c r="GT42" s="307"/>
      <c r="GU42" s="57"/>
      <c r="GV42" s="17"/>
      <c r="GW42" s="17"/>
      <c r="GX42" s="56"/>
      <c r="GY42" s="50"/>
      <c r="GZ42" s="50"/>
      <c r="HA42" s="50"/>
      <c r="HB42" s="50"/>
      <c r="HC42" s="50"/>
      <c r="HD42" s="50"/>
      <c r="HE42" s="307"/>
      <c r="HF42" s="57"/>
      <c r="HG42" s="17"/>
      <c r="HH42" s="17"/>
      <c r="HI42" s="56"/>
      <c r="HJ42" s="50"/>
      <c r="HK42" s="50"/>
      <c r="HL42" s="50"/>
      <c r="HM42" s="50"/>
      <c r="HN42" s="50"/>
      <c r="HO42" s="50"/>
      <c r="HP42" s="307"/>
      <c r="HQ42" s="57"/>
      <c r="HR42" s="17"/>
      <c r="HS42" s="17"/>
    </row>
    <row r="43" spans="1:227" x14ac:dyDescent="0.3">
      <c r="A43" s="54"/>
      <c r="B43" s="220"/>
      <c r="C43" s="55"/>
      <c r="D43" s="55"/>
      <c r="E43" s="307"/>
      <c r="F43" s="307"/>
      <c r="G43" s="17"/>
      <c r="H43" s="56"/>
      <c r="I43" s="50"/>
      <c r="J43" s="50"/>
      <c r="K43" s="50"/>
      <c r="L43" s="50"/>
      <c r="M43" s="50"/>
      <c r="N43" s="50"/>
      <c r="O43" s="307"/>
      <c r="P43" s="57"/>
      <c r="Q43" s="17"/>
      <c r="R43" s="17"/>
      <c r="S43" s="56"/>
      <c r="T43" s="50"/>
      <c r="U43" s="50"/>
      <c r="V43" s="50"/>
      <c r="W43" s="50"/>
      <c r="X43" s="50"/>
      <c r="Y43" s="50"/>
      <c r="Z43" s="307"/>
      <c r="AA43" s="57"/>
      <c r="AB43" s="17"/>
      <c r="AC43" s="17"/>
      <c r="AD43" s="56"/>
      <c r="AE43" s="50"/>
      <c r="AF43" s="50"/>
      <c r="AG43" s="50"/>
      <c r="AH43" s="50"/>
      <c r="AI43" s="50"/>
      <c r="AJ43" s="50"/>
      <c r="AK43" s="307"/>
      <c r="AL43" s="57"/>
      <c r="AM43" s="17"/>
      <c r="AN43" s="17"/>
      <c r="AO43" s="56"/>
      <c r="AP43" s="50"/>
      <c r="AQ43" s="50"/>
      <c r="AR43" s="50"/>
      <c r="AS43" s="50"/>
      <c r="AT43" s="50"/>
      <c r="AU43" s="50"/>
      <c r="AV43" s="307"/>
      <c r="AW43" s="57"/>
      <c r="AX43" s="17"/>
      <c r="AY43" s="17"/>
      <c r="AZ43" s="56"/>
      <c r="BA43" s="50"/>
      <c r="BB43" s="50"/>
      <c r="BC43" s="50"/>
      <c r="BD43" s="50"/>
      <c r="BE43" s="50"/>
      <c r="BF43" s="50"/>
      <c r="BG43" s="307"/>
      <c r="BH43" s="57"/>
      <c r="BI43" s="17"/>
      <c r="BJ43" s="17"/>
      <c r="BK43" s="56"/>
      <c r="BL43" s="50"/>
      <c r="BM43" s="50"/>
      <c r="BN43" s="50"/>
      <c r="BO43" s="50"/>
      <c r="BP43" s="50"/>
      <c r="BQ43" s="50"/>
      <c r="BR43" s="307"/>
      <c r="BS43" s="57"/>
      <c r="BT43" s="17"/>
      <c r="BU43" s="17"/>
      <c r="BV43" s="56"/>
      <c r="BW43" s="50"/>
      <c r="BX43" s="50"/>
      <c r="BY43" s="50"/>
      <c r="BZ43" s="50"/>
      <c r="CA43" s="50"/>
      <c r="CB43" s="50"/>
      <c r="CC43" s="307"/>
      <c r="CD43" s="57"/>
      <c r="CE43" s="17"/>
      <c r="CF43" s="17"/>
      <c r="CG43" s="56"/>
      <c r="CH43" s="50"/>
      <c r="CI43" s="50"/>
      <c r="CJ43" s="50"/>
      <c r="CK43" s="50"/>
      <c r="CL43" s="50"/>
      <c r="CM43" s="50"/>
      <c r="CN43" s="307"/>
      <c r="CO43" s="57"/>
      <c r="CP43" s="17"/>
      <c r="CQ43" s="17"/>
      <c r="CR43" s="56"/>
      <c r="CS43" s="50"/>
      <c r="CT43" s="50"/>
      <c r="CU43" s="50"/>
      <c r="CV43" s="50"/>
      <c r="CW43" s="50"/>
      <c r="CX43" s="50"/>
      <c r="CY43" s="307"/>
      <c r="CZ43" s="57"/>
      <c r="DA43" s="17"/>
      <c r="DB43" s="17"/>
      <c r="DC43" s="56"/>
      <c r="DD43" s="50"/>
      <c r="DE43" s="50"/>
      <c r="DF43" s="50"/>
      <c r="DG43" s="50"/>
      <c r="DH43" s="50"/>
      <c r="DI43" s="50"/>
      <c r="DJ43" s="307"/>
      <c r="DK43" s="57"/>
      <c r="DL43" s="17"/>
      <c r="DM43" s="17"/>
      <c r="DN43" s="56"/>
      <c r="DO43" s="50"/>
      <c r="DP43" s="50"/>
      <c r="DQ43" s="50"/>
      <c r="DR43" s="50"/>
      <c r="DS43" s="50"/>
      <c r="DT43" s="50"/>
      <c r="DU43" s="307"/>
      <c r="DV43" s="57"/>
      <c r="DW43" s="17"/>
      <c r="DX43" s="17"/>
      <c r="DY43" s="56"/>
      <c r="DZ43" s="50"/>
      <c r="EA43" s="50"/>
      <c r="EB43" s="50"/>
      <c r="EC43" s="50"/>
      <c r="ED43" s="50"/>
      <c r="EE43" s="50"/>
      <c r="EF43" s="307"/>
      <c r="EG43" s="57"/>
      <c r="EH43" s="17"/>
      <c r="EI43" s="17"/>
      <c r="EJ43" s="56"/>
      <c r="EK43" s="50"/>
      <c r="EL43" s="50"/>
      <c r="EM43" s="50"/>
      <c r="EN43" s="50"/>
      <c r="EO43" s="50"/>
      <c r="EP43" s="50"/>
      <c r="EQ43" s="307"/>
      <c r="ER43" s="57"/>
      <c r="ES43" s="17"/>
      <c r="ET43" s="17"/>
      <c r="EU43" s="56"/>
      <c r="EV43" s="50"/>
      <c r="EW43" s="50"/>
      <c r="EX43" s="50"/>
      <c r="EY43" s="50"/>
      <c r="EZ43" s="50"/>
      <c r="FA43" s="50"/>
      <c r="FB43" s="307"/>
      <c r="FC43" s="57"/>
      <c r="FD43" s="17"/>
      <c r="FE43" s="17"/>
      <c r="FF43" s="56"/>
      <c r="FG43" s="50"/>
      <c r="FH43" s="50"/>
      <c r="FI43" s="50"/>
      <c r="FJ43" s="50"/>
      <c r="FK43" s="50"/>
      <c r="FL43" s="50"/>
      <c r="FM43" s="307"/>
      <c r="FN43" s="57"/>
      <c r="FO43" s="17"/>
      <c r="FP43" s="17"/>
      <c r="FQ43" s="56"/>
      <c r="FR43" s="50"/>
      <c r="FS43" s="50"/>
      <c r="FT43" s="50"/>
      <c r="FU43" s="50"/>
      <c r="FV43" s="50"/>
      <c r="FW43" s="50"/>
      <c r="FX43" s="307"/>
      <c r="FY43" s="57"/>
      <c r="FZ43" s="17"/>
      <c r="GA43" s="17"/>
      <c r="GB43" s="56"/>
      <c r="GC43" s="50"/>
      <c r="GD43" s="50"/>
      <c r="GE43" s="50"/>
      <c r="GF43" s="50"/>
      <c r="GG43" s="50"/>
      <c r="GH43" s="50"/>
      <c r="GI43" s="307"/>
      <c r="GJ43" s="57"/>
      <c r="GK43" s="17"/>
      <c r="GL43" s="17"/>
      <c r="GM43" s="56"/>
      <c r="GN43" s="50"/>
      <c r="GO43" s="50"/>
      <c r="GP43" s="50"/>
      <c r="GQ43" s="50"/>
      <c r="GR43" s="50"/>
      <c r="GS43" s="50"/>
      <c r="GT43" s="307"/>
      <c r="GU43" s="57"/>
      <c r="GV43" s="17"/>
      <c r="GW43" s="17"/>
      <c r="GX43" s="56"/>
      <c r="GY43" s="50"/>
      <c r="GZ43" s="50"/>
      <c r="HA43" s="50"/>
      <c r="HB43" s="50"/>
      <c r="HC43" s="50"/>
      <c r="HD43" s="50"/>
      <c r="HE43" s="307"/>
      <c r="HF43" s="57"/>
      <c r="HG43" s="17"/>
      <c r="HH43" s="17"/>
      <c r="HI43" s="56"/>
      <c r="HJ43" s="50"/>
      <c r="HK43" s="50"/>
      <c r="HL43" s="50"/>
      <c r="HM43" s="50"/>
      <c r="HN43" s="50"/>
      <c r="HO43" s="50"/>
      <c r="HP43" s="307"/>
      <c r="HQ43" s="57"/>
      <c r="HR43" s="17"/>
      <c r="HS43" s="17"/>
    </row>
    <row r="44" spans="1:227" x14ac:dyDescent="0.3">
      <c r="A44" s="54"/>
      <c r="B44" s="220"/>
      <c r="C44" s="55"/>
      <c r="D44" s="55"/>
      <c r="E44" s="307"/>
      <c r="F44" s="307"/>
      <c r="G44" s="17"/>
      <c r="H44" s="56"/>
      <c r="I44" s="50"/>
      <c r="J44" s="50"/>
      <c r="K44" s="50"/>
      <c r="L44" s="50"/>
      <c r="M44" s="50"/>
      <c r="N44" s="50"/>
      <c r="O44" s="307"/>
      <c r="P44" s="57"/>
      <c r="Q44" s="17"/>
      <c r="R44" s="17"/>
      <c r="S44" s="56"/>
      <c r="T44" s="50"/>
      <c r="U44" s="50"/>
      <c r="V44" s="50"/>
      <c r="W44" s="50"/>
      <c r="X44" s="50"/>
      <c r="Y44" s="50"/>
      <c r="Z44" s="307"/>
      <c r="AA44" s="57"/>
      <c r="AB44" s="17"/>
      <c r="AC44" s="17"/>
      <c r="AD44" s="56"/>
      <c r="AE44" s="50"/>
      <c r="AF44" s="50"/>
      <c r="AG44" s="50"/>
      <c r="AH44" s="50"/>
      <c r="AI44" s="50"/>
      <c r="AJ44" s="50"/>
      <c r="AK44" s="307"/>
      <c r="AL44" s="57"/>
      <c r="AM44" s="17"/>
      <c r="AN44" s="17"/>
      <c r="AO44" s="56"/>
      <c r="AP44" s="50"/>
      <c r="AQ44" s="50"/>
      <c r="AR44" s="50"/>
      <c r="AS44" s="50"/>
      <c r="AT44" s="50"/>
      <c r="AU44" s="50"/>
      <c r="AV44" s="307"/>
      <c r="AW44" s="57"/>
      <c r="AX44" s="17"/>
      <c r="AY44" s="17"/>
      <c r="AZ44" s="56"/>
      <c r="BA44" s="50"/>
      <c r="BB44" s="50"/>
      <c r="BC44" s="50"/>
      <c r="BD44" s="50"/>
      <c r="BE44" s="50"/>
      <c r="BF44" s="50"/>
      <c r="BG44" s="307"/>
      <c r="BH44" s="57"/>
      <c r="BI44" s="17"/>
      <c r="BJ44" s="17"/>
      <c r="BK44" s="56"/>
      <c r="BL44" s="50"/>
      <c r="BM44" s="50"/>
      <c r="BN44" s="50"/>
      <c r="BO44" s="50"/>
      <c r="BP44" s="50"/>
      <c r="BQ44" s="50"/>
      <c r="BR44" s="307"/>
      <c r="BS44" s="57"/>
      <c r="BT44" s="17"/>
      <c r="BU44" s="17"/>
      <c r="BV44" s="56"/>
      <c r="BW44" s="50"/>
      <c r="BX44" s="50"/>
      <c r="BY44" s="50"/>
      <c r="BZ44" s="50"/>
      <c r="CA44" s="50"/>
      <c r="CB44" s="50"/>
      <c r="CC44" s="307"/>
      <c r="CD44" s="57"/>
      <c r="CE44" s="17"/>
      <c r="CF44" s="17"/>
      <c r="CG44" s="56"/>
      <c r="CH44" s="50"/>
      <c r="CI44" s="50"/>
      <c r="CJ44" s="50"/>
      <c r="CK44" s="50"/>
      <c r="CL44" s="50"/>
      <c r="CM44" s="50"/>
      <c r="CN44" s="307"/>
      <c r="CO44" s="57"/>
      <c r="CP44" s="17"/>
      <c r="CQ44" s="17"/>
      <c r="CR44" s="56"/>
      <c r="CS44" s="50"/>
      <c r="CT44" s="50"/>
      <c r="CU44" s="50"/>
      <c r="CV44" s="50"/>
      <c r="CW44" s="50"/>
      <c r="CX44" s="50"/>
      <c r="CY44" s="307"/>
      <c r="CZ44" s="57"/>
      <c r="DA44" s="17"/>
      <c r="DB44" s="17"/>
      <c r="DC44" s="56"/>
      <c r="DD44" s="50"/>
      <c r="DE44" s="50"/>
      <c r="DF44" s="50"/>
      <c r="DG44" s="50"/>
      <c r="DH44" s="50"/>
      <c r="DI44" s="50"/>
      <c r="DJ44" s="307"/>
      <c r="DK44" s="57"/>
      <c r="DL44" s="17"/>
      <c r="DM44" s="17"/>
      <c r="DN44" s="56"/>
      <c r="DO44" s="50"/>
      <c r="DP44" s="50"/>
      <c r="DQ44" s="50"/>
      <c r="DR44" s="50"/>
      <c r="DS44" s="50"/>
      <c r="DT44" s="50"/>
      <c r="DU44" s="307"/>
      <c r="DV44" s="57"/>
      <c r="DW44" s="17"/>
      <c r="DX44" s="17"/>
      <c r="DY44" s="56"/>
      <c r="DZ44" s="50"/>
      <c r="EA44" s="50"/>
      <c r="EB44" s="50"/>
      <c r="EC44" s="50"/>
      <c r="ED44" s="50"/>
      <c r="EE44" s="50"/>
      <c r="EF44" s="307"/>
      <c r="EG44" s="57"/>
      <c r="EH44" s="17"/>
      <c r="EI44" s="17"/>
      <c r="EJ44" s="56"/>
      <c r="EK44" s="50"/>
      <c r="EL44" s="50"/>
      <c r="EM44" s="50"/>
      <c r="EN44" s="50"/>
      <c r="EO44" s="50"/>
      <c r="EP44" s="50"/>
      <c r="EQ44" s="307"/>
      <c r="ER44" s="57"/>
      <c r="ES44" s="17"/>
      <c r="ET44" s="17"/>
      <c r="EU44" s="56"/>
      <c r="EV44" s="50"/>
      <c r="EW44" s="50"/>
      <c r="EX44" s="50"/>
      <c r="EY44" s="50"/>
      <c r="EZ44" s="50"/>
      <c r="FA44" s="50"/>
      <c r="FB44" s="307"/>
      <c r="FC44" s="57"/>
      <c r="FD44" s="17"/>
      <c r="FE44" s="17"/>
      <c r="FF44" s="56"/>
      <c r="FG44" s="50"/>
      <c r="FH44" s="50"/>
      <c r="FI44" s="50"/>
      <c r="FJ44" s="50"/>
      <c r="FK44" s="50"/>
      <c r="FL44" s="50"/>
      <c r="FM44" s="307"/>
      <c r="FN44" s="57"/>
      <c r="FO44" s="17"/>
      <c r="FP44" s="17"/>
      <c r="FQ44" s="56"/>
      <c r="FR44" s="50"/>
      <c r="FS44" s="50"/>
      <c r="FT44" s="50"/>
      <c r="FU44" s="50"/>
      <c r="FV44" s="50"/>
      <c r="FW44" s="50"/>
      <c r="FX44" s="307"/>
      <c r="FY44" s="57"/>
      <c r="FZ44" s="17"/>
      <c r="GA44" s="17"/>
      <c r="GB44" s="56"/>
      <c r="GC44" s="50"/>
      <c r="GD44" s="50"/>
      <c r="GE44" s="50"/>
      <c r="GF44" s="50"/>
      <c r="GG44" s="50"/>
      <c r="GH44" s="50"/>
      <c r="GI44" s="307"/>
      <c r="GJ44" s="57"/>
      <c r="GK44" s="17"/>
      <c r="GL44" s="17"/>
      <c r="GM44" s="56"/>
      <c r="GN44" s="50"/>
      <c r="GO44" s="50"/>
      <c r="GP44" s="50"/>
      <c r="GQ44" s="50"/>
      <c r="GR44" s="50"/>
      <c r="GS44" s="50"/>
      <c r="GT44" s="307"/>
      <c r="GU44" s="57"/>
      <c r="GV44" s="17"/>
      <c r="GW44" s="17"/>
      <c r="GX44" s="56"/>
      <c r="GY44" s="50"/>
      <c r="GZ44" s="50"/>
      <c r="HA44" s="50"/>
      <c r="HB44" s="50"/>
      <c r="HC44" s="50"/>
      <c r="HD44" s="50"/>
      <c r="HE44" s="307"/>
      <c r="HF44" s="57"/>
      <c r="HG44" s="17"/>
      <c r="HH44" s="17"/>
      <c r="HI44" s="56"/>
      <c r="HJ44" s="50"/>
      <c r="HK44" s="50"/>
      <c r="HL44" s="50"/>
      <c r="HM44" s="50"/>
      <c r="HN44" s="50"/>
      <c r="HO44" s="50"/>
      <c r="HP44" s="307"/>
      <c r="HQ44" s="57"/>
      <c r="HR44" s="17"/>
      <c r="HS44" s="17"/>
    </row>
    <row r="45" spans="1:227" x14ac:dyDescent="0.3">
      <c r="A45" s="54"/>
      <c r="B45" s="222"/>
      <c r="C45" s="55"/>
      <c r="D45" s="55"/>
      <c r="E45" s="307"/>
      <c r="F45" s="307"/>
      <c r="G45" s="17"/>
      <c r="H45" s="56"/>
      <c r="I45" s="50"/>
      <c r="J45" s="50"/>
      <c r="K45" s="50"/>
      <c r="L45" s="50"/>
      <c r="M45" s="50"/>
      <c r="N45" s="50"/>
      <c r="O45" s="307"/>
      <c r="P45" s="57"/>
      <c r="Q45" s="17"/>
      <c r="R45" s="17"/>
      <c r="S45" s="56"/>
      <c r="T45" s="50"/>
      <c r="U45" s="50"/>
      <c r="V45" s="50"/>
      <c r="W45" s="50"/>
      <c r="X45" s="50"/>
      <c r="Y45" s="50"/>
      <c r="Z45" s="307"/>
      <c r="AA45" s="57"/>
      <c r="AB45" s="17"/>
      <c r="AC45" s="17"/>
      <c r="AD45" s="56"/>
      <c r="AE45" s="50"/>
      <c r="AF45" s="50"/>
      <c r="AG45" s="50"/>
      <c r="AH45" s="50"/>
      <c r="AI45" s="50"/>
      <c r="AJ45" s="50"/>
      <c r="AK45" s="307"/>
      <c r="AL45" s="57"/>
      <c r="AM45" s="17"/>
      <c r="AN45" s="17"/>
      <c r="AO45" s="56"/>
      <c r="AP45" s="50"/>
      <c r="AQ45" s="50"/>
      <c r="AR45" s="50"/>
      <c r="AS45" s="50"/>
      <c r="AT45" s="50"/>
      <c r="AU45" s="50"/>
      <c r="AV45" s="307"/>
      <c r="AW45" s="57"/>
      <c r="AX45" s="17"/>
      <c r="AY45" s="17"/>
      <c r="AZ45" s="56"/>
      <c r="BA45" s="50"/>
      <c r="BB45" s="50"/>
      <c r="BC45" s="50"/>
      <c r="BD45" s="50"/>
      <c r="BE45" s="50"/>
      <c r="BF45" s="50"/>
      <c r="BG45" s="307"/>
      <c r="BH45" s="57"/>
      <c r="BI45" s="17"/>
      <c r="BJ45" s="17"/>
      <c r="BK45" s="56"/>
      <c r="BL45" s="50"/>
      <c r="BM45" s="50"/>
      <c r="BN45" s="50"/>
      <c r="BO45" s="50"/>
      <c r="BP45" s="50"/>
      <c r="BQ45" s="50"/>
      <c r="BR45" s="307"/>
      <c r="BS45" s="57"/>
      <c r="BT45" s="17"/>
      <c r="BU45" s="17"/>
      <c r="BV45" s="56"/>
      <c r="BW45" s="50"/>
      <c r="BX45" s="50"/>
      <c r="BY45" s="50"/>
      <c r="BZ45" s="50"/>
      <c r="CA45" s="50"/>
      <c r="CB45" s="50"/>
      <c r="CC45" s="307"/>
      <c r="CD45" s="57"/>
      <c r="CE45" s="17"/>
      <c r="CF45" s="17"/>
      <c r="CG45" s="56"/>
      <c r="CH45" s="50"/>
      <c r="CI45" s="50"/>
      <c r="CJ45" s="50"/>
      <c r="CK45" s="50"/>
      <c r="CL45" s="50"/>
      <c r="CM45" s="50"/>
      <c r="CN45" s="307"/>
      <c r="CO45" s="57"/>
      <c r="CP45" s="17"/>
      <c r="CQ45" s="17"/>
      <c r="CR45" s="56"/>
      <c r="CS45" s="50"/>
      <c r="CT45" s="50"/>
      <c r="CU45" s="50"/>
      <c r="CV45" s="50"/>
      <c r="CW45" s="50"/>
      <c r="CX45" s="50"/>
      <c r="CY45" s="307"/>
      <c r="CZ45" s="57"/>
      <c r="DA45" s="17"/>
      <c r="DB45" s="17"/>
      <c r="DC45" s="56"/>
      <c r="DD45" s="50"/>
      <c r="DE45" s="50"/>
      <c r="DF45" s="50"/>
      <c r="DG45" s="50"/>
      <c r="DH45" s="50"/>
      <c r="DI45" s="50"/>
      <c r="DJ45" s="307"/>
      <c r="DK45" s="57"/>
      <c r="DL45" s="17"/>
      <c r="DM45" s="17"/>
      <c r="DN45" s="56"/>
      <c r="DO45" s="50"/>
      <c r="DP45" s="50"/>
      <c r="DQ45" s="50"/>
      <c r="DR45" s="50"/>
      <c r="DS45" s="50"/>
      <c r="DT45" s="50"/>
      <c r="DU45" s="307"/>
      <c r="DV45" s="57"/>
      <c r="DW45" s="17"/>
      <c r="DX45" s="17"/>
      <c r="DY45" s="56"/>
      <c r="DZ45" s="50"/>
      <c r="EA45" s="50"/>
      <c r="EB45" s="50"/>
      <c r="EC45" s="50"/>
      <c r="ED45" s="50"/>
      <c r="EE45" s="50"/>
      <c r="EF45" s="307"/>
      <c r="EG45" s="57"/>
      <c r="EH45" s="17"/>
      <c r="EI45" s="17"/>
      <c r="EJ45" s="56"/>
      <c r="EK45" s="50"/>
      <c r="EL45" s="50"/>
      <c r="EM45" s="50"/>
      <c r="EN45" s="50"/>
      <c r="EO45" s="50"/>
      <c r="EP45" s="50"/>
      <c r="EQ45" s="307"/>
      <c r="ER45" s="57"/>
      <c r="ES45" s="17"/>
      <c r="ET45" s="17"/>
      <c r="EU45" s="56"/>
      <c r="EV45" s="50"/>
      <c r="EW45" s="50"/>
      <c r="EX45" s="50"/>
      <c r="EY45" s="50"/>
      <c r="EZ45" s="50"/>
      <c r="FA45" s="50"/>
      <c r="FB45" s="307"/>
      <c r="FC45" s="57"/>
      <c r="FD45" s="17"/>
      <c r="FE45" s="17"/>
      <c r="FF45" s="56"/>
      <c r="FG45" s="50"/>
      <c r="FH45" s="50"/>
      <c r="FI45" s="50"/>
      <c r="FJ45" s="50"/>
      <c r="FK45" s="50"/>
      <c r="FL45" s="50"/>
      <c r="FM45" s="307"/>
      <c r="FN45" s="57"/>
      <c r="FO45" s="17"/>
      <c r="FP45" s="17"/>
      <c r="FQ45" s="56"/>
      <c r="FR45" s="50"/>
      <c r="FS45" s="50"/>
      <c r="FT45" s="50"/>
      <c r="FU45" s="50"/>
      <c r="FV45" s="50"/>
      <c r="FW45" s="50"/>
      <c r="FX45" s="307"/>
      <c r="FY45" s="57"/>
      <c r="FZ45" s="17"/>
      <c r="GA45" s="17"/>
      <c r="GB45" s="56"/>
      <c r="GC45" s="50"/>
      <c r="GD45" s="50"/>
      <c r="GE45" s="50"/>
      <c r="GF45" s="50"/>
      <c r="GG45" s="50"/>
      <c r="GH45" s="50"/>
      <c r="GI45" s="307"/>
      <c r="GJ45" s="57"/>
      <c r="GK45" s="17"/>
      <c r="GL45" s="17"/>
      <c r="GM45" s="56"/>
      <c r="GN45" s="50"/>
      <c r="GO45" s="50"/>
      <c r="GP45" s="50"/>
      <c r="GQ45" s="50"/>
      <c r="GR45" s="50"/>
      <c r="GS45" s="50"/>
      <c r="GT45" s="307"/>
      <c r="GU45" s="57"/>
      <c r="GV45" s="17"/>
      <c r="GW45" s="17"/>
      <c r="GX45" s="56"/>
      <c r="GY45" s="50"/>
      <c r="GZ45" s="50"/>
      <c r="HA45" s="50"/>
      <c r="HB45" s="50"/>
      <c r="HC45" s="50"/>
      <c r="HD45" s="50"/>
      <c r="HE45" s="307"/>
      <c r="HF45" s="57"/>
      <c r="HG45" s="17"/>
      <c r="HH45" s="17"/>
      <c r="HI45" s="56"/>
      <c r="HJ45" s="50"/>
      <c r="HK45" s="50"/>
      <c r="HL45" s="50"/>
      <c r="HM45" s="50"/>
      <c r="HN45" s="50"/>
      <c r="HO45" s="50"/>
      <c r="HP45" s="307"/>
      <c r="HQ45" s="57"/>
      <c r="HR45" s="17"/>
      <c r="HS45" s="17"/>
    </row>
    <row r="46" spans="1:227" x14ac:dyDescent="0.3">
      <c r="A46" s="54"/>
      <c r="B46" s="222"/>
      <c r="C46" s="55"/>
      <c r="D46" s="55"/>
      <c r="E46" s="307"/>
      <c r="F46" s="307"/>
      <c r="G46" s="17"/>
      <c r="H46" s="56"/>
      <c r="I46" s="50"/>
      <c r="J46" s="50"/>
      <c r="K46" s="50"/>
      <c r="L46" s="50"/>
      <c r="M46" s="50"/>
      <c r="N46" s="50"/>
      <c r="O46" s="307"/>
      <c r="P46" s="57"/>
      <c r="Q46" s="17"/>
      <c r="R46" s="17"/>
      <c r="S46" s="56"/>
      <c r="T46" s="50"/>
      <c r="U46" s="50"/>
      <c r="V46" s="50"/>
      <c r="W46" s="50"/>
      <c r="X46" s="50"/>
      <c r="Y46" s="50"/>
      <c r="Z46" s="307"/>
      <c r="AA46" s="57"/>
      <c r="AB46" s="17"/>
      <c r="AC46" s="17"/>
      <c r="AD46" s="56"/>
      <c r="AE46" s="50"/>
      <c r="AF46" s="50"/>
      <c r="AG46" s="50"/>
      <c r="AH46" s="50"/>
      <c r="AI46" s="50"/>
      <c r="AJ46" s="50"/>
      <c r="AK46" s="307"/>
      <c r="AL46" s="57"/>
      <c r="AM46" s="17"/>
      <c r="AN46" s="17"/>
      <c r="AO46" s="56"/>
      <c r="AP46" s="50"/>
      <c r="AQ46" s="50"/>
      <c r="AR46" s="50"/>
      <c r="AS46" s="50"/>
      <c r="AT46" s="50"/>
      <c r="AU46" s="50"/>
      <c r="AV46" s="307"/>
      <c r="AW46" s="57"/>
      <c r="AX46" s="17"/>
      <c r="AY46" s="17"/>
      <c r="AZ46" s="56"/>
      <c r="BA46" s="50"/>
      <c r="BB46" s="50"/>
      <c r="BC46" s="50"/>
      <c r="BD46" s="50"/>
      <c r="BE46" s="50"/>
      <c r="BF46" s="50"/>
      <c r="BG46" s="307"/>
      <c r="BH46" s="57"/>
      <c r="BI46" s="17"/>
      <c r="BJ46" s="17"/>
      <c r="BK46" s="56"/>
      <c r="BL46" s="50"/>
      <c r="BM46" s="50"/>
      <c r="BN46" s="50"/>
      <c r="BO46" s="50"/>
      <c r="BP46" s="50"/>
      <c r="BQ46" s="50"/>
      <c r="BR46" s="307"/>
      <c r="BS46" s="57"/>
      <c r="BT46" s="17"/>
      <c r="BU46" s="17"/>
      <c r="BV46" s="56"/>
      <c r="BW46" s="50"/>
      <c r="BX46" s="50"/>
      <c r="BY46" s="50"/>
      <c r="BZ46" s="50"/>
      <c r="CA46" s="50"/>
      <c r="CB46" s="50"/>
      <c r="CC46" s="307"/>
      <c r="CD46" s="57"/>
      <c r="CE46" s="17"/>
      <c r="CF46" s="17"/>
      <c r="CG46" s="56"/>
      <c r="CH46" s="50"/>
      <c r="CI46" s="50"/>
      <c r="CJ46" s="50"/>
      <c r="CK46" s="50"/>
      <c r="CL46" s="50"/>
      <c r="CM46" s="50"/>
      <c r="CN46" s="307"/>
      <c r="CO46" s="57"/>
      <c r="CP46" s="17"/>
      <c r="CQ46" s="17"/>
      <c r="CR46" s="56"/>
      <c r="CS46" s="50"/>
      <c r="CT46" s="50"/>
      <c r="CU46" s="50"/>
      <c r="CV46" s="50"/>
      <c r="CW46" s="50"/>
      <c r="CX46" s="50"/>
      <c r="CY46" s="307"/>
      <c r="CZ46" s="57"/>
      <c r="DA46" s="17"/>
      <c r="DB46" s="17"/>
      <c r="DC46" s="56"/>
      <c r="DD46" s="50"/>
      <c r="DE46" s="50"/>
      <c r="DF46" s="50"/>
      <c r="DG46" s="50"/>
      <c r="DH46" s="50"/>
      <c r="DI46" s="50"/>
      <c r="DJ46" s="307"/>
      <c r="DK46" s="57"/>
      <c r="DL46" s="17"/>
      <c r="DM46" s="17"/>
      <c r="DN46" s="56"/>
      <c r="DO46" s="50"/>
      <c r="DP46" s="50"/>
      <c r="DQ46" s="50"/>
      <c r="DR46" s="50"/>
      <c r="DS46" s="50"/>
      <c r="DT46" s="50"/>
      <c r="DU46" s="307"/>
      <c r="DV46" s="57"/>
      <c r="DW46" s="17"/>
      <c r="DX46" s="17"/>
      <c r="DY46" s="56"/>
      <c r="DZ46" s="50"/>
      <c r="EA46" s="50"/>
      <c r="EB46" s="50"/>
      <c r="EC46" s="50"/>
      <c r="ED46" s="50"/>
      <c r="EE46" s="50"/>
      <c r="EF46" s="307"/>
      <c r="EG46" s="57"/>
      <c r="EH46" s="17"/>
      <c r="EI46" s="17"/>
      <c r="EJ46" s="56"/>
      <c r="EK46" s="50"/>
      <c r="EL46" s="50"/>
      <c r="EM46" s="50"/>
      <c r="EN46" s="50"/>
      <c r="EO46" s="50"/>
      <c r="EP46" s="50"/>
      <c r="EQ46" s="307"/>
      <c r="ER46" s="57"/>
      <c r="ES46" s="17"/>
      <c r="ET46" s="17"/>
      <c r="EU46" s="56"/>
      <c r="EV46" s="50"/>
      <c r="EW46" s="50"/>
      <c r="EX46" s="50"/>
      <c r="EY46" s="50"/>
      <c r="EZ46" s="50"/>
      <c r="FA46" s="50"/>
      <c r="FB46" s="307"/>
      <c r="FC46" s="57"/>
      <c r="FD46" s="17"/>
      <c r="FE46" s="17"/>
      <c r="FF46" s="56"/>
      <c r="FG46" s="50"/>
      <c r="FH46" s="50"/>
      <c r="FI46" s="50"/>
      <c r="FJ46" s="50"/>
      <c r="FK46" s="50"/>
      <c r="FL46" s="50"/>
      <c r="FM46" s="307"/>
      <c r="FN46" s="57"/>
      <c r="FO46" s="17"/>
      <c r="FP46" s="17"/>
      <c r="FQ46" s="56"/>
      <c r="FR46" s="50"/>
      <c r="FS46" s="50"/>
      <c r="FT46" s="50"/>
      <c r="FU46" s="50"/>
      <c r="FV46" s="50"/>
      <c r="FW46" s="50"/>
      <c r="FX46" s="307"/>
      <c r="FY46" s="57"/>
      <c r="FZ46" s="17"/>
      <c r="GA46" s="17"/>
      <c r="GB46" s="56"/>
      <c r="GC46" s="50"/>
      <c r="GD46" s="50"/>
      <c r="GE46" s="50"/>
      <c r="GF46" s="50"/>
      <c r="GG46" s="50"/>
      <c r="GH46" s="50"/>
      <c r="GI46" s="307"/>
      <c r="GJ46" s="57"/>
      <c r="GK46" s="17"/>
      <c r="GL46" s="17"/>
      <c r="GM46" s="56"/>
      <c r="GN46" s="50"/>
      <c r="GO46" s="50"/>
      <c r="GP46" s="50"/>
      <c r="GQ46" s="50"/>
      <c r="GR46" s="50"/>
      <c r="GS46" s="50"/>
      <c r="GT46" s="307"/>
      <c r="GU46" s="57"/>
      <c r="GV46" s="17"/>
      <c r="GW46" s="17"/>
      <c r="GX46" s="56"/>
      <c r="GY46" s="50"/>
      <c r="GZ46" s="50"/>
      <c r="HA46" s="50"/>
      <c r="HB46" s="50"/>
      <c r="HC46" s="50"/>
      <c r="HD46" s="50"/>
      <c r="HE46" s="307"/>
      <c r="HF46" s="57"/>
      <c r="HG46" s="17"/>
      <c r="HH46" s="17"/>
      <c r="HI46" s="56"/>
      <c r="HJ46" s="50"/>
      <c r="HK46" s="50"/>
      <c r="HL46" s="50"/>
      <c r="HM46" s="50"/>
      <c r="HN46" s="50"/>
      <c r="HO46" s="50"/>
      <c r="HP46" s="307"/>
      <c r="HQ46" s="57"/>
      <c r="HR46" s="17"/>
      <c r="HS46" s="17"/>
    </row>
    <row r="47" spans="1:227" x14ac:dyDescent="0.3">
      <c r="A47" s="54"/>
      <c r="B47" s="220"/>
      <c r="C47" s="55"/>
      <c r="D47" s="55"/>
      <c r="E47" s="307"/>
      <c r="F47" s="307"/>
      <c r="G47" s="17"/>
      <c r="H47" s="56"/>
      <c r="I47" s="50"/>
      <c r="J47" s="50"/>
      <c r="K47" s="50"/>
      <c r="L47" s="50"/>
      <c r="M47" s="50"/>
      <c r="N47" s="50"/>
      <c r="O47" s="307"/>
      <c r="P47" s="57"/>
      <c r="Q47" s="17"/>
      <c r="R47" s="17"/>
      <c r="S47" s="56"/>
      <c r="T47" s="50"/>
      <c r="U47" s="50"/>
      <c r="V47" s="50"/>
      <c r="W47" s="50"/>
      <c r="X47" s="50"/>
      <c r="Y47" s="50"/>
      <c r="Z47" s="307"/>
      <c r="AA47" s="57"/>
      <c r="AB47" s="17"/>
      <c r="AC47" s="17"/>
      <c r="AD47" s="56"/>
      <c r="AE47" s="50"/>
      <c r="AF47" s="50"/>
      <c r="AG47" s="50"/>
      <c r="AH47" s="50"/>
      <c r="AI47" s="50"/>
      <c r="AJ47" s="50"/>
      <c r="AK47" s="307"/>
      <c r="AL47" s="57"/>
      <c r="AM47" s="17"/>
      <c r="AN47" s="17"/>
      <c r="AO47" s="56"/>
      <c r="AP47" s="50"/>
      <c r="AQ47" s="50"/>
      <c r="AR47" s="50"/>
      <c r="AS47" s="50"/>
      <c r="AT47" s="50"/>
      <c r="AU47" s="50"/>
      <c r="AV47" s="307"/>
      <c r="AW47" s="57"/>
      <c r="AX47" s="17"/>
      <c r="AY47" s="17"/>
      <c r="AZ47" s="56"/>
      <c r="BA47" s="50"/>
      <c r="BB47" s="50"/>
      <c r="BC47" s="50"/>
      <c r="BD47" s="50"/>
      <c r="BE47" s="50"/>
      <c r="BF47" s="50"/>
      <c r="BG47" s="307"/>
      <c r="BH47" s="57"/>
      <c r="BI47" s="17"/>
      <c r="BJ47" s="17"/>
      <c r="BK47" s="56"/>
      <c r="BL47" s="50"/>
      <c r="BM47" s="50"/>
      <c r="BN47" s="50"/>
      <c r="BO47" s="50"/>
      <c r="BP47" s="50"/>
      <c r="BQ47" s="50"/>
      <c r="BR47" s="307"/>
      <c r="BS47" s="57"/>
      <c r="BT47" s="17"/>
      <c r="BU47" s="17"/>
      <c r="BV47" s="56"/>
      <c r="BW47" s="50"/>
      <c r="BX47" s="50"/>
      <c r="BY47" s="50"/>
      <c r="BZ47" s="50"/>
      <c r="CA47" s="50"/>
      <c r="CB47" s="50"/>
      <c r="CC47" s="307"/>
      <c r="CD47" s="57"/>
      <c r="CE47" s="17"/>
      <c r="CF47" s="17"/>
      <c r="CG47" s="56"/>
      <c r="CH47" s="50"/>
      <c r="CI47" s="50"/>
      <c r="CJ47" s="50"/>
      <c r="CK47" s="50"/>
      <c r="CL47" s="50"/>
      <c r="CM47" s="50"/>
      <c r="CN47" s="307"/>
      <c r="CO47" s="57"/>
      <c r="CP47" s="17"/>
      <c r="CQ47" s="17"/>
      <c r="CR47" s="56"/>
      <c r="CS47" s="50"/>
      <c r="CT47" s="50"/>
      <c r="CU47" s="50"/>
      <c r="CV47" s="50"/>
      <c r="CW47" s="50"/>
      <c r="CX47" s="50"/>
      <c r="CY47" s="307"/>
      <c r="CZ47" s="57"/>
      <c r="DA47" s="17"/>
      <c r="DB47" s="17"/>
      <c r="DC47" s="56"/>
      <c r="DD47" s="50"/>
      <c r="DE47" s="50"/>
      <c r="DF47" s="50"/>
      <c r="DG47" s="50"/>
      <c r="DH47" s="50"/>
      <c r="DI47" s="50"/>
      <c r="DJ47" s="307"/>
      <c r="DK47" s="57"/>
      <c r="DL47" s="17"/>
      <c r="DM47" s="17"/>
      <c r="DN47" s="56"/>
      <c r="DO47" s="50"/>
      <c r="DP47" s="50"/>
      <c r="DQ47" s="50"/>
      <c r="DR47" s="50"/>
      <c r="DS47" s="50"/>
      <c r="DT47" s="50"/>
      <c r="DU47" s="307"/>
      <c r="DV47" s="57"/>
      <c r="DW47" s="17"/>
      <c r="DX47" s="17"/>
      <c r="DY47" s="56"/>
      <c r="DZ47" s="50"/>
      <c r="EA47" s="50"/>
      <c r="EB47" s="50"/>
      <c r="EC47" s="50"/>
      <c r="ED47" s="50"/>
      <c r="EE47" s="50"/>
      <c r="EF47" s="307"/>
      <c r="EG47" s="57"/>
      <c r="EH47" s="17"/>
      <c r="EI47" s="17"/>
      <c r="EJ47" s="56"/>
      <c r="EK47" s="50"/>
      <c r="EL47" s="50"/>
      <c r="EM47" s="50"/>
      <c r="EN47" s="50"/>
      <c r="EO47" s="50"/>
      <c r="EP47" s="50"/>
      <c r="EQ47" s="307"/>
      <c r="ER47" s="57"/>
      <c r="ES47" s="17"/>
      <c r="ET47" s="17"/>
      <c r="EU47" s="56"/>
      <c r="EV47" s="50"/>
      <c r="EW47" s="50"/>
      <c r="EX47" s="50"/>
      <c r="EY47" s="50"/>
      <c r="EZ47" s="50"/>
      <c r="FA47" s="50"/>
      <c r="FB47" s="307"/>
      <c r="FC47" s="57"/>
      <c r="FD47" s="17"/>
      <c r="FE47" s="17"/>
      <c r="FF47" s="56"/>
      <c r="FG47" s="50"/>
      <c r="FH47" s="50"/>
      <c r="FI47" s="50"/>
      <c r="FJ47" s="50"/>
      <c r="FK47" s="50"/>
      <c r="FL47" s="50"/>
      <c r="FM47" s="307"/>
      <c r="FN47" s="57"/>
      <c r="FO47" s="17"/>
      <c r="FP47" s="17"/>
      <c r="FQ47" s="56"/>
      <c r="FR47" s="50"/>
      <c r="FS47" s="50"/>
      <c r="FT47" s="50"/>
      <c r="FU47" s="50"/>
      <c r="FV47" s="50"/>
      <c r="FW47" s="50"/>
      <c r="FX47" s="307"/>
      <c r="FY47" s="57"/>
      <c r="FZ47" s="17"/>
      <c r="GA47" s="17"/>
      <c r="GB47" s="56"/>
      <c r="GC47" s="50"/>
      <c r="GD47" s="50"/>
      <c r="GE47" s="50"/>
      <c r="GF47" s="50"/>
      <c r="GG47" s="50"/>
      <c r="GH47" s="50"/>
      <c r="GI47" s="307"/>
      <c r="GJ47" s="57"/>
      <c r="GK47" s="17"/>
      <c r="GL47" s="17"/>
      <c r="GM47" s="56"/>
      <c r="GN47" s="50"/>
      <c r="GO47" s="50"/>
      <c r="GP47" s="50"/>
      <c r="GQ47" s="50"/>
      <c r="GR47" s="50"/>
      <c r="GS47" s="50"/>
      <c r="GT47" s="307"/>
      <c r="GU47" s="57"/>
      <c r="GV47" s="17"/>
      <c r="GW47" s="17"/>
      <c r="GX47" s="56"/>
      <c r="GY47" s="50"/>
      <c r="GZ47" s="50"/>
      <c r="HA47" s="50"/>
      <c r="HB47" s="50"/>
      <c r="HC47" s="50"/>
      <c r="HD47" s="50"/>
      <c r="HE47" s="307"/>
      <c r="HF47" s="57"/>
      <c r="HG47" s="17"/>
      <c r="HH47" s="17"/>
      <c r="HI47" s="56"/>
      <c r="HJ47" s="50"/>
      <c r="HK47" s="50"/>
      <c r="HL47" s="50"/>
      <c r="HM47" s="50"/>
      <c r="HN47" s="50"/>
      <c r="HO47" s="50"/>
      <c r="HP47" s="307"/>
      <c r="HQ47" s="57"/>
      <c r="HR47" s="17"/>
      <c r="HS47" s="17"/>
    </row>
    <row r="48" spans="1:227" x14ac:dyDescent="0.3">
      <c r="A48" s="54"/>
      <c r="B48" s="220"/>
      <c r="C48" s="55"/>
      <c r="D48" s="55"/>
      <c r="E48" s="307"/>
      <c r="F48" s="307"/>
      <c r="G48" s="17"/>
      <c r="H48" s="56"/>
      <c r="I48" s="50"/>
      <c r="J48" s="50"/>
      <c r="K48" s="50"/>
      <c r="L48" s="50"/>
      <c r="M48" s="50"/>
      <c r="N48" s="50"/>
      <c r="O48" s="307"/>
      <c r="P48" s="57"/>
      <c r="Q48" s="17"/>
      <c r="R48" s="17"/>
      <c r="S48" s="56"/>
      <c r="T48" s="50"/>
      <c r="U48" s="50"/>
      <c r="V48" s="50"/>
      <c r="W48" s="50"/>
      <c r="X48" s="50"/>
      <c r="Y48" s="50"/>
      <c r="Z48" s="307"/>
      <c r="AA48" s="57"/>
      <c r="AB48" s="17"/>
      <c r="AC48" s="17"/>
      <c r="AD48" s="56"/>
      <c r="AE48" s="50"/>
      <c r="AF48" s="50"/>
      <c r="AG48" s="50"/>
      <c r="AH48" s="50"/>
      <c r="AI48" s="50"/>
      <c r="AJ48" s="50"/>
      <c r="AK48" s="307"/>
      <c r="AL48" s="57"/>
      <c r="AM48" s="17"/>
      <c r="AN48" s="17"/>
      <c r="AO48" s="56"/>
      <c r="AP48" s="50"/>
      <c r="AQ48" s="50"/>
      <c r="AR48" s="50"/>
      <c r="AS48" s="50"/>
      <c r="AT48" s="50"/>
      <c r="AU48" s="50"/>
      <c r="AV48" s="307"/>
      <c r="AW48" s="57"/>
      <c r="AX48" s="17"/>
      <c r="AY48" s="17"/>
      <c r="AZ48" s="56"/>
      <c r="BA48" s="50"/>
      <c r="BB48" s="50"/>
      <c r="BC48" s="50"/>
      <c r="BD48" s="50"/>
      <c r="BE48" s="50"/>
      <c r="BF48" s="50"/>
      <c r="BG48" s="307"/>
      <c r="BH48" s="57"/>
      <c r="BI48" s="17"/>
      <c r="BJ48" s="17"/>
      <c r="BK48" s="56"/>
      <c r="BL48" s="50"/>
      <c r="BM48" s="50"/>
      <c r="BN48" s="50"/>
      <c r="BO48" s="50"/>
      <c r="BP48" s="50"/>
      <c r="BQ48" s="50"/>
      <c r="BR48" s="307"/>
      <c r="BS48" s="57"/>
      <c r="BT48" s="17"/>
      <c r="BU48" s="17"/>
      <c r="BV48" s="56"/>
      <c r="BW48" s="50"/>
      <c r="BX48" s="50"/>
      <c r="BY48" s="50"/>
      <c r="BZ48" s="50"/>
      <c r="CA48" s="50"/>
      <c r="CB48" s="50"/>
      <c r="CC48" s="307"/>
      <c r="CD48" s="57"/>
      <c r="CE48" s="17"/>
      <c r="CF48" s="17"/>
      <c r="CG48" s="56"/>
      <c r="CH48" s="50"/>
      <c r="CI48" s="50"/>
      <c r="CJ48" s="50"/>
      <c r="CK48" s="50"/>
      <c r="CL48" s="50"/>
      <c r="CM48" s="50"/>
      <c r="CN48" s="307"/>
      <c r="CO48" s="57"/>
      <c r="CP48" s="17"/>
      <c r="CQ48" s="17"/>
      <c r="CR48" s="56"/>
      <c r="CS48" s="50"/>
      <c r="CT48" s="50"/>
      <c r="CU48" s="50"/>
      <c r="CV48" s="50"/>
      <c r="CW48" s="50"/>
      <c r="CX48" s="50"/>
      <c r="CY48" s="307"/>
      <c r="CZ48" s="57"/>
      <c r="DA48" s="17"/>
      <c r="DB48" s="17"/>
      <c r="DC48" s="56"/>
      <c r="DD48" s="50"/>
      <c r="DE48" s="50"/>
      <c r="DF48" s="50"/>
      <c r="DG48" s="50"/>
      <c r="DH48" s="50"/>
      <c r="DI48" s="50"/>
      <c r="DJ48" s="307"/>
      <c r="DK48" s="57"/>
      <c r="DL48" s="17"/>
      <c r="DM48" s="17"/>
      <c r="DN48" s="56"/>
      <c r="DO48" s="50"/>
      <c r="DP48" s="50"/>
      <c r="DQ48" s="50"/>
      <c r="DR48" s="50"/>
      <c r="DS48" s="50"/>
      <c r="DT48" s="50"/>
      <c r="DU48" s="307"/>
      <c r="DV48" s="57"/>
      <c r="DW48" s="17"/>
      <c r="DX48" s="17"/>
      <c r="DY48" s="56"/>
      <c r="DZ48" s="50"/>
      <c r="EA48" s="50"/>
      <c r="EB48" s="50"/>
      <c r="EC48" s="50"/>
      <c r="ED48" s="50"/>
      <c r="EE48" s="50"/>
      <c r="EF48" s="307"/>
      <c r="EG48" s="57"/>
      <c r="EH48" s="17"/>
      <c r="EI48" s="17"/>
      <c r="EJ48" s="56"/>
      <c r="EK48" s="50"/>
      <c r="EL48" s="50"/>
      <c r="EM48" s="50"/>
      <c r="EN48" s="50"/>
      <c r="EO48" s="50"/>
      <c r="EP48" s="50"/>
      <c r="EQ48" s="307"/>
      <c r="ER48" s="57"/>
      <c r="ES48" s="17"/>
      <c r="ET48" s="17"/>
      <c r="EU48" s="56"/>
      <c r="EV48" s="50"/>
      <c r="EW48" s="50"/>
      <c r="EX48" s="50"/>
      <c r="EY48" s="50"/>
      <c r="EZ48" s="50"/>
      <c r="FA48" s="50"/>
      <c r="FB48" s="307"/>
      <c r="FC48" s="57"/>
      <c r="FD48" s="17"/>
      <c r="FE48" s="17"/>
      <c r="FF48" s="56"/>
      <c r="FG48" s="50"/>
      <c r="FH48" s="50"/>
      <c r="FI48" s="50"/>
      <c r="FJ48" s="50"/>
      <c r="FK48" s="50"/>
      <c r="FL48" s="50"/>
      <c r="FM48" s="307"/>
      <c r="FN48" s="57"/>
      <c r="FO48" s="17"/>
      <c r="FP48" s="17"/>
      <c r="FQ48" s="56"/>
      <c r="FR48" s="50"/>
      <c r="FS48" s="50"/>
      <c r="FT48" s="50"/>
      <c r="FU48" s="50"/>
      <c r="FV48" s="50"/>
      <c r="FW48" s="50"/>
      <c r="FX48" s="307"/>
      <c r="FY48" s="57"/>
      <c r="FZ48" s="17"/>
      <c r="GA48" s="17"/>
      <c r="GB48" s="56"/>
      <c r="GC48" s="50"/>
      <c r="GD48" s="50"/>
      <c r="GE48" s="50"/>
      <c r="GF48" s="50"/>
      <c r="GG48" s="50"/>
      <c r="GH48" s="50"/>
      <c r="GI48" s="307"/>
      <c r="GJ48" s="57"/>
      <c r="GK48" s="17"/>
      <c r="GL48" s="17"/>
      <c r="GM48" s="56"/>
      <c r="GN48" s="50"/>
      <c r="GO48" s="50"/>
      <c r="GP48" s="50"/>
      <c r="GQ48" s="50"/>
      <c r="GR48" s="50"/>
      <c r="GS48" s="50"/>
      <c r="GT48" s="307"/>
      <c r="GU48" s="57"/>
      <c r="GV48" s="17"/>
      <c r="GW48" s="17"/>
      <c r="GX48" s="56"/>
      <c r="GY48" s="50"/>
      <c r="GZ48" s="50"/>
      <c r="HA48" s="50"/>
      <c r="HB48" s="50"/>
      <c r="HC48" s="50"/>
      <c r="HD48" s="50"/>
      <c r="HE48" s="307"/>
      <c r="HF48" s="57"/>
      <c r="HG48" s="17"/>
      <c r="HH48" s="17"/>
      <c r="HI48" s="56"/>
      <c r="HJ48" s="50"/>
      <c r="HK48" s="50"/>
      <c r="HL48" s="50"/>
      <c r="HM48" s="50"/>
      <c r="HN48" s="50"/>
      <c r="HO48" s="50"/>
      <c r="HP48" s="307"/>
      <c r="HQ48" s="57"/>
      <c r="HR48" s="17"/>
      <c r="HS48" s="17"/>
    </row>
    <row r="49" spans="1:227" x14ac:dyDescent="0.3">
      <c r="A49" s="54"/>
      <c r="B49" s="220"/>
      <c r="C49" s="55"/>
      <c r="D49" s="55"/>
      <c r="E49" s="307"/>
      <c r="F49" s="307"/>
      <c r="G49" s="17"/>
      <c r="H49" s="56"/>
      <c r="I49" s="50"/>
      <c r="J49" s="50"/>
      <c r="K49" s="50"/>
      <c r="L49" s="50"/>
      <c r="M49" s="50"/>
      <c r="N49" s="50"/>
      <c r="O49" s="307"/>
      <c r="P49" s="57"/>
      <c r="Q49" s="17"/>
      <c r="R49" s="17"/>
      <c r="S49" s="56"/>
      <c r="T49" s="50"/>
      <c r="U49" s="50"/>
      <c r="V49" s="50"/>
      <c r="W49" s="50"/>
      <c r="X49" s="50"/>
      <c r="Y49" s="50"/>
      <c r="Z49" s="307"/>
      <c r="AA49" s="57"/>
      <c r="AB49" s="17"/>
      <c r="AC49" s="17"/>
      <c r="AD49" s="56"/>
      <c r="AE49" s="50"/>
      <c r="AF49" s="50"/>
      <c r="AG49" s="50"/>
      <c r="AH49" s="50"/>
      <c r="AI49" s="50"/>
      <c r="AJ49" s="50"/>
      <c r="AK49" s="307"/>
      <c r="AL49" s="57"/>
      <c r="AM49" s="17"/>
      <c r="AN49" s="17"/>
      <c r="AO49" s="56"/>
      <c r="AP49" s="50"/>
      <c r="AQ49" s="50"/>
      <c r="AR49" s="50"/>
      <c r="AS49" s="50"/>
      <c r="AT49" s="50"/>
      <c r="AU49" s="50"/>
      <c r="AV49" s="307"/>
      <c r="AW49" s="57"/>
      <c r="AX49" s="17"/>
      <c r="AY49" s="17"/>
      <c r="AZ49" s="56"/>
      <c r="BA49" s="50"/>
      <c r="BB49" s="50"/>
      <c r="BC49" s="50"/>
      <c r="BD49" s="50"/>
      <c r="BE49" s="50"/>
      <c r="BF49" s="50"/>
      <c r="BG49" s="307"/>
      <c r="BH49" s="57"/>
      <c r="BI49" s="17"/>
      <c r="BJ49" s="17"/>
      <c r="BK49" s="56"/>
      <c r="BL49" s="50"/>
      <c r="BM49" s="50"/>
      <c r="BN49" s="50"/>
      <c r="BO49" s="50"/>
      <c r="BP49" s="50"/>
      <c r="BQ49" s="50"/>
      <c r="BR49" s="307"/>
      <c r="BS49" s="57"/>
      <c r="BT49" s="17"/>
      <c r="BU49" s="17"/>
      <c r="BV49" s="56"/>
      <c r="BW49" s="50"/>
      <c r="BX49" s="50"/>
      <c r="BY49" s="50"/>
      <c r="BZ49" s="50"/>
      <c r="CA49" s="50"/>
      <c r="CB49" s="50"/>
      <c r="CC49" s="307"/>
      <c r="CD49" s="57"/>
      <c r="CE49" s="17"/>
      <c r="CF49" s="17"/>
      <c r="CG49" s="56"/>
      <c r="CH49" s="50"/>
      <c r="CI49" s="50"/>
      <c r="CJ49" s="50"/>
      <c r="CK49" s="50"/>
      <c r="CL49" s="50"/>
      <c r="CM49" s="50"/>
      <c r="CN49" s="307"/>
      <c r="CO49" s="57"/>
      <c r="CP49" s="17"/>
      <c r="CQ49" s="17"/>
      <c r="CR49" s="56"/>
      <c r="CS49" s="50"/>
      <c r="CT49" s="50"/>
      <c r="CU49" s="50"/>
      <c r="CV49" s="50"/>
      <c r="CW49" s="50"/>
      <c r="CX49" s="50"/>
      <c r="CY49" s="307"/>
      <c r="CZ49" s="57"/>
      <c r="DA49" s="17"/>
      <c r="DB49" s="17"/>
      <c r="DC49" s="56"/>
      <c r="DD49" s="50"/>
      <c r="DE49" s="50"/>
      <c r="DF49" s="50"/>
      <c r="DG49" s="50"/>
      <c r="DH49" s="50"/>
      <c r="DI49" s="50"/>
      <c r="DJ49" s="307"/>
      <c r="DK49" s="57"/>
      <c r="DL49" s="17"/>
      <c r="DM49" s="17"/>
      <c r="DN49" s="56"/>
      <c r="DO49" s="50"/>
      <c r="DP49" s="50"/>
      <c r="DQ49" s="50"/>
      <c r="DR49" s="50"/>
      <c r="DS49" s="50"/>
      <c r="DT49" s="50"/>
      <c r="DU49" s="307"/>
      <c r="DV49" s="57"/>
      <c r="DW49" s="17"/>
      <c r="DX49" s="17"/>
      <c r="DY49" s="56"/>
      <c r="DZ49" s="50"/>
      <c r="EA49" s="50"/>
      <c r="EB49" s="50"/>
      <c r="EC49" s="50"/>
      <c r="ED49" s="50"/>
      <c r="EE49" s="50"/>
      <c r="EF49" s="307"/>
      <c r="EG49" s="57"/>
      <c r="EH49" s="17"/>
      <c r="EI49" s="17"/>
      <c r="EJ49" s="56"/>
      <c r="EK49" s="50"/>
      <c r="EL49" s="50"/>
      <c r="EM49" s="50"/>
      <c r="EN49" s="50"/>
      <c r="EO49" s="50"/>
      <c r="EP49" s="50"/>
      <c r="EQ49" s="307"/>
      <c r="ER49" s="57"/>
      <c r="ES49" s="17"/>
      <c r="ET49" s="17"/>
      <c r="EU49" s="56"/>
      <c r="EV49" s="50"/>
      <c r="EW49" s="50"/>
      <c r="EX49" s="50"/>
      <c r="EY49" s="50"/>
      <c r="EZ49" s="50"/>
      <c r="FA49" s="50"/>
      <c r="FB49" s="307"/>
      <c r="FC49" s="57"/>
      <c r="FD49" s="17"/>
      <c r="FE49" s="17"/>
      <c r="FF49" s="56"/>
      <c r="FG49" s="50"/>
      <c r="FH49" s="50"/>
      <c r="FI49" s="50"/>
      <c r="FJ49" s="50"/>
      <c r="FK49" s="50"/>
      <c r="FL49" s="50"/>
      <c r="FM49" s="307"/>
      <c r="FN49" s="57"/>
      <c r="FO49" s="17"/>
      <c r="FP49" s="17"/>
      <c r="FQ49" s="56"/>
      <c r="FR49" s="50"/>
      <c r="FS49" s="50"/>
      <c r="FT49" s="50"/>
      <c r="FU49" s="50"/>
      <c r="FV49" s="50"/>
      <c r="FW49" s="50"/>
      <c r="FX49" s="307"/>
      <c r="FY49" s="57"/>
      <c r="FZ49" s="17"/>
      <c r="GA49" s="17"/>
      <c r="GB49" s="56"/>
      <c r="GC49" s="50"/>
      <c r="GD49" s="50"/>
      <c r="GE49" s="50"/>
      <c r="GF49" s="50"/>
      <c r="GG49" s="50"/>
      <c r="GH49" s="50"/>
      <c r="GI49" s="307"/>
      <c r="GJ49" s="57"/>
      <c r="GK49" s="17"/>
      <c r="GL49" s="17"/>
      <c r="GM49" s="56"/>
      <c r="GN49" s="50"/>
      <c r="GO49" s="50"/>
      <c r="GP49" s="50"/>
      <c r="GQ49" s="50"/>
      <c r="GR49" s="50"/>
      <c r="GS49" s="50"/>
      <c r="GT49" s="307"/>
      <c r="GU49" s="57"/>
      <c r="GV49" s="17"/>
      <c r="GW49" s="17"/>
      <c r="GX49" s="56"/>
      <c r="GY49" s="50"/>
      <c r="GZ49" s="50"/>
      <c r="HA49" s="50"/>
      <c r="HB49" s="50"/>
      <c r="HC49" s="50"/>
      <c r="HD49" s="50"/>
      <c r="HE49" s="307"/>
      <c r="HF49" s="57"/>
      <c r="HG49" s="17"/>
      <c r="HH49" s="17"/>
      <c r="HI49" s="56"/>
      <c r="HJ49" s="50"/>
      <c r="HK49" s="50"/>
      <c r="HL49" s="50"/>
      <c r="HM49" s="50"/>
      <c r="HN49" s="50"/>
      <c r="HO49" s="50"/>
      <c r="HP49" s="307"/>
      <c r="HQ49" s="57"/>
      <c r="HR49" s="17"/>
      <c r="HS49" s="17"/>
    </row>
    <row r="50" spans="1:227" x14ac:dyDescent="0.3">
      <c r="A50" s="54"/>
      <c r="B50" s="222"/>
      <c r="C50" s="55"/>
      <c r="D50" s="55"/>
      <c r="E50" s="307"/>
      <c r="F50" s="307"/>
      <c r="G50" s="17"/>
      <c r="H50" s="56"/>
      <c r="I50" s="50"/>
      <c r="J50" s="50"/>
      <c r="K50" s="50"/>
      <c r="L50" s="50"/>
      <c r="M50" s="50"/>
      <c r="N50" s="50"/>
      <c r="O50" s="307"/>
      <c r="P50" s="57"/>
      <c r="Q50" s="17"/>
      <c r="R50" s="17"/>
      <c r="S50" s="56"/>
      <c r="T50" s="50"/>
      <c r="U50" s="50"/>
      <c r="V50" s="50"/>
      <c r="W50" s="50"/>
      <c r="X50" s="50"/>
      <c r="Y50" s="50"/>
      <c r="Z50" s="307"/>
      <c r="AA50" s="57"/>
      <c r="AB50" s="17"/>
      <c r="AC50" s="17"/>
      <c r="AD50" s="56"/>
      <c r="AE50" s="50"/>
      <c r="AF50" s="50"/>
      <c r="AG50" s="50"/>
      <c r="AH50" s="50"/>
      <c r="AI50" s="50"/>
      <c r="AJ50" s="50"/>
      <c r="AK50" s="307"/>
      <c r="AL50" s="57"/>
      <c r="AM50" s="17"/>
      <c r="AN50" s="17"/>
      <c r="AO50" s="56"/>
      <c r="AP50" s="50"/>
      <c r="AQ50" s="50"/>
      <c r="AR50" s="50"/>
      <c r="AS50" s="50"/>
      <c r="AT50" s="50"/>
      <c r="AU50" s="50"/>
      <c r="AV50" s="307"/>
      <c r="AW50" s="57"/>
      <c r="AX50" s="17"/>
      <c r="AY50" s="17"/>
      <c r="AZ50" s="56"/>
      <c r="BA50" s="50"/>
      <c r="BB50" s="50"/>
      <c r="BC50" s="50"/>
      <c r="BD50" s="50"/>
      <c r="BE50" s="50"/>
      <c r="BF50" s="50"/>
      <c r="BG50" s="307"/>
      <c r="BH50" s="57"/>
      <c r="BI50" s="17"/>
      <c r="BJ50" s="17"/>
      <c r="BK50" s="56"/>
      <c r="BL50" s="50"/>
      <c r="BM50" s="50"/>
      <c r="BN50" s="50"/>
      <c r="BO50" s="50"/>
      <c r="BP50" s="50"/>
      <c r="BQ50" s="50"/>
      <c r="BR50" s="307"/>
      <c r="BS50" s="57"/>
      <c r="BT50" s="17"/>
      <c r="BU50" s="17"/>
      <c r="BV50" s="56"/>
      <c r="BW50" s="50"/>
      <c r="BX50" s="50"/>
      <c r="BY50" s="50"/>
      <c r="BZ50" s="50"/>
      <c r="CA50" s="50"/>
      <c r="CB50" s="50"/>
      <c r="CC50" s="307"/>
      <c r="CD50" s="57"/>
      <c r="CE50" s="17"/>
      <c r="CF50" s="17"/>
      <c r="CG50" s="56"/>
      <c r="CH50" s="50"/>
      <c r="CI50" s="50"/>
      <c r="CJ50" s="50"/>
      <c r="CK50" s="50"/>
      <c r="CL50" s="50"/>
      <c r="CM50" s="50"/>
      <c r="CN50" s="307"/>
      <c r="CO50" s="57"/>
      <c r="CP50" s="17"/>
      <c r="CQ50" s="17"/>
      <c r="CR50" s="56"/>
      <c r="CS50" s="50"/>
      <c r="CT50" s="50"/>
      <c r="CU50" s="50"/>
      <c r="CV50" s="50"/>
      <c r="CW50" s="50"/>
      <c r="CX50" s="50"/>
      <c r="CY50" s="307"/>
      <c r="CZ50" s="57"/>
      <c r="DA50" s="17"/>
      <c r="DB50" s="17"/>
      <c r="DC50" s="56"/>
      <c r="DD50" s="50"/>
      <c r="DE50" s="50"/>
      <c r="DF50" s="50"/>
      <c r="DG50" s="50"/>
      <c r="DH50" s="50"/>
      <c r="DI50" s="50"/>
      <c r="DJ50" s="307"/>
      <c r="DK50" s="57"/>
      <c r="DL50" s="17"/>
      <c r="DM50" s="17"/>
      <c r="DN50" s="56"/>
      <c r="DO50" s="50"/>
      <c r="DP50" s="50"/>
      <c r="DQ50" s="50"/>
      <c r="DR50" s="50"/>
      <c r="DS50" s="50"/>
      <c r="DT50" s="50"/>
      <c r="DU50" s="307"/>
      <c r="DV50" s="57"/>
      <c r="DW50" s="17"/>
      <c r="DX50" s="17"/>
      <c r="DY50" s="56"/>
      <c r="DZ50" s="50"/>
      <c r="EA50" s="50"/>
      <c r="EB50" s="50"/>
      <c r="EC50" s="50"/>
      <c r="ED50" s="50"/>
      <c r="EE50" s="50"/>
      <c r="EF50" s="307"/>
      <c r="EG50" s="57"/>
      <c r="EH50" s="17"/>
      <c r="EI50" s="17"/>
      <c r="EJ50" s="56"/>
      <c r="EK50" s="50"/>
      <c r="EL50" s="50"/>
      <c r="EM50" s="50"/>
      <c r="EN50" s="50"/>
      <c r="EO50" s="50"/>
      <c r="EP50" s="50"/>
      <c r="EQ50" s="307"/>
      <c r="ER50" s="57"/>
      <c r="ES50" s="17"/>
      <c r="ET50" s="17"/>
      <c r="EU50" s="56"/>
      <c r="EV50" s="50"/>
      <c r="EW50" s="50"/>
      <c r="EX50" s="50"/>
      <c r="EY50" s="50"/>
      <c r="EZ50" s="50"/>
      <c r="FA50" s="50"/>
      <c r="FB50" s="307"/>
      <c r="FC50" s="57"/>
      <c r="FD50" s="17"/>
      <c r="FE50" s="17"/>
      <c r="FF50" s="56"/>
      <c r="FG50" s="50"/>
      <c r="FH50" s="50"/>
      <c r="FI50" s="50"/>
      <c r="FJ50" s="50"/>
      <c r="FK50" s="50"/>
      <c r="FL50" s="50"/>
      <c r="FM50" s="307"/>
      <c r="FN50" s="57"/>
      <c r="FO50" s="17"/>
      <c r="FP50" s="17"/>
      <c r="FQ50" s="56"/>
      <c r="FR50" s="50"/>
      <c r="FS50" s="50"/>
      <c r="FT50" s="50"/>
      <c r="FU50" s="50"/>
      <c r="FV50" s="50"/>
      <c r="FW50" s="50"/>
      <c r="FX50" s="307"/>
      <c r="FY50" s="57"/>
      <c r="FZ50" s="17"/>
      <c r="GA50" s="17"/>
      <c r="GB50" s="56"/>
      <c r="GC50" s="50"/>
      <c r="GD50" s="50"/>
      <c r="GE50" s="50"/>
      <c r="GF50" s="50"/>
      <c r="GG50" s="50"/>
      <c r="GH50" s="50"/>
      <c r="GI50" s="307"/>
      <c r="GJ50" s="57"/>
      <c r="GK50" s="17"/>
      <c r="GL50" s="17"/>
      <c r="GM50" s="56"/>
      <c r="GN50" s="50"/>
      <c r="GO50" s="50"/>
      <c r="GP50" s="50"/>
      <c r="GQ50" s="50"/>
      <c r="GR50" s="50"/>
      <c r="GS50" s="50"/>
      <c r="GT50" s="307"/>
      <c r="GU50" s="57"/>
      <c r="GV50" s="17"/>
      <c r="GW50" s="17"/>
      <c r="GX50" s="56"/>
      <c r="GY50" s="50"/>
      <c r="GZ50" s="50"/>
      <c r="HA50" s="50"/>
      <c r="HB50" s="50"/>
      <c r="HC50" s="50"/>
      <c r="HD50" s="50"/>
      <c r="HE50" s="307"/>
      <c r="HF50" s="57"/>
      <c r="HG50" s="17"/>
      <c r="HH50" s="17"/>
      <c r="HI50" s="56"/>
      <c r="HJ50" s="50"/>
      <c r="HK50" s="50"/>
      <c r="HL50" s="50"/>
      <c r="HM50" s="50"/>
      <c r="HN50" s="50"/>
      <c r="HO50" s="50"/>
      <c r="HP50" s="307"/>
      <c r="HQ50" s="57"/>
      <c r="HR50" s="17"/>
      <c r="HS50" s="17"/>
    </row>
    <row r="51" spans="1:227" x14ac:dyDescent="0.3">
      <c r="A51" s="54"/>
      <c r="B51" s="222"/>
      <c r="C51" s="55"/>
      <c r="D51" s="55"/>
      <c r="E51" s="307"/>
      <c r="F51" s="307"/>
      <c r="G51" s="17"/>
      <c r="H51" s="56"/>
      <c r="I51" s="50"/>
      <c r="J51" s="50"/>
      <c r="K51" s="50"/>
      <c r="L51" s="50"/>
      <c r="M51" s="50"/>
      <c r="N51" s="50"/>
      <c r="O51" s="307"/>
      <c r="P51" s="57"/>
      <c r="Q51" s="17"/>
      <c r="R51" s="17"/>
      <c r="S51" s="56"/>
      <c r="T51" s="50"/>
      <c r="U51" s="50"/>
      <c r="V51" s="50"/>
      <c r="W51" s="50"/>
      <c r="X51" s="50"/>
      <c r="Y51" s="50"/>
      <c r="Z51" s="307"/>
      <c r="AA51" s="57"/>
      <c r="AB51" s="17"/>
      <c r="AC51" s="17"/>
      <c r="AD51" s="56"/>
      <c r="AE51" s="50"/>
      <c r="AF51" s="50"/>
      <c r="AG51" s="50"/>
      <c r="AH51" s="50"/>
      <c r="AI51" s="50"/>
      <c r="AJ51" s="50"/>
      <c r="AK51" s="307"/>
      <c r="AL51" s="57"/>
      <c r="AM51" s="17"/>
      <c r="AN51" s="17"/>
      <c r="AO51" s="56"/>
      <c r="AP51" s="50"/>
      <c r="AQ51" s="50"/>
      <c r="AR51" s="50"/>
      <c r="AS51" s="50"/>
      <c r="AT51" s="50"/>
      <c r="AU51" s="50"/>
      <c r="AV51" s="307"/>
      <c r="AW51" s="57"/>
      <c r="AX51" s="17"/>
      <c r="AY51" s="17"/>
      <c r="AZ51" s="56"/>
      <c r="BA51" s="50"/>
      <c r="BB51" s="50"/>
      <c r="BC51" s="50"/>
      <c r="BD51" s="50"/>
      <c r="BE51" s="50"/>
      <c r="BF51" s="50"/>
      <c r="BG51" s="307"/>
      <c r="BH51" s="57"/>
      <c r="BI51" s="17"/>
      <c r="BJ51" s="17"/>
      <c r="BK51" s="56"/>
      <c r="BL51" s="50"/>
      <c r="BM51" s="50"/>
      <c r="BN51" s="50"/>
      <c r="BO51" s="50"/>
      <c r="BP51" s="50"/>
      <c r="BQ51" s="50"/>
      <c r="BR51" s="307"/>
      <c r="BS51" s="57"/>
      <c r="BT51" s="17"/>
      <c r="BU51" s="17"/>
      <c r="BV51" s="56"/>
      <c r="BW51" s="50"/>
      <c r="BX51" s="50"/>
      <c r="BY51" s="50"/>
      <c r="BZ51" s="50"/>
      <c r="CA51" s="50"/>
      <c r="CB51" s="50"/>
      <c r="CC51" s="307"/>
      <c r="CD51" s="57"/>
      <c r="CE51" s="17"/>
      <c r="CF51" s="17"/>
      <c r="CG51" s="56"/>
      <c r="CH51" s="50"/>
      <c r="CI51" s="50"/>
      <c r="CJ51" s="50"/>
      <c r="CK51" s="50"/>
      <c r="CL51" s="50"/>
      <c r="CM51" s="50"/>
      <c r="CN51" s="307"/>
      <c r="CO51" s="57"/>
      <c r="CP51" s="17"/>
      <c r="CQ51" s="17"/>
      <c r="CR51" s="56"/>
      <c r="CS51" s="50"/>
      <c r="CT51" s="50"/>
      <c r="CU51" s="50"/>
      <c r="CV51" s="50"/>
      <c r="CW51" s="50"/>
      <c r="CX51" s="50"/>
      <c r="CY51" s="307"/>
      <c r="CZ51" s="57"/>
      <c r="DA51" s="17"/>
      <c r="DB51" s="17"/>
      <c r="DC51" s="56"/>
      <c r="DD51" s="50"/>
      <c r="DE51" s="50"/>
      <c r="DF51" s="50"/>
      <c r="DG51" s="50"/>
      <c r="DH51" s="50"/>
      <c r="DI51" s="50"/>
      <c r="DJ51" s="307"/>
      <c r="DK51" s="57"/>
      <c r="DL51" s="17"/>
      <c r="DM51" s="17"/>
      <c r="DN51" s="56"/>
      <c r="DO51" s="50"/>
      <c r="DP51" s="50"/>
      <c r="DQ51" s="50"/>
      <c r="DR51" s="50"/>
      <c r="DS51" s="50"/>
      <c r="DT51" s="50"/>
      <c r="DU51" s="307"/>
      <c r="DV51" s="57"/>
      <c r="DW51" s="17"/>
      <c r="DX51" s="17"/>
      <c r="DY51" s="56"/>
      <c r="DZ51" s="50"/>
      <c r="EA51" s="50"/>
      <c r="EB51" s="50"/>
      <c r="EC51" s="50"/>
      <c r="ED51" s="50"/>
      <c r="EE51" s="50"/>
      <c r="EF51" s="307"/>
      <c r="EG51" s="57"/>
      <c r="EH51" s="17"/>
      <c r="EI51" s="17"/>
      <c r="EJ51" s="56"/>
      <c r="EK51" s="50"/>
      <c r="EL51" s="50"/>
      <c r="EM51" s="50"/>
      <c r="EN51" s="50"/>
      <c r="EO51" s="50"/>
      <c r="EP51" s="50"/>
      <c r="EQ51" s="307"/>
      <c r="ER51" s="57"/>
      <c r="ES51" s="17"/>
      <c r="ET51" s="17"/>
      <c r="EU51" s="56"/>
      <c r="EV51" s="50"/>
      <c r="EW51" s="50"/>
      <c r="EX51" s="50"/>
      <c r="EY51" s="50"/>
      <c r="EZ51" s="50"/>
      <c r="FA51" s="50"/>
      <c r="FB51" s="307"/>
      <c r="FC51" s="57"/>
      <c r="FD51" s="17"/>
      <c r="FE51" s="17"/>
      <c r="FF51" s="56"/>
      <c r="FG51" s="50"/>
      <c r="FH51" s="50"/>
      <c r="FI51" s="50"/>
      <c r="FJ51" s="50"/>
      <c r="FK51" s="50"/>
      <c r="FL51" s="50"/>
      <c r="FM51" s="307"/>
      <c r="FN51" s="57"/>
      <c r="FO51" s="17"/>
      <c r="FP51" s="17"/>
      <c r="FQ51" s="56"/>
      <c r="FR51" s="50"/>
      <c r="FS51" s="50"/>
      <c r="FT51" s="50"/>
      <c r="FU51" s="50"/>
      <c r="FV51" s="50"/>
      <c r="FW51" s="50"/>
      <c r="FX51" s="307"/>
      <c r="FY51" s="57"/>
      <c r="FZ51" s="17"/>
      <c r="GA51" s="17"/>
      <c r="GB51" s="56"/>
      <c r="GC51" s="50"/>
      <c r="GD51" s="50"/>
      <c r="GE51" s="50"/>
      <c r="GF51" s="50"/>
      <c r="GG51" s="50"/>
      <c r="GH51" s="50"/>
      <c r="GI51" s="307"/>
      <c r="GJ51" s="57"/>
      <c r="GK51" s="17"/>
      <c r="GL51" s="17"/>
      <c r="GM51" s="56"/>
      <c r="GN51" s="50"/>
      <c r="GO51" s="50"/>
      <c r="GP51" s="50"/>
      <c r="GQ51" s="50"/>
      <c r="GR51" s="50"/>
      <c r="GS51" s="50"/>
      <c r="GT51" s="307"/>
      <c r="GU51" s="57"/>
      <c r="GV51" s="17"/>
      <c r="GW51" s="17"/>
      <c r="GX51" s="56"/>
      <c r="GY51" s="50"/>
      <c r="GZ51" s="50"/>
      <c r="HA51" s="50"/>
      <c r="HB51" s="50"/>
      <c r="HC51" s="50"/>
      <c r="HD51" s="50"/>
      <c r="HE51" s="307"/>
      <c r="HF51" s="57"/>
      <c r="HG51" s="17"/>
      <c r="HH51" s="17"/>
      <c r="HI51" s="56"/>
      <c r="HJ51" s="50"/>
      <c r="HK51" s="50"/>
      <c r="HL51" s="50"/>
      <c r="HM51" s="50"/>
      <c r="HN51" s="50"/>
      <c r="HO51" s="50"/>
      <c r="HP51" s="307"/>
      <c r="HQ51" s="57"/>
      <c r="HR51" s="17"/>
      <c r="HS51" s="17"/>
    </row>
    <row r="52" spans="1:227" x14ac:dyDescent="0.3">
      <c r="A52" s="54"/>
      <c r="B52" s="220"/>
      <c r="C52" s="55"/>
      <c r="D52" s="55"/>
      <c r="E52" s="307"/>
      <c r="F52" s="307"/>
      <c r="G52" s="17"/>
      <c r="H52" s="56"/>
      <c r="I52" s="50"/>
      <c r="J52" s="50"/>
      <c r="K52" s="50"/>
      <c r="L52" s="50"/>
      <c r="M52" s="50"/>
      <c r="N52" s="50"/>
      <c r="O52" s="307"/>
      <c r="P52" s="57"/>
      <c r="Q52" s="17"/>
      <c r="R52" s="17"/>
      <c r="S52" s="56"/>
      <c r="T52" s="50"/>
      <c r="U52" s="50"/>
      <c r="V52" s="50"/>
      <c r="W52" s="50"/>
      <c r="X52" s="50"/>
      <c r="Y52" s="50"/>
      <c r="Z52" s="307"/>
      <c r="AA52" s="57"/>
      <c r="AB52" s="17"/>
      <c r="AC52" s="17"/>
      <c r="AD52" s="56"/>
      <c r="AE52" s="50"/>
      <c r="AF52" s="50"/>
      <c r="AG52" s="50"/>
      <c r="AH52" s="50"/>
      <c r="AI52" s="50"/>
      <c r="AJ52" s="50"/>
      <c r="AK52" s="307"/>
      <c r="AL52" s="57"/>
      <c r="AM52" s="17"/>
      <c r="AN52" s="17"/>
      <c r="AO52" s="56"/>
      <c r="AP52" s="50"/>
      <c r="AQ52" s="50"/>
      <c r="AR52" s="50"/>
      <c r="AS52" s="50"/>
      <c r="AT52" s="50"/>
      <c r="AU52" s="50"/>
      <c r="AV52" s="307"/>
      <c r="AW52" s="57"/>
      <c r="AX52" s="17"/>
      <c r="AY52" s="17"/>
      <c r="AZ52" s="56"/>
      <c r="BA52" s="50"/>
      <c r="BB52" s="50"/>
      <c r="BC52" s="50"/>
      <c r="BD52" s="50"/>
      <c r="BE52" s="50"/>
      <c r="BF52" s="50"/>
      <c r="BG52" s="307"/>
      <c r="BH52" s="57"/>
      <c r="BI52" s="17"/>
      <c r="BJ52" s="17"/>
      <c r="BK52" s="56"/>
      <c r="BL52" s="50"/>
      <c r="BM52" s="50"/>
      <c r="BN52" s="50"/>
      <c r="BO52" s="50"/>
      <c r="BP52" s="50"/>
      <c r="BQ52" s="50"/>
      <c r="BR52" s="307"/>
      <c r="BS52" s="57"/>
      <c r="BT52" s="17"/>
      <c r="BU52" s="17"/>
      <c r="BV52" s="56"/>
      <c r="BW52" s="50"/>
      <c r="BX52" s="50"/>
      <c r="BY52" s="50"/>
      <c r="BZ52" s="50"/>
      <c r="CA52" s="50"/>
      <c r="CB52" s="50"/>
      <c r="CC52" s="307"/>
      <c r="CD52" s="57"/>
      <c r="CE52" s="17"/>
      <c r="CF52" s="17"/>
      <c r="CG52" s="56"/>
      <c r="CH52" s="50"/>
      <c r="CI52" s="50"/>
      <c r="CJ52" s="50"/>
      <c r="CK52" s="50"/>
      <c r="CL52" s="50"/>
      <c r="CM52" s="50"/>
      <c r="CN52" s="307"/>
      <c r="CO52" s="57"/>
      <c r="CP52" s="17"/>
      <c r="CQ52" s="17"/>
      <c r="CR52" s="56"/>
      <c r="CS52" s="50"/>
      <c r="CT52" s="50"/>
      <c r="CU52" s="50"/>
      <c r="CV52" s="50"/>
      <c r="CW52" s="50"/>
      <c r="CX52" s="50"/>
      <c r="CY52" s="307"/>
      <c r="CZ52" s="57"/>
      <c r="DA52" s="17"/>
      <c r="DB52" s="17"/>
      <c r="DC52" s="56"/>
      <c r="DD52" s="50"/>
      <c r="DE52" s="50"/>
      <c r="DF52" s="50"/>
      <c r="DG52" s="50"/>
      <c r="DH52" s="50"/>
      <c r="DI52" s="50"/>
      <c r="DJ52" s="307"/>
      <c r="DK52" s="57"/>
      <c r="DL52" s="17"/>
      <c r="DM52" s="17"/>
      <c r="DN52" s="56"/>
      <c r="DO52" s="50"/>
      <c r="DP52" s="50"/>
      <c r="DQ52" s="50"/>
      <c r="DR52" s="50"/>
      <c r="DS52" s="50"/>
      <c r="DT52" s="50"/>
      <c r="DU52" s="307"/>
      <c r="DV52" s="57"/>
      <c r="DW52" s="17"/>
      <c r="DX52" s="17"/>
      <c r="DY52" s="56"/>
      <c r="DZ52" s="50"/>
      <c r="EA52" s="50"/>
      <c r="EB52" s="50"/>
      <c r="EC52" s="50"/>
      <c r="ED52" s="50"/>
      <c r="EE52" s="50"/>
      <c r="EF52" s="307"/>
      <c r="EG52" s="57"/>
      <c r="EH52" s="17"/>
      <c r="EI52" s="17"/>
      <c r="EJ52" s="56"/>
      <c r="EK52" s="50"/>
      <c r="EL52" s="50"/>
      <c r="EM52" s="50"/>
      <c r="EN52" s="50"/>
      <c r="EO52" s="50"/>
      <c r="EP52" s="50"/>
      <c r="EQ52" s="307"/>
      <c r="ER52" s="57"/>
      <c r="ES52" s="17"/>
      <c r="ET52" s="17"/>
      <c r="EU52" s="56"/>
      <c r="EV52" s="50"/>
      <c r="EW52" s="50"/>
      <c r="EX52" s="50"/>
      <c r="EY52" s="50"/>
      <c r="EZ52" s="50"/>
      <c r="FA52" s="50"/>
      <c r="FB52" s="307"/>
      <c r="FC52" s="57"/>
      <c r="FD52" s="17"/>
      <c r="FE52" s="17"/>
      <c r="FF52" s="56"/>
      <c r="FG52" s="50"/>
      <c r="FH52" s="50"/>
      <c r="FI52" s="50"/>
      <c r="FJ52" s="50"/>
      <c r="FK52" s="50"/>
      <c r="FL52" s="50"/>
      <c r="FM52" s="307"/>
      <c r="FN52" s="57"/>
      <c r="FO52" s="17"/>
      <c r="FP52" s="17"/>
      <c r="FQ52" s="56"/>
      <c r="FR52" s="50"/>
      <c r="FS52" s="50"/>
      <c r="FT52" s="50"/>
      <c r="FU52" s="50"/>
      <c r="FV52" s="50"/>
      <c r="FW52" s="50"/>
      <c r="FX52" s="307"/>
      <c r="FY52" s="57"/>
      <c r="FZ52" s="17"/>
      <c r="GA52" s="17"/>
      <c r="GB52" s="56"/>
      <c r="GC52" s="50"/>
      <c r="GD52" s="50"/>
      <c r="GE52" s="50"/>
      <c r="GF52" s="50"/>
      <c r="GG52" s="50"/>
      <c r="GH52" s="50"/>
      <c r="GI52" s="307"/>
      <c r="GJ52" s="57"/>
      <c r="GK52" s="17"/>
      <c r="GL52" s="17"/>
      <c r="GM52" s="56"/>
      <c r="GN52" s="50"/>
      <c r="GO52" s="50"/>
      <c r="GP52" s="50"/>
      <c r="GQ52" s="50"/>
      <c r="GR52" s="50"/>
      <c r="GS52" s="50"/>
      <c r="GT52" s="307"/>
      <c r="GU52" s="57"/>
      <c r="GV52" s="17"/>
      <c r="GW52" s="17"/>
      <c r="GX52" s="56"/>
      <c r="GY52" s="50"/>
      <c r="GZ52" s="50"/>
      <c r="HA52" s="50"/>
      <c r="HB52" s="50"/>
      <c r="HC52" s="50"/>
      <c r="HD52" s="50"/>
      <c r="HE52" s="307"/>
      <c r="HF52" s="57"/>
      <c r="HG52" s="17"/>
      <c r="HH52" s="17"/>
      <c r="HI52" s="56"/>
      <c r="HJ52" s="50"/>
      <c r="HK52" s="50"/>
      <c r="HL52" s="50"/>
      <c r="HM52" s="50"/>
      <c r="HN52" s="50"/>
      <c r="HO52" s="50"/>
      <c r="HP52" s="307"/>
      <c r="HQ52" s="57"/>
      <c r="HR52" s="17"/>
      <c r="HS52" s="17"/>
    </row>
    <row r="53" spans="1:227" x14ac:dyDescent="0.3">
      <c r="A53" s="60"/>
      <c r="B53" s="224"/>
      <c r="C53" s="61"/>
      <c r="D53" s="61"/>
      <c r="E53" s="307"/>
      <c r="F53" s="307"/>
      <c r="G53" s="17"/>
      <c r="H53" s="56"/>
      <c r="I53" s="50"/>
      <c r="J53" s="50"/>
      <c r="K53" s="50"/>
      <c r="L53" s="50"/>
      <c r="M53" s="50"/>
      <c r="N53" s="50"/>
      <c r="O53" s="307"/>
      <c r="P53" s="57"/>
      <c r="Q53" s="17"/>
      <c r="R53" s="17"/>
      <c r="S53" s="56"/>
      <c r="T53" s="50"/>
      <c r="U53" s="50"/>
      <c r="V53" s="50"/>
      <c r="W53" s="50"/>
      <c r="X53" s="50"/>
      <c r="Y53" s="50"/>
      <c r="Z53" s="307"/>
      <c r="AA53" s="57"/>
      <c r="AB53" s="17"/>
      <c r="AC53" s="17"/>
      <c r="AD53" s="56"/>
      <c r="AE53" s="50"/>
      <c r="AF53" s="50"/>
      <c r="AG53" s="50"/>
      <c r="AH53" s="50"/>
      <c r="AI53" s="50"/>
      <c r="AJ53" s="50"/>
      <c r="AK53" s="307"/>
      <c r="AL53" s="57"/>
      <c r="AM53" s="17"/>
      <c r="AN53" s="17"/>
      <c r="AO53" s="56"/>
      <c r="AP53" s="50"/>
      <c r="AQ53" s="50"/>
      <c r="AR53" s="50"/>
      <c r="AS53" s="50"/>
      <c r="AT53" s="50"/>
      <c r="AU53" s="50"/>
      <c r="AV53" s="307"/>
      <c r="AW53" s="57"/>
      <c r="AX53" s="17"/>
      <c r="AY53" s="17"/>
      <c r="AZ53" s="56"/>
      <c r="BA53" s="50"/>
      <c r="BB53" s="50"/>
      <c r="BC53" s="50"/>
      <c r="BD53" s="50"/>
      <c r="BE53" s="50"/>
      <c r="BF53" s="50"/>
      <c r="BG53" s="307"/>
      <c r="BH53" s="57"/>
      <c r="BI53" s="17"/>
      <c r="BJ53" s="17"/>
      <c r="BK53" s="56"/>
      <c r="BL53" s="50"/>
      <c r="BM53" s="50"/>
      <c r="BN53" s="50"/>
      <c r="BO53" s="50"/>
      <c r="BP53" s="50"/>
      <c r="BQ53" s="50"/>
      <c r="BR53" s="307"/>
      <c r="BS53" s="57"/>
      <c r="BT53" s="17"/>
      <c r="BU53" s="17"/>
      <c r="BV53" s="56"/>
      <c r="BW53" s="50"/>
      <c r="BX53" s="50"/>
      <c r="BY53" s="50"/>
      <c r="BZ53" s="50"/>
      <c r="CA53" s="50"/>
      <c r="CB53" s="50"/>
      <c r="CC53" s="307"/>
      <c r="CD53" s="57"/>
      <c r="CE53" s="17"/>
      <c r="CF53" s="17"/>
      <c r="CG53" s="56"/>
      <c r="CH53" s="50"/>
      <c r="CI53" s="50"/>
      <c r="CJ53" s="50"/>
      <c r="CK53" s="50"/>
      <c r="CL53" s="50"/>
      <c r="CM53" s="50"/>
      <c r="CN53" s="307"/>
      <c r="CO53" s="57"/>
      <c r="CP53" s="17"/>
      <c r="CQ53" s="17"/>
      <c r="CR53" s="56"/>
      <c r="CS53" s="50"/>
      <c r="CT53" s="50"/>
      <c r="CU53" s="50"/>
      <c r="CV53" s="50"/>
      <c r="CW53" s="50"/>
      <c r="CX53" s="50"/>
      <c r="CY53" s="307"/>
      <c r="CZ53" s="57"/>
      <c r="DA53" s="17"/>
      <c r="DB53" s="17"/>
      <c r="DC53" s="56"/>
      <c r="DD53" s="50"/>
      <c r="DE53" s="50"/>
      <c r="DF53" s="50"/>
      <c r="DG53" s="50"/>
      <c r="DH53" s="50"/>
      <c r="DI53" s="50"/>
      <c r="DJ53" s="307"/>
      <c r="DK53" s="57"/>
      <c r="DL53" s="17"/>
      <c r="DM53" s="17"/>
      <c r="DN53" s="56"/>
      <c r="DO53" s="50"/>
      <c r="DP53" s="50"/>
      <c r="DQ53" s="50"/>
      <c r="DR53" s="50"/>
      <c r="DS53" s="50"/>
      <c r="DT53" s="50"/>
      <c r="DU53" s="307"/>
      <c r="DV53" s="57"/>
      <c r="DW53" s="17"/>
      <c r="DX53" s="17"/>
      <c r="DY53" s="56"/>
      <c r="DZ53" s="50"/>
      <c r="EA53" s="50"/>
      <c r="EB53" s="50"/>
      <c r="EC53" s="50"/>
      <c r="ED53" s="50"/>
      <c r="EE53" s="50"/>
      <c r="EF53" s="307"/>
      <c r="EG53" s="57"/>
      <c r="EH53" s="17"/>
      <c r="EI53" s="17"/>
      <c r="EJ53" s="56"/>
      <c r="EK53" s="50"/>
      <c r="EL53" s="50"/>
      <c r="EM53" s="50"/>
      <c r="EN53" s="50"/>
      <c r="EO53" s="50"/>
      <c r="EP53" s="50"/>
      <c r="EQ53" s="307"/>
      <c r="ER53" s="57"/>
      <c r="ES53" s="17"/>
      <c r="ET53" s="17"/>
      <c r="EU53" s="56"/>
      <c r="EV53" s="50"/>
      <c r="EW53" s="50"/>
      <c r="EX53" s="50"/>
      <c r="EY53" s="50"/>
      <c r="EZ53" s="50"/>
      <c r="FA53" s="50"/>
      <c r="FB53" s="307"/>
      <c r="FC53" s="57"/>
      <c r="FD53" s="17"/>
      <c r="FE53" s="17"/>
      <c r="FF53" s="56"/>
      <c r="FG53" s="50"/>
      <c r="FH53" s="50"/>
      <c r="FI53" s="50"/>
      <c r="FJ53" s="50"/>
      <c r="FK53" s="50"/>
      <c r="FL53" s="50"/>
      <c r="FM53" s="307"/>
      <c r="FN53" s="57"/>
      <c r="FO53" s="17"/>
      <c r="FP53" s="17"/>
      <c r="FQ53" s="56"/>
      <c r="FR53" s="50"/>
      <c r="FS53" s="50"/>
      <c r="FT53" s="50"/>
      <c r="FU53" s="50"/>
      <c r="FV53" s="50"/>
      <c r="FW53" s="50"/>
      <c r="FX53" s="307"/>
      <c r="FY53" s="57"/>
      <c r="FZ53" s="17"/>
      <c r="GA53" s="17"/>
      <c r="GB53" s="56"/>
      <c r="GC53" s="50"/>
      <c r="GD53" s="50"/>
      <c r="GE53" s="50"/>
      <c r="GF53" s="50"/>
      <c r="GG53" s="50"/>
      <c r="GH53" s="50"/>
      <c r="GI53" s="307"/>
      <c r="GJ53" s="57"/>
      <c r="GK53" s="17"/>
      <c r="GL53" s="17"/>
      <c r="GM53" s="56"/>
      <c r="GN53" s="50"/>
      <c r="GO53" s="50"/>
      <c r="GP53" s="50"/>
      <c r="GQ53" s="50"/>
      <c r="GR53" s="50"/>
      <c r="GS53" s="50"/>
      <c r="GT53" s="307"/>
      <c r="GU53" s="57"/>
      <c r="GV53" s="17"/>
      <c r="GW53" s="17"/>
      <c r="GX53" s="56"/>
      <c r="GY53" s="50"/>
      <c r="GZ53" s="50"/>
      <c r="HA53" s="50"/>
      <c r="HB53" s="50"/>
      <c r="HC53" s="50"/>
      <c r="HD53" s="50"/>
      <c r="HE53" s="307"/>
      <c r="HF53" s="57"/>
      <c r="HG53" s="17"/>
      <c r="HH53" s="17"/>
      <c r="HI53" s="56"/>
      <c r="HJ53" s="50"/>
      <c r="HK53" s="50"/>
      <c r="HL53" s="50"/>
      <c r="HM53" s="50"/>
      <c r="HN53" s="50"/>
      <c r="HO53" s="50"/>
      <c r="HP53" s="307"/>
      <c r="HQ53" s="57"/>
      <c r="HR53" s="17"/>
      <c r="HS53" s="17"/>
    </row>
    <row r="54" spans="1:227" x14ac:dyDescent="0.3">
      <c r="A54" s="60"/>
      <c r="B54" s="224"/>
      <c r="C54" s="61"/>
      <c r="D54" s="61"/>
      <c r="E54" s="307"/>
      <c r="F54" s="307"/>
      <c r="G54" s="17"/>
      <c r="H54" s="56"/>
      <c r="I54" s="50"/>
      <c r="J54" s="50"/>
      <c r="K54" s="50"/>
      <c r="L54" s="50"/>
      <c r="M54" s="50"/>
      <c r="N54" s="50"/>
      <c r="O54" s="307"/>
      <c r="P54" s="57"/>
      <c r="Q54" s="17"/>
      <c r="R54" s="17"/>
      <c r="S54" s="56"/>
      <c r="T54" s="50"/>
      <c r="U54" s="50"/>
      <c r="V54" s="50"/>
      <c r="W54" s="50"/>
      <c r="X54" s="50"/>
      <c r="Y54" s="50"/>
      <c r="Z54" s="307"/>
      <c r="AA54" s="57"/>
      <c r="AB54" s="17"/>
      <c r="AC54" s="17"/>
      <c r="AD54" s="56"/>
      <c r="AE54" s="50"/>
      <c r="AF54" s="50"/>
      <c r="AG54" s="50"/>
      <c r="AH54" s="50"/>
      <c r="AI54" s="50"/>
      <c r="AJ54" s="50"/>
      <c r="AK54" s="307"/>
      <c r="AL54" s="57"/>
      <c r="AM54" s="17"/>
      <c r="AN54" s="17"/>
      <c r="AO54" s="56"/>
      <c r="AP54" s="50"/>
      <c r="AQ54" s="50"/>
      <c r="AR54" s="50"/>
      <c r="AS54" s="50"/>
      <c r="AT54" s="50"/>
      <c r="AU54" s="50"/>
      <c r="AV54" s="307"/>
      <c r="AW54" s="57"/>
      <c r="AX54" s="17"/>
      <c r="AY54" s="17"/>
      <c r="AZ54" s="56"/>
      <c r="BA54" s="50"/>
      <c r="BB54" s="50"/>
      <c r="BC54" s="50"/>
      <c r="BD54" s="50"/>
      <c r="BE54" s="50"/>
      <c r="BF54" s="50"/>
      <c r="BG54" s="307"/>
      <c r="BH54" s="57"/>
      <c r="BI54" s="17"/>
      <c r="BJ54" s="17"/>
      <c r="BK54" s="56"/>
      <c r="BL54" s="50"/>
      <c r="BM54" s="50"/>
      <c r="BN54" s="50"/>
      <c r="BO54" s="50"/>
      <c r="BP54" s="50"/>
      <c r="BQ54" s="50"/>
      <c r="BR54" s="307"/>
      <c r="BS54" s="57"/>
      <c r="BT54" s="17"/>
      <c r="BU54" s="17"/>
      <c r="BV54" s="56"/>
      <c r="BW54" s="50"/>
      <c r="BX54" s="50"/>
      <c r="BY54" s="50"/>
      <c r="BZ54" s="50"/>
      <c r="CA54" s="50"/>
      <c r="CB54" s="50"/>
      <c r="CC54" s="307"/>
      <c r="CD54" s="57"/>
      <c r="CE54" s="17"/>
      <c r="CF54" s="17"/>
      <c r="CG54" s="56"/>
      <c r="CH54" s="50"/>
      <c r="CI54" s="50"/>
      <c r="CJ54" s="50"/>
      <c r="CK54" s="50"/>
      <c r="CL54" s="50"/>
      <c r="CM54" s="50"/>
      <c r="CN54" s="307"/>
      <c r="CO54" s="57"/>
      <c r="CP54" s="17"/>
      <c r="CQ54" s="17"/>
      <c r="CR54" s="56"/>
      <c r="CS54" s="50"/>
      <c r="CT54" s="50"/>
      <c r="CU54" s="50"/>
      <c r="CV54" s="50"/>
      <c r="CW54" s="50"/>
      <c r="CX54" s="50"/>
      <c r="CY54" s="307"/>
      <c r="CZ54" s="57"/>
      <c r="DA54" s="17"/>
      <c r="DB54" s="17"/>
      <c r="DC54" s="56"/>
      <c r="DD54" s="50"/>
      <c r="DE54" s="50"/>
      <c r="DF54" s="50"/>
      <c r="DG54" s="50"/>
      <c r="DH54" s="50"/>
      <c r="DI54" s="50"/>
      <c r="DJ54" s="307"/>
      <c r="DK54" s="57"/>
      <c r="DL54" s="17"/>
      <c r="DM54" s="17"/>
      <c r="DN54" s="56"/>
      <c r="DO54" s="50"/>
      <c r="DP54" s="50"/>
      <c r="DQ54" s="50"/>
      <c r="DR54" s="50"/>
      <c r="DS54" s="50"/>
      <c r="DT54" s="50"/>
      <c r="DU54" s="307"/>
      <c r="DV54" s="57"/>
      <c r="DW54" s="17"/>
      <c r="DX54" s="17"/>
      <c r="DY54" s="56"/>
      <c r="DZ54" s="50"/>
      <c r="EA54" s="50"/>
      <c r="EB54" s="50"/>
      <c r="EC54" s="50"/>
      <c r="ED54" s="50"/>
      <c r="EE54" s="50"/>
      <c r="EF54" s="307"/>
      <c r="EG54" s="57"/>
      <c r="EH54" s="17"/>
      <c r="EI54" s="17"/>
      <c r="EJ54" s="56"/>
      <c r="EK54" s="50"/>
      <c r="EL54" s="50"/>
      <c r="EM54" s="50"/>
      <c r="EN54" s="50"/>
      <c r="EO54" s="50"/>
      <c r="EP54" s="50"/>
      <c r="EQ54" s="307"/>
      <c r="ER54" s="57"/>
      <c r="ES54" s="17"/>
      <c r="ET54" s="17"/>
      <c r="EU54" s="56"/>
      <c r="EV54" s="50"/>
      <c r="EW54" s="50"/>
      <c r="EX54" s="50"/>
      <c r="EY54" s="50"/>
      <c r="EZ54" s="50"/>
      <c r="FA54" s="50"/>
      <c r="FB54" s="307"/>
      <c r="FC54" s="57"/>
      <c r="FD54" s="17"/>
      <c r="FE54" s="17"/>
      <c r="FF54" s="56"/>
      <c r="FG54" s="50"/>
      <c r="FH54" s="50"/>
      <c r="FI54" s="50"/>
      <c r="FJ54" s="50"/>
      <c r="FK54" s="50"/>
      <c r="FL54" s="50"/>
      <c r="FM54" s="307"/>
      <c r="FN54" s="57"/>
      <c r="FO54" s="17"/>
      <c r="FP54" s="17"/>
      <c r="FQ54" s="56"/>
      <c r="FR54" s="50"/>
      <c r="FS54" s="50"/>
      <c r="FT54" s="50"/>
      <c r="FU54" s="50"/>
      <c r="FV54" s="50"/>
      <c r="FW54" s="50"/>
      <c r="FX54" s="307"/>
      <c r="FY54" s="57"/>
      <c r="FZ54" s="17"/>
      <c r="GA54" s="17"/>
      <c r="GB54" s="56"/>
      <c r="GC54" s="50"/>
      <c r="GD54" s="50"/>
      <c r="GE54" s="50"/>
      <c r="GF54" s="50"/>
      <c r="GG54" s="50"/>
      <c r="GH54" s="50"/>
      <c r="GI54" s="307"/>
      <c r="GJ54" s="57"/>
      <c r="GK54" s="17"/>
      <c r="GL54" s="17"/>
      <c r="GM54" s="56"/>
      <c r="GN54" s="50"/>
      <c r="GO54" s="50"/>
      <c r="GP54" s="50"/>
      <c r="GQ54" s="50"/>
      <c r="GR54" s="50"/>
      <c r="GS54" s="50"/>
      <c r="GT54" s="307"/>
      <c r="GU54" s="57"/>
      <c r="GV54" s="17"/>
      <c r="GW54" s="17"/>
      <c r="GX54" s="56"/>
      <c r="GY54" s="50"/>
      <c r="GZ54" s="50"/>
      <c r="HA54" s="50"/>
      <c r="HB54" s="50"/>
      <c r="HC54" s="50"/>
      <c r="HD54" s="50"/>
      <c r="HE54" s="307"/>
      <c r="HF54" s="57"/>
      <c r="HG54" s="17"/>
      <c r="HH54" s="17"/>
      <c r="HI54" s="56"/>
      <c r="HJ54" s="50"/>
      <c r="HK54" s="50"/>
      <c r="HL54" s="50"/>
      <c r="HM54" s="50"/>
      <c r="HN54" s="50"/>
      <c r="HO54" s="50"/>
      <c r="HP54" s="307"/>
      <c r="HQ54" s="57"/>
      <c r="HR54" s="17"/>
      <c r="HS54" s="17"/>
    </row>
    <row r="55" spans="1:227" x14ac:dyDescent="0.3">
      <c r="A55" s="60"/>
      <c r="B55" s="224"/>
      <c r="C55" s="61"/>
      <c r="D55" s="61"/>
      <c r="E55" s="307"/>
      <c r="F55" s="307"/>
      <c r="G55" s="17"/>
      <c r="H55" s="56"/>
      <c r="I55" s="50"/>
      <c r="J55" s="50"/>
      <c r="K55" s="50"/>
      <c r="L55" s="50"/>
      <c r="M55" s="50"/>
      <c r="N55" s="50"/>
      <c r="O55" s="307"/>
      <c r="P55" s="57"/>
      <c r="Q55" s="17"/>
      <c r="R55" s="17"/>
      <c r="S55" s="56"/>
      <c r="T55" s="50"/>
      <c r="U55" s="50"/>
      <c r="V55" s="50"/>
      <c r="W55" s="50"/>
      <c r="X55" s="50"/>
      <c r="Y55" s="50"/>
      <c r="Z55" s="307"/>
      <c r="AA55" s="57"/>
      <c r="AB55" s="17"/>
      <c r="AC55" s="17"/>
      <c r="AD55" s="56"/>
      <c r="AE55" s="50"/>
      <c r="AF55" s="50"/>
      <c r="AG55" s="50"/>
      <c r="AH55" s="50"/>
      <c r="AI55" s="50"/>
      <c r="AJ55" s="50"/>
      <c r="AK55" s="307"/>
      <c r="AL55" s="57"/>
      <c r="AM55" s="17"/>
      <c r="AN55" s="17"/>
      <c r="AO55" s="56"/>
      <c r="AP55" s="50"/>
      <c r="AQ55" s="50"/>
      <c r="AR55" s="50"/>
      <c r="AS55" s="50"/>
      <c r="AT55" s="50"/>
      <c r="AU55" s="50"/>
      <c r="AV55" s="307"/>
      <c r="AW55" s="57"/>
      <c r="AX55" s="17"/>
      <c r="AY55" s="17"/>
      <c r="AZ55" s="56"/>
      <c r="BA55" s="50"/>
      <c r="BB55" s="50"/>
      <c r="BC55" s="50"/>
      <c r="BD55" s="50"/>
      <c r="BE55" s="50"/>
      <c r="BF55" s="50"/>
      <c r="BG55" s="307"/>
      <c r="BH55" s="57"/>
      <c r="BI55" s="17"/>
      <c r="BJ55" s="17"/>
      <c r="BK55" s="56"/>
      <c r="BL55" s="50"/>
      <c r="BM55" s="50"/>
      <c r="BN55" s="50"/>
      <c r="BO55" s="50"/>
      <c r="BP55" s="50"/>
      <c r="BQ55" s="50"/>
      <c r="BR55" s="307"/>
      <c r="BS55" s="57"/>
      <c r="BT55" s="17"/>
      <c r="BU55" s="17"/>
      <c r="BV55" s="56"/>
      <c r="BW55" s="50"/>
      <c r="BX55" s="50"/>
      <c r="BY55" s="50"/>
      <c r="BZ55" s="50"/>
      <c r="CA55" s="50"/>
      <c r="CB55" s="50"/>
      <c r="CC55" s="307"/>
      <c r="CD55" s="57"/>
      <c r="CE55" s="17"/>
      <c r="CF55" s="17"/>
      <c r="CG55" s="56"/>
      <c r="CH55" s="50"/>
      <c r="CI55" s="50"/>
      <c r="CJ55" s="50"/>
      <c r="CK55" s="50"/>
      <c r="CL55" s="50"/>
      <c r="CM55" s="50"/>
      <c r="CN55" s="307"/>
      <c r="CO55" s="57"/>
      <c r="CP55" s="17"/>
      <c r="CQ55" s="17"/>
      <c r="CR55" s="56"/>
      <c r="CS55" s="50"/>
      <c r="CT55" s="50"/>
      <c r="CU55" s="50"/>
      <c r="CV55" s="50"/>
      <c r="CW55" s="50"/>
      <c r="CX55" s="50"/>
      <c r="CY55" s="307"/>
      <c r="CZ55" s="57"/>
      <c r="DA55" s="17"/>
      <c r="DB55" s="17"/>
      <c r="DC55" s="56"/>
      <c r="DD55" s="50"/>
      <c r="DE55" s="50"/>
      <c r="DF55" s="50"/>
      <c r="DG55" s="50"/>
      <c r="DH55" s="50"/>
      <c r="DI55" s="50"/>
      <c r="DJ55" s="307"/>
      <c r="DK55" s="57"/>
      <c r="DL55" s="17"/>
      <c r="DM55" s="17"/>
      <c r="DN55" s="56"/>
      <c r="DO55" s="50"/>
      <c r="DP55" s="50"/>
      <c r="DQ55" s="50"/>
      <c r="DR55" s="50"/>
      <c r="DS55" s="50"/>
      <c r="DT55" s="50"/>
      <c r="DU55" s="307"/>
      <c r="DV55" s="57"/>
      <c r="DW55" s="17"/>
      <c r="DX55" s="17"/>
      <c r="DY55" s="56"/>
      <c r="DZ55" s="50"/>
      <c r="EA55" s="50"/>
      <c r="EB55" s="50"/>
      <c r="EC55" s="50"/>
      <c r="ED55" s="50"/>
      <c r="EE55" s="50"/>
      <c r="EF55" s="307"/>
      <c r="EG55" s="57"/>
      <c r="EH55" s="17"/>
      <c r="EI55" s="17"/>
      <c r="EJ55" s="56"/>
      <c r="EK55" s="50"/>
      <c r="EL55" s="50"/>
      <c r="EM55" s="50"/>
      <c r="EN55" s="50"/>
      <c r="EO55" s="50"/>
      <c r="EP55" s="50"/>
      <c r="EQ55" s="307"/>
      <c r="ER55" s="57"/>
      <c r="ES55" s="17"/>
      <c r="ET55" s="17"/>
      <c r="EU55" s="56"/>
      <c r="EV55" s="50"/>
      <c r="EW55" s="50"/>
      <c r="EX55" s="50"/>
      <c r="EY55" s="50"/>
      <c r="EZ55" s="50"/>
      <c r="FA55" s="50"/>
      <c r="FB55" s="307"/>
      <c r="FC55" s="57"/>
      <c r="FD55" s="17"/>
      <c r="FE55" s="17"/>
      <c r="FF55" s="56"/>
      <c r="FG55" s="50"/>
      <c r="FH55" s="50"/>
      <c r="FI55" s="50"/>
      <c r="FJ55" s="50"/>
      <c r="FK55" s="50"/>
      <c r="FL55" s="50"/>
      <c r="FM55" s="307"/>
      <c r="FN55" s="57"/>
      <c r="FO55" s="17"/>
      <c r="FP55" s="17"/>
      <c r="FQ55" s="56"/>
      <c r="FR55" s="50"/>
      <c r="FS55" s="50"/>
      <c r="FT55" s="50"/>
      <c r="FU55" s="50"/>
      <c r="FV55" s="50"/>
      <c r="FW55" s="50"/>
      <c r="FX55" s="307"/>
      <c r="FY55" s="57"/>
      <c r="FZ55" s="17"/>
      <c r="GA55" s="17"/>
      <c r="GB55" s="56"/>
      <c r="GC55" s="50"/>
      <c r="GD55" s="50"/>
      <c r="GE55" s="50"/>
      <c r="GF55" s="50"/>
      <c r="GG55" s="50"/>
      <c r="GH55" s="50"/>
      <c r="GI55" s="307"/>
      <c r="GJ55" s="57"/>
      <c r="GK55" s="17"/>
      <c r="GL55" s="17"/>
      <c r="GM55" s="56"/>
      <c r="GN55" s="50"/>
      <c r="GO55" s="50"/>
      <c r="GP55" s="50"/>
      <c r="GQ55" s="50"/>
      <c r="GR55" s="50"/>
      <c r="GS55" s="50"/>
      <c r="GT55" s="307"/>
      <c r="GU55" s="57"/>
      <c r="GV55" s="17"/>
      <c r="GW55" s="17"/>
      <c r="GX55" s="56"/>
      <c r="GY55" s="50"/>
      <c r="GZ55" s="50"/>
      <c r="HA55" s="50"/>
      <c r="HB55" s="50"/>
      <c r="HC55" s="50"/>
      <c r="HD55" s="50"/>
      <c r="HE55" s="307"/>
      <c r="HF55" s="57"/>
      <c r="HG55" s="17"/>
      <c r="HH55" s="17"/>
      <c r="HI55" s="56"/>
      <c r="HJ55" s="50"/>
      <c r="HK55" s="50"/>
      <c r="HL55" s="50"/>
      <c r="HM55" s="50"/>
      <c r="HN55" s="50"/>
      <c r="HO55" s="50"/>
      <c r="HP55" s="307"/>
      <c r="HQ55" s="57"/>
      <c r="HR55" s="17"/>
      <c r="HS55" s="17"/>
    </row>
    <row r="56" spans="1:227" x14ac:dyDescent="0.3">
      <c r="A56" s="60"/>
      <c r="B56" s="225"/>
      <c r="C56" s="61"/>
      <c r="D56" s="61"/>
      <c r="E56" s="307"/>
      <c r="F56" s="307"/>
      <c r="G56" s="17"/>
      <c r="H56" s="56"/>
      <c r="I56" s="50"/>
      <c r="J56" s="50"/>
      <c r="K56" s="50"/>
      <c r="L56" s="50"/>
      <c r="M56" s="50"/>
      <c r="N56" s="50"/>
      <c r="O56" s="307"/>
      <c r="P56" s="57"/>
      <c r="Q56" s="17"/>
      <c r="R56" s="17"/>
      <c r="S56" s="56"/>
      <c r="T56" s="50"/>
      <c r="U56" s="50"/>
      <c r="V56" s="50"/>
      <c r="W56" s="50"/>
      <c r="X56" s="50"/>
      <c r="Y56" s="50"/>
      <c r="Z56" s="307"/>
      <c r="AA56" s="57"/>
      <c r="AB56" s="17"/>
      <c r="AC56" s="17"/>
      <c r="AD56" s="56"/>
      <c r="AE56" s="50"/>
      <c r="AF56" s="50"/>
      <c r="AG56" s="50"/>
      <c r="AH56" s="50"/>
      <c r="AI56" s="50"/>
      <c r="AJ56" s="50"/>
      <c r="AK56" s="307"/>
      <c r="AL56" s="57"/>
      <c r="AM56" s="17"/>
      <c r="AN56" s="17"/>
      <c r="AO56" s="56"/>
      <c r="AP56" s="50"/>
      <c r="AQ56" s="50"/>
      <c r="AR56" s="50"/>
      <c r="AS56" s="50"/>
      <c r="AT56" s="50"/>
      <c r="AU56" s="50"/>
      <c r="AV56" s="307"/>
      <c r="AW56" s="57"/>
      <c r="AX56" s="17"/>
      <c r="AY56" s="17"/>
      <c r="AZ56" s="56"/>
      <c r="BA56" s="50"/>
      <c r="BB56" s="50"/>
      <c r="BC56" s="50"/>
      <c r="BD56" s="50"/>
      <c r="BE56" s="50"/>
      <c r="BF56" s="50"/>
      <c r="BG56" s="307"/>
      <c r="BH56" s="57"/>
      <c r="BI56" s="17"/>
      <c r="BJ56" s="17"/>
      <c r="BK56" s="56"/>
      <c r="BL56" s="50"/>
      <c r="BM56" s="50"/>
      <c r="BN56" s="50"/>
      <c r="BO56" s="50"/>
      <c r="BP56" s="50"/>
      <c r="BQ56" s="50"/>
      <c r="BR56" s="307"/>
      <c r="BS56" s="57"/>
      <c r="BT56" s="17"/>
      <c r="BU56" s="17"/>
      <c r="BV56" s="56"/>
      <c r="BW56" s="50"/>
      <c r="BX56" s="50"/>
      <c r="BY56" s="50"/>
      <c r="BZ56" s="50"/>
      <c r="CA56" s="50"/>
      <c r="CB56" s="50"/>
      <c r="CC56" s="307"/>
      <c r="CD56" s="57"/>
      <c r="CE56" s="17"/>
      <c r="CF56" s="17"/>
      <c r="CG56" s="56"/>
      <c r="CH56" s="50"/>
      <c r="CI56" s="50"/>
      <c r="CJ56" s="50"/>
      <c r="CK56" s="50"/>
      <c r="CL56" s="50"/>
      <c r="CM56" s="50"/>
      <c r="CN56" s="307"/>
      <c r="CO56" s="57"/>
      <c r="CP56" s="17"/>
      <c r="CQ56" s="17"/>
      <c r="CR56" s="56"/>
      <c r="CS56" s="50"/>
      <c r="CT56" s="50"/>
      <c r="CU56" s="50"/>
      <c r="CV56" s="50"/>
      <c r="CW56" s="50"/>
      <c r="CX56" s="50"/>
      <c r="CY56" s="307"/>
      <c r="CZ56" s="57"/>
      <c r="DA56" s="17"/>
      <c r="DB56" s="17"/>
      <c r="DC56" s="56"/>
      <c r="DD56" s="50"/>
      <c r="DE56" s="50"/>
      <c r="DF56" s="50"/>
      <c r="DG56" s="50"/>
      <c r="DH56" s="50"/>
      <c r="DI56" s="50"/>
      <c r="DJ56" s="307"/>
      <c r="DK56" s="57"/>
      <c r="DL56" s="17"/>
      <c r="DM56" s="17"/>
      <c r="DN56" s="56"/>
      <c r="DO56" s="50"/>
      <c r="DP56" s="50"/>
      <c r="DQ56" s="50"/>
      <c r="DR56" s="50"/>
      <c r="DS56" s="50"/>
      <c r="DT56" s="50"/>
      <c r="DU56" s="307"/>
      <c r="DV56" s="57"/>
      <c r="DW56" s="17"/>
      <c r="DX56" s="17"/>
      <c r="DY56" s="56"/>
      <c r="DZ56" s="50"/>
      <c r="EA56" s="50"/>
      <c r="EB56" s="50"/>
      <c r="EC56" s="50"/>
      <c r="ED56" s="50"/>
      <c r="EE56" s="50"/>
      <c r="EF56" s="307"/>
      <c r="EG56" s="57"/>
      <c r="EH56" s="17"/>
      <c r="EI56" s="17"/>
      <c r="EJ56" s="56"/>
      <c r="EK56" s="50"/>
      <c r="EL56" s="50"/>
      <c r="EM56" s="50"/>
      <c r="EN56" s="50"/>
      <c r="EO56" s="50"/>
      <c r="EP56" s="50"/>
      <c r="EQ56" s="307"/>
      <c r="ER56" s="57"/>
      <c r="ES56" s="17"/>
      <c r="ET56" s="17"/>
      <c r="EU56" s="56"/>
      <c r="EV56" s="50"/>
      <c r="EW56" s="50"/>
      <c r="EX56" s="50"/>
      <c r="EY56" s="50"/>
      <c r="EZ56" s="50"/>
      <c r="FA56" s="50"/>
      <c r="FB56" s="307"/>
      <c r="FC56" s="57"/>
      <c r="FD56" s="17"/>
      <c r="FE56" s="17"/>
      <c r="FF56" s="56"/>
      <c r="FG56" s="50"/>
      <c r="FH56" s="50"/>
      <c r="FI56" s="50"/>
      <c r="FJ56" s="50"/>
      <c r="FK56" s="50"/>
      <c r="FL56" s="50"/>
      <c r="FM56" s="307"/>
      <c r="FN56" s="57"/>
      <c r="FO56" s="17"/>
      <c r="FP56" s="17"/>
      <c r="FQ56" s="56"/>
      <c r="FR56" s="50"/>
      <c r="FS56" s="50"/>
      <c r="FT56" s="50"/>
      <c r="FU56" s="50"/>
      <c r="FV56" s="50"/>
      <c r="FW56" s="50"/>
      <c r="FX56" s="307"/>
      <c r="FY56" s="57"/>
      <c r="FZ56" s="17"/>
      <c r="GA56" s="17"/>
      <c r="GB56" s="56"/>
      <c r="GC56" s="50"/>
      <c r="GD56" s="50"/>
      <c r="GE56" s="50"/>
      <c r="GF56" s="50"/>
      <c r="GG56" s="50"/>
      <c r="GH56" s="50"/>
      <c r="GI56" s="307"/>
      <c r="GJ56" s="57"/>
      <c r="GK56" s="17"/>
      <c r="GL56" s="17"/>
      <c r="GM56" s="56"/>
      <c r="GN56" s="50"/>
      <c r="GO56" s="50"/>
      <c r="GP56" s="50"/>
      <c r="GQ56" s="50"/>
      <c r="GR56" s="50"/>
      <c r="GS56" s="50"/>
      <c r="GT56" s="307"/>
      <c r="GU56" s="57"/>
      <c r="GV56" s="17"/>
      <c r="GW56" s="17"/>
      <c r="GX56" s="56"/>
      <c r="GY56" s="50"/>
      <c r="GZ56" s="50"/>
      <c r="HA56" s="50"/>
      <c r="HB56" s="50"/>
      <c r="HC56" s="50"/>
      <c r="HD56" s="50"/>
      <c r="HE56" s="307"/>
      <c r="HF56" s="57"/>
      <c r="HG56" s="17"/>
      <c r="HH56" s="17"/>
      <c r="HI56" s="56"/>
      <c r="HJ56" s="50"/>
      <c r="HK56" s="50"/>
      <c r="HL56" s="50"/>
      <c r="HM56" s="50"/>
      <c r="HN56" s="50"/>
      <c r="HO56" s="50"/>
      <c r="HP56" s="307"/>
      <c r="HQ56" s="57"/>
      <c r="HR56" s="17"/>
      <c r="HS56" s="17"/>
    </row>
    <row r="57" spans="1:227" x14ac:dyDescent="0.3">
      <c r="A57" s="60"/>
      <c r="B57" s="225"/>
      <c r="C57" s="61"/>
      <c r="D57" s="61"/>
      <c r="E57" s="307"/>
      <c r="F57" s="307"/>
      <c r="G57" s="17"/>
      <c r="H57" s="56"/>
      <c r="I57" s="50"/>
      <c r="J57" s="50"/>
      <c r="K57" s="50"/>
      <c r="L57" s="50"/>
      <c r="M57" s="50"/>
      <c r="N57" s="50"/>
      <c r="O57" s="307"/>
      <c r="P57" s="57"/>
      <c r="Q57" s="17"/>
      <c r="R57" s="17"/>
      <c r="S57" s="56"/>
      <c r="T57" s="50"/>
      <c r="U57" s="50"/>
      <c r="V57" s="50"/>
      <c r="W57" s="50"/>
      <c r="X57" s="50"/>
      <c r="Y57" s="50"/>
      <c r="Z57" s="307"/>
      <c r="AA57" s="57"/>
      <c r="AB57" s="17"/>
      <c r="AC57" s="17"/>
      <c r="AD57" s="56"/>
      <c r="AE57" s="50"/>
      <c r="AF57" s="50"/>
      <c r="AG57" s="50"/>
      <c r="AH57" s="50"/>
      <c r="AI57" s="50"/>
      <c r="AJ57" s="50"/>
      <c r="AK57" s="307"/>
      <c r="AL57" s="57"/>
      <c r="AM57" s="17"/>
      <c r="AN57" s="17"/>
      <c r="AO57" s="56"/>
      <c r="AP57" s="50"/>
      <c r="AQ57" s="50"/>
      <c r="AR57" s="50"/>
      <c r="AS57" s="50"/>
      <c r="AT57" s="50"/>
      <c r="AU57" s="50"/>
      <c r="AV57" s="307"/>
      <c r="AW57" s="57"/>
      <c r="AX57" s="17"/>
      <c r="AY57" s="17"/>
      <c r="AZ57" s="56"/>
      <c r="BA57" s="50"/>
      <c r="BB57" s="50"/>
      <c r="BC57" s="50"/>
      <c r="BD57" s="50"/>
      <c r="BE57" s="50"/>
      <c r="BF57" s="50"/>
      <c r="BG57" s="307"/>
      <c r="BH57" s="57"/>
      <c r="BI57" s="17"/>
      <c r="BJ57" s="17"/>
      <c r="BK57" s="56"/>
      <c r="BL57" s="50"/>
      <c r="BM57" s="50"/>
      <c r="BN57" s="50"/>
      <c r="BO57" s="50"/>
      <c r="BP57" s="50"/>
      <c r="BQ57" s="50"/>
      <c r="BR57" s="307"/>
      <c r="BS57" s="57"/>
      <c r="BT57" s="17"/>
      <c r="BU57" s="17"/>
      <c r="BV57" s="56"/>
      <c r="BW57" s="50"/>
      <c r="BX57" s="50"/>
      <c r="BY57" s="50"/>
      <c r="BZ57" s="50"/>
      <c r="CA57" s="50"/>
      <c r="CB57" s="50"/>
      <c r="CC57" s="307"/>
      <c r="CD57" s="57"/>
      <c r="CE57" s="17"/>
      <c r="CF57" s="17"/>
      <c r="CG57" s="56"/>
      <c r="CH57" s="50"/>
      <c r="CI57" s="50"/>
      <c r="CJ57" s="50"/>
      <c r="CK57" s="50"/>
      <c r="CL57" s="50"/>
      <c r="CM57" s="50"/>
      <c r="CN57" s="307"/>
      <c r="CO57" s="57"/>
      <c r="CP57" s="17"/>
      <c r="CQ57" s="17"/>
      <c r="CR57" s="56"/>
      <c r="CS57" s="50"/>
      <c r="CT57" s="50"/>
      <c r="CU57" s="50"/>
      <c r="CV57" s="50"/>
      <c r="CW57" s="50"/>
      <c r="CX57" s="50"/>
      <c r="CY57" s="307"/>
      <c r="CZ57" s="57"/>
      <c r="DA57" s="17"/>
      <c r="DB57" s="17"/>
      <c r="DC57" s="56"/>
      <c r="DD57" s="50"/>
      <c r="DE57" s="50"/>
      <c r="DF57" s="50"/>
      <c r="DG57" s="50"/>
      <c r="DH57" s="50"/>
      <c r="DI57" s="50"/>
      <c r="DJ57" s="307"/>
      <c r="DK57" s="57"/>
      <c r="DL57" s="17"/>
      <c r="DM57" s="17"/>
      <c r="DN57" s="56"/>
      <c r="DO57" s="50"/>
      <c r="DP57" s="50"/>
      <c r="DQ57" s="50"/>
      <c r="DR57" s="50"/>
      <c r="DS57" s="50"/>
      <c r="DT57" s="50"/>
      <c r="DU57" s="307"/>
      <c r="DV57" s="57"/>
      <c r="DW57" s="17"/>
      <c r="DX57" s="17"/>
      <c r="DY57" s="56"/>
      <c r="DZ57" s="50"/>
      <c r="EA57" s="50"/>
      <c r="EB57" s="50"/>
      <c r="EC57" s="50"/>
      <c r="ED57" s="50"/>
      <c r="EE57" s="50"/>
      <c r="EF57" s="307"/>
      <c r="EG57" s="57"/>
      <c r="EH57" s="17"/>
      <c r="EI57" s="17"/>
      <c r="EJ57" s="56"/>
      <c r="EK57" s="50"/>
      <c r="EL57" s="50"/>
      <c r="EM57" s="50"/>
      <c r="EN57" s="50"/>
      <c r="EO57" s="50"/>
      <c r="EP57" s="50"/>
      <c r="EQ57" s="307"/>
      <c r="ER57" s="57"/>
      <c r="ES57" s="17"/>
      <c r="ET57" s="17"/>
      <c r="EU57" s="56"/>
      <c r="EV57" s="50"/>
      <c r="EW57" s="50"/>
      <c r="EX57" s="50"/>
      <c r="EY57" s="50"/>
      <c r="EZ57" s="50"/>
      <c r="FA57" s="50"/>
      <c r="FB57" s="307"/>
      <c r="FC57" s="57"/>
      <c r="FD57" s="17"/>
      <c r="FE57" s="17"/>
      <c r="FF57" s="56"/>
      <c r="FG57" s="50"/>
      <c r="FH57" s="50"/>
      <c r="FI57" s="50"/>
      <c r="FJ57" s="50"/>
      <c r="FK57" s="50"/>
      <c r="FL57" s="50"/>
      <c r="FM57" s="307"/>
      <c r="FN57" s="57"/>
      <c r="FO57" s="17"/>
      <c r="FP57" s="17"/>
      <c r="FQ57" s="56"/>
      <c r="FR57" s="50"/>
      <c r="FS57" s="50"/>
      <c r="FT57" s="50"/>
      <c r="FU57" s="50"/>
      <c r="FV57" s="50"/>
      <c r="FW57" s="50"/>
      <c r="FX57" s="307"/>
      <c r="FY57" s="57"/>
      <c r="FZ57" s="17"/>
      <c r="GA57" s="17"/>
      <c r="GB57" s="56"/>
      <c r="GC57" s="50"/>
      <c r="GD57" s="50"/>
      <c r="GE57" s="50"/>
      <c r="GF57" s="50"/>
      <c r="GG57" s="50"/>
      <c r="GH57" s="50"/>
      <c r="GI57" s="307"/>
      <c r="GJ57" s="57"/>
      <c r="GK57" s="17"/>
      <c r="GL57" s="17"/>
      <c r="GM57" s="56"/>
      <c r="GN57" s="50"/>
      <c r="GO57" s="50"/>
      <c r="GP57" s="50"/>
      <c r="GQ57" s="50"/>
      <c r="GR57" s="50"/>
      <c r="GS57" s="50"/>
      <c r="GT57" s="307"/>
      <c r="GU57" s="57"/>
      <c r="GV57" s="17"/>
      <c r="GW57" s="17"/>
      <c r="GX57" s="56"/>
      <c r="GY57" s="50"/>
      <c r="GZ57" s="50"/>
      <c r="HA57" s="50"/>
      <c r="HB57" s="50"/>
      <c r="HC57" s="50"/>
      <c r="HD57" s="50"/>
      <c r="HE57" s="307"/>
      <c r="HF57" s="57"/>
      <c r="HG57" s="17"/>
      <c r="HH57" s="17"/>
      <c r="HI57" s="56"/>
      <c r="HJ57" s="50"/>
      <c r="HK57" s="50"/>
      <c r="HL57" s="50"/>
      <c r="HM57" s="50"/>
      <c r="HN57" s="50"/>
      <c r="HO57" s="50"/>
      <c r="HP57" s="307"/>
      <c r="HQ57" s="57"/>
      <c r="HR57" s="17"/>
      <c r="HS57" s="17"/>
    </row>
    <row r="58" spans="1:227" x14ac:dyDescent="0.3">
      <c r="A58" s="60"/>
      <c r="B58" s="224"/>
      <c r="C58" s="61"/>
      <c r="D58" s="61"/>
      <c r="E58" s="307"/>
      <c r="F58" s="307"/>
      <c r="G58" s="17"/>
      <c r="H58" s="56"/>
      <c r="I58" s="50"/>
      <c r="J58" s="50"/>
      <c r="K58" s="50"/>
      <c r="L58" s="50"/>
      <c r="M58" s="50"/>
      <c r="N58" s="50"/>
      <c r="O58" s="307"/>
      <c r="P58" s="57"/>
      <c r="Q58" s="17"/>
      <c r="R58" s="17"/>
      <c r="S58" s="56"/>
      <c r="T58" s="50"/>
      <c r="U58" s="50"/>
      <c r="V58" s="50"/>
      <c r="W58" s="50"/>
      <c r="X58" s="50"/>
      <c r="Y58" s="50"/>
      <c r="Z58" s="307"/>
      <c r="AA58" s="57"/>
      <c r="AB58" s="17"/>
      <c r="AC58" s="17"/>
      <c r="AD58" s="56"/>
      <c r="AE58" s="50"/>
      <c r="AF58" s="50"/>
      <c r="AG58" s="50"/>
      <c r="AH58" s="50"/>
      <c r="AI58" s="50"/>
      <c r="AJ58" s="50"/>
      <c r="AK58" s="307"/>
      <c r="AL58" s="57"/>
      <c r="AM58" s="17"/>
      <c r="AN58" s="17"/>
      <c r="AO58" s="56"/>
      <c r="AP58" s="50"/>
      <c r="AQ58" s="50"/>
      <c r="AR58" s="50"/>
      <c r="AS58" s="50"/>
      <c r="AT58" s="50"/>
      <c r="AU58" s="50"/>
      <c r="AV58" s="307"/>
      <c r="AW58" s="57"/>
      <c r="AX58" s="17"/>
      <c r="AY58" s="17"/>
      <c r="AZ58" s="56"/>
      <c r="BA58" s="50"/>
      <c r="BB58" s="50"/>
      <c r="BC58" s="50"/>
      <c r="BD58" s="50"/>
      <c r="BE58" s="50"/>
      <c r="BF58" s="50"/>
      <c r="BG58" s="307"/>
      <c r="BH58" s="57"/>
      <c r="BI58" s="17"/>
      <c r="BJ58" s="17"/>
      <c r="BK58" s="56"/>
      <c r="BL58" s="50"/>
      <c r="BM58" s="50"/>
      <c r="BN58" s="50"/>
      <c r="BO58" s="50"/>
      <c r="BP58" s="50"/>
      <c r="BQ58" s="50"/>
      <c r="BR58" s="307"/>
      <c r="BS58" s="57"/>
      <c r="BT58" s="17"/>
      <c r="BU58" s="17"/>
      <c r="BV58" s="56"/>
      <c r="BW58" s="50"/>
      <c r="BX58" s="50"/>
      <c r="BY58" s="50"/>
      <c r="BZ58" s="50"/>
      <c r="CA58" s="50"/>
      <c r="CB58" s="50"/>
      <c r="CC58" s="307"/>
      <c r="CD58" s="57"/>
      <c r="CE58" s="17"/>
      <c r="CF58" s="17"/>
      <c r="CG58" s="56"/>
      <c r="CH58" s="50"/>
      <c r="CI58" s="50"/>
      <c r="CJ58" s="50"/>
      <c r="CK58" s="50"/>
      <c r="CL58" s="50"/>
      <c r="CM58" s="50"/>
      <c r="CN58" s="307"/>
      <c r="CO58" s="57"/>
      <c r="CP58" s="17"/>
      <c r="CQ58" s="17"/>
      <c r="CR58" s="56"/>
      <c r="CS58" s="50"/>
      <c r="CT58" s="50"/>
      <c r="CU58" s="50"/>
      <c r="CV58" s="50"/>
      <c r="CW58" s="50"/>
      <c r="CX58" s="50"/>
      <c r="CY58" s="307"/>
      <c r="CZ58" s="57"/>
      <c r="DA58" s="17"/>
      <c r="DB58" s="17"/>
      <c r="DC58" s="56"/>
      <c r="DD58" s="50"/>
      <c r="DE58" s="50"/>
      <c r="DF58" s="50"/>
      <c r="DG58" s="50"/>
      <c r="DH58" s="50"/>
      <c r="DI58" s="50"/>
      <c r="DJ58" s="307"/>
      <c r="DK58" s="57"/>
      <c r="DL58" s="17"/>
      <c r="DM58" s="17"/>
      <c r="DN58" s="56"/>
      <c r="DO58" s="50"/>
      <c r="DP58" s="50"/>
      <c r="DQ58" s="50"/>
      <c r="DR58" s="50"/>
      <c r="DS58" s="50"/>
      <c r="DT58" s="50"/>
      <c r="DU58" s="307"/>
      <c r="DV58" s="57"/>
      <c r="DW58" s="17"/>
      <c r="DX58" s="17"/>
      <c r="DY58" s="56"/>
      <c r="DZ58" s="50"/>
      <c r="EA58" s="50"/>
      <c r="EB58" s="50"/>
      <c r="EC58" s="50"/>
      <c r="ED58" s="50"/>
      <c r="EE58" s="50"/>
      <c r="EF58" s="307"/>
      <c r="EG58" s="57"/>
      <c r="EH58" s="17"/>
      <c r="EI58" s="17"/>
      <c r="EJ58" s="56"/>
      <c r="EK58" s="50"/>
      <c r="EL58" s="50"/>
      <c r="EM58" s="50"/>
      <c r="EN58" s="50"/>
      <c r="EO58" s="50"/>
      <c r="EP58" s="50"/>
      <c r="EQ58" s="307"/>
      <c r="ER58" s="57"/>
      <c r="ES58" s="17"/>
      <c r="ET58" s="17"/>
      <c r="EU58" s="56"/>
      <c r="EV58" s="50"/>
      <c r="EW58" s="50"/>
      <c r="EX58" s="50"/>
      <c r="EY58" s="50"/>
      <c r="EZ58" s="50"/>
      <c r="FA58" s="50"/>
      <c r="FB58" s="307"/>
      <c r="FC58" s="57"/>
      <c r="FD58" s="17"/>
      <c r="FE58" s="17"/>
      <c r="FF58" s="56"/>
      <c r="FG58" s="50"/>
      <c r="FH58" s="50"/>
      <c r="FI58" s="50"/>
      <c r="FJ58" s="50"/>
      <c r="FK58" s="50"/>
      <c r="FL58" s="50"/>
      <c r="FM58" s="307"/>
      <c r="FN58" s="57"/>
      <c r="FO58" s="17"/>
      <c r="FP58" s="17"/>
      <c r="FQ58" s="56"/>
      <c r="FR58" s="50"/>
      <c r="FS58" s="50"/>
      <c r="FT58" s="50"/>
      <c r="FU58" s="50"/>
      <c r="FV58" s="50"/>
      <c r="FW58" s="50"/>
      <c r="FX58" s="307"/>
      <c r="FY58" s="57"/>
      <c r="FZ58" s="17"/>
      <c r="GA58" s="17"/>
      <c r="GB58" s="56"/>
      <c r="GC58" s="50"/>
      <c r="GD58" s="50"/>
      <c r="GE58" s="50"/>
      <c r="GF58" s="50"/>
      <c r="GG58" s="50"/>
      <c r="GH58" s="50"/>
      <c r="GI58" s="307"/>
      <c r="GJ58" s="57"/>
      <c r="GK58" s="17"/>
      <c r="GL58" s="17"/>
      <c r="GM58" s="56"/>
      <c r="GN58" s="50"/>
      <c r="GO58" s="50"/>
      <c r="GP58" s="50"/>
      <c r="GQ58" s="50"/>
      <c r="GR58" s="50"/>
      <c r="GS58" s="50"/>
      <c r="GT58" s="307"/>
      <c r="GU58" s="57"/>
      <c r="GV58" s="17"/>
      <c r="GW58" s="17"/>
      <c r="GX58" s="56"/>
      <c r="GY58" s="50"/>
      <c r="GZ58" s="50"/>
      <c r="HA58" s="50"/>
      <c r="HB58" s="50"/>
      <c r="HC58" s="50"/>
      <c r="HD58" s="50"/>
      <c r="HE58" s="307"/>
      <c r="HF58" s="57"/>
      <c r="HG58" s="17"/>
      <c r="HH58" s="17"/>
      <c r="HI58" s="56"/>
      <c r="HJ58" s="50"/>
      <c r="HK58" s="50"/>
      <c r="HL58" s="50"/>
      <c r="HM58" s="50"/>
      <c r="HN58" s="50"/>
      <c r="HO58" s="50"/>
      <c r="HP58" s="307"/>
      <c r="HQ58" s="57"/>
      <c r="HR58" s="17"/>
      <c r="HS58" s="17"/>
    </row>
    <row r="59" spans="1:227" x14ac:dyDescent="0.3">
      <c r="A59" s="60"/>
      <c r="B59" s="224"/>
      <c r="C59" s="61"/>
      <c r="D59" s="61"/>
      <c r="E59" s="307"/>
      <c r="F59" s="307"/>
      <c r="G59" s="17"/>
      <c r="H59" s="56"/>
      <c r="I59" s="50"/>
      <c r="J59" s="50"/>
      <c r="K59" s="50"/>
      <c r="L59" s="50"/>
      <c r="M59" s="50"/>
      <c r="N59" s="50"/>
      <c r="O59" s="307"/>
      <c r="P59" s="57"/>
      <c r="Q59" s="17"/>
      <c r="R59" s="17"/>
      <c r="S59" s="56"/>
      <c r="T59" s="50"/>
      <c r="U59" s="50"/>
      <c r="V59" s="50"/>
      <c r="W59" s="50"/>
      <c r="X59" s="50"/>
      <c r="Y59" s="50"/>
      <c r="Z59" s="307"/>
      <c r="AA59" s="57"/>
      <c r="AB59" s="17"/>
      <c r="AC59" s="17"/>
      <c r="AD59" s="56"/>
      <c r="AE59" s="50"/>
      <c r="AF59" s="50"/>
      <c r="AG59" s="50"/>
      <c r="AH59" s="50"/>
      <c r="AI59" s="50"/>
      <c r="AJ59" s="50"/>
      <c r="AK59" s="307"/>
      <c r="AL59" s="57"/>
      <c r="AM59" s="17"/>
      <c r="AN59" s="17"/>
      <c r="AO59" s="56"/>
      <c r="AP59" s="50"/>
      <c r="AQ59" s="50"/>
      <c r="AR59" s="50"/>
      <c r="AS59" s="50"/>
      <c r="AT59" s="50"/>
      <c r="AU59" s="50"/>
      <c r="AV59" s="307"/>
      <c r="AW59" s="57"/>
      <c r="AX59" s="17"/>
      <c r="AY59" s="17"/>
      <c r="AZ59" s="56"/>
      <c r="BA59" s="50"/>
      <c r="BB59" s="50"/>
      <c r="BC59" s="50"/>
      <c r="BD59" s="50"/>
      <c r="BE59" s="50"/>
      <c r="BF59" s="50"/>
      <c r="BG59" s="307"/>
      <c r="BH59" s="57"/>
      <c r="BI59" s="17"/>
      <c r="BJ59" s="17"/>
      <c r="BK59" s="56"/>
      <c r="BL59" s="50"/>
      <c r="BM59" s="50"/>
      <c r="BN59" s="50"/>
      <c r="BO59" s="50"/>
      <c r="BP59" s="50"/>
      <c r="BQ59" s="50"/>
      <c r="BR59" s="307"/>
      <c r="BS59" s="57"/>
      <c r="BT59" s="17"/>
      <c r="BU59" s="17"/>
      <c r="BV59" s="56"/>
      <c r="BW59" s="50"/>
      <c r="BX59" s="50"/>
      <c r="BY59" s="50"/>
      <c r="BZ59" s="50"/>
      <c r="CA59" s="50"/>
      <c r="CB59" s="50"/>
      <c r="CC59" s="307"/>
      <c r="CD59" s="57"/>
      <c r="CE59" s="17"/>
      <c r="CF59" s="17"/>
      <c r="CG59" s="56"/>
      <c r="CH59" s="50"/>
      <c r="CI59" s="50"/>
      <c r="CJ59" s="50"/>
      <c r="CK59" s="50"/>
      <c r="CL59" s="50"/>
      <c r="CM59" s="50"/>
      <c r="CN59" s="307"/>
      <c r="CO59" s="57"/>
      <c r="CP59" s="17"/>
      <c r="CQ59" s="17"/>
      <c r="CR59" s="56"/>
      <c r="CS59" s="50"/>
      <c r="CT59" s="50"/>
      <c r="CU59" s="50"/>
      <c r="CV59" s="50"/>
      <c r="CW59" s="50"/>
      <c r="CX59" s="50"/>
      <c r="CY59" s="307"/>
      <c r="CZ59" s="57"/>
      <c r="DA59" s="17"/>
      <c r="DB59" s="17"/>
      <c r="DC59" s="56"/>
      <c r="DD59" s="50"/>
      <c r="DE59" s="50"/>
      <c r="DF59" s="50"/>
      <c r="DG59" s="50"/>
      <c r="DH59" s="50"/>
      <c r="DI59" s="50"/>
      <c r="DJ59" s="307"/>
      <c r="DK59" s="57"/>
      <c r="DL59" s="17"/>
      <c r="DM59" s="17"/>
      <c r="DN59" s="56"/>
      <c r="DO59" s="50"/>
      <c r="DP59" s="50"/>
      <c r="DQ59" s="50"/>
      <c r="DR59" s="50"/>
      <c r="DS59" s="50"/>
      <c r="DT59" s="50"/>
      <c r="DU59" s="307"/>
      <c r="DV59" s="57"/>
      <c r="DW59" s="17"/>
      <c r="DX59" s="17"/>
      <c r="DY59" s="56"/>
      <c r="DZ59" s="50"/>
      <c r="EA59" s="50"/>
      <c r="EB59" s="50"/>
      <c r="EC59" s="50"/>
      <c r="ED59" s="50"/>
      <c r="EE59" s="50"/>
      <c r="EF59" s="307"/>
      <c r="EG59" s="57"/>
      <c r="EH59" s="17"/>
      <c r="EI59" s="17"/>
      <c r="EJ59" s="56"/>
      <c r="EK59" s="50"/>
      <c r="EL59" s="50"/>
      <c r="EM59" s="50"/>
      <c r="EN59" s="50"/>
      <c r="EO59" s="50"/>
      <c r="EP59" s="50"/>
      <c r="EQ59" s="307"/>
      <c r="ER59" s="57"/>
      <c r="ES59" s="17"/>
      <c r="ET59" s="17"/>
      <c r="EU59" s="56"/>
      <c r="EV59" s="50"/>
      <c r="EW59" s="50"/>
      <c r="EX59" s="50"/>
      <c r="EY59" s="50"/>
      <c r="EZ59" s="50"/>
      <c r="FA59" s="50"/>
      <c r="FB59" s="307"/>
      <c r="FC59" s="57"/>
      <c r="FD59" s="17"/>
      <c r="FE59" s="17"/>
      <c r="FF59" s="56"/>
      <c r="FG59" s="50"/>
      <c r="FH59" s="50"/>
      <c r="FI59" s="50"/>
      <c r="FJ59" s="50"/>
      <c r="FK59" s="50"/>
      <c r="FL59" s="50"/>
      <c r="FM59" s="307"/>
      <c r="FN59" s="57"/>
      <c r="FO59" s="17"/>
      <c r="FP59" s="17"/>
      <c r="FQ59" s="56"/>
      <c r="FR59" s="50"/>
      <c r="FS59" s="50"/>
      <c r="FT59" s="50"/>
      <c r="FU59" s="50"/>
      <c r="FV59" s="50"/>
      <c r="FW59" s="50"/>
      <c r="FX59" s="307"/>
      <c r="FY59" s="57"/>
      <c r="FZ59" s="17"/>
      <c r="GA59" s="17"/>
      <c r="GB59" s="56"/>
      <c r="GC59" s="50"/>
      <c r="GD59" s="50"/>
      <c r="GE59" s="50"/>
      <c r="GF59" s="50"/>
      <c r="GG59" s="50"/>
      <c r="GH59" s="50"/>
      <c r="GI59" s="307"/>
      <c r="GJ59" s="57"/>
      <c r="GK59" s="17"/>
      <c r="GL59" s="17"/>
      <c r="GM59" s="56"/>
      <c r="GN59" s="50"/>
      <c r="GO59" s="50"/>
      <c r="GP59" s="50"/>
      <c r="GQ59" s="50"/>
      <c r="GR59" s="50"/>
      <c r="GS59" s="50"/>
      <c r="GT59" s="307"/>
      <c r="GU59" s="57"/>
      <c r="GV59" s="17"/>
      <c r="GW59" s="17"/>
      <c r="GX59" s="56"/>
      <c r="GY59" s="50"/>
      <c r="GZ59" s="50"/>
      <c r="HA59" s="50"/>
      <c r="HB59" s="50"/>
      <c r="HC59" s="50"/>
      <c r="HD59" s="50"/>
      <c r="HE59" s="307"/>
      <c r="HF59" s="57"/>
      <c r="HG59" s="17"/>
      <c r="HH59" s="17"/>
      <c r="HI59" s="56"/>
      <c r="HJ59" s="50"/>
      <c r="HK59" s="50"/>
      <c r="HL59" s="50"/>
      <c r="HM59" s="50"/>
      <c r="HN59" s="50"/>
      <c r="HO59" s="50"/>
      <c r="HP59" s="307"/>
      <c r="HQ59" s="57"/>
      <c r="HR59" s="17"/>
      <c r="HS59" s="17"/>
    </row>
    <row r="60" spans="1:227" x14ac:dyDescent="0.3">
      <c r="A60" s="60"/>
      <c r="B60" s="224"/>
      <c r="C60" s="61"/>
      <c r="D60" s="61"/>
      <c r="E60" s="307"/>
      <c r="F60" s="307"/>
      <c r="G60" s="17"/>
      <c r="H60" s="56"/>
      <c r="I60" s="50"/>
      <c r="J60" s="50"/>
      <c r="K60" s="50"/>
      <c r="L60" s="50"/>
      <c r="M60" s="50"/>
      <c r="N60" s="50"/>
      <c r="O60" s="307"/>
      <c r="P60" s="57"/>
      <c r="Q60" s="17"/>
      <c r="R60" s="17"/>
      <c r="S60" s="56"/>
      <c r="T60" s="50"/>
      <c r="U60" s="50"/>
      <c r="V60" s="50"/>
      <c r="W60" s="50"/>
      <c r="X60" s="50"/>
      <c r="Y60" s="50"/>
      <c r="Z60" s="307"/>
      <c r="AA60" s="57"/>
      <c r="AB60" s="17"/>
      <c r="AC60" s="17"/>
      <c r="AD60" s="56"/>
      <c r="AE60" s="50"/>
      <c r="AF60" s="50"/>
      <c r="AG60" s="50"/>
      <c r="AH60" s="50"/>
      <c r="AI60" s="50"/>
      <c r="AJ60" s="50"/>
      <c r="AK60" s="307"/>
      <c r="AL60" s="57"/>
      <c r="AM60" s="17"/>
      <c r="AN60" s="17"/>
      <c r="AO60" s="56"/>
      <c r="AP60" s="50"/>
      <c r="AQ60" s="50"/>
      <c r="AR60" s="50"/>
      <c r="AS60" s="50"/>
      <c r="AT60" s="50"/>
      <c r="AU60" s="50"/>
      <c r="AV60" s="307"/>
      <c r="AW60" s="57"/>
      <c r="AX60" s="17"/>
      <c r="AY60" s="17"/>
      <c r="AZ60" s="56"/>
      <c r="BA60" s="50"/>
      <c r="BB60" s="50"/>
      <c r="BC60" s="50"/>
      <c r="BD60" s="50"/>
      <c r="BE60" s="50"/>
      <c r="BF60" s="50"/>
      <c r="BG60" s="307"/>
      <c r="BH60" s="57"/>
      <c r="BI60" s="17"/>
      <c r="BJ60" s="17"/>
      <c r="BK60" s="56"/>
      <c r="BL60" s="50"/>
      <c r="BM60" s="50"/>
      <c r="BN60" s="50"/>
      <c r="BO60" s="50"/>
      <c r="BP60" s="50"/>
      <c r="BQ60" s="50"/>
      <c r="BR60" s="307"/>
      <c r="BS60" s="57"/>
      <c r="BT60" s="17"/>
      <c r="BU60" s="17"/>
      <c r="BV60" s="56"/>
      <c r="BW60" s="50"/>
      <c r="BX60" s="50"/>
      <c r="BY60" s="50"/>
      <c r="BZ60" s="50"/>
      <c r="CA60" s="50"/>
      <c r="CB60" s="50"/>
      <c r="CC60" s="307"/>
      <c r="CD60" s="57"/>
      <c r="CE60" s="17"/>
      <c r="CF60" s="17"/>
      <c r="CG60" s="56"/>
      <c r="CH60" s="50"/>
      <c r="CI60" s="50"/>
      <c r="CJ60" s="50"/>
      <c r="CK60" s="50"/>
      <c r="CL60" s="50"/>
      <c r="CM60" s="50"/>
      <c r="CN60" s="307"/>
      <c r="CO60" s="57"/>
      <c r="CP60" s="17"/>
      <c r="CQ60" s="17"/>
      <c r="CR60" s="56"/>
      <c r="CS60" s="50"/>
      <c r="CT60" s="50"/>
      <c r="CU60" s="50"/>
      <c r="CV60" s="50"/>
      <c r="CW60" s="50"/>
      <c r="CX60" s="50"/>
      <c r="CY60" s="307"/>
      <c r="CZ60" s="57"/>
      <c r="DA60" s="17"/>
      <c r="DB60" s="17"/>
      <c r="DC60" s="56"/>
      <c r="DD60" s="50"/>
      <c r="DE60" s="50"/>
      <c r="DF60" s="50"/>
      <c r="DG60" s="50"/>
      <c r="DH60" s="50"/>
      <c r="DI60" s="50"/>
      <c r="DJ60" s="307"/>
      <c r="DK60" s="57"/>
      <c r="DL60" s="17"/>
      <c r="DM60" s="17"/>
      <c r="DN60" s="56"/>
      <c r="DO60" s="50"/>
      <c r="DP60" s="50"/>
      <c r="DQ60" s="50"/>
      <c r="DR60" s="50"/>
      <c r="DS60" s="50"/>
      <c r="DT60" s="50"/>
      <c r="DU60" s="307"/>
      <c r="DV60" s="57"/>
      <c r="DW60" s="17"/>
      <c r="DX60" s="17"/>
      <c r="DY60" s="56"/>
      <c r="DZ60" s="50"/>
      <c r="EA60" s="50"/>
      <c r="EB60" s="50"/>
      <c r="EC60" s="50"/>
      <c r="ED60" s="50"/>
      <c r="EE60" s="50"/>
      <c r="EF60" s="307"/>
      <c r="EG60" s="57"/>
      <c r="EH60" s="17"/>
      <c r="EI60" s="17"/>
      <c r="EJ60" s="56"/>
      <c r="EK60" s="50"/>
      <c r="EL60" s="50"/>
      <c r="EM60" s="50"/>
      <c r="EN60" s="50"/>
      <c r="EO60" s="50"/>
      <c r="EP60" s="50"/>
      <c r="EQ60" s="307"/>
      <c r="ER60" s="57"/>
      <c r="ES60" s="17"/>
      <c r="ET60" s="17"/>
      <c r="EU60" s="56"/>
      <c r="EV60" s="50"/>
      <c r="EW60" s="50"/>
      <c r="EX60" s="50"/>
      <c r="EY60" s="50"/>
      <c r="EZ60" s="50"/>
      <c r="FA60" s="50"/>
      <c r="FB60" s="307"/>
      <c r="FC60" s="57"/>
      <c r="FD60" s="17"/>
      <c r="FE60" s="17"/>
      <c r="FF60" s="56"/>
      <c r="FG60" s="50"/>
      <c r="FH60" s="50"/>
      <c r="FI60" s="50"/>
      <c r="FJ60" s="50"/>
      <c r="FK60" s="50"/>
      <c r="FL60" s="50"/>
      <c r="FM60" s="307"/>
      <c r="FN60" s="57"/>
      <c r="FO60" s="17"/>
      <c r="FP60" s="17"/>
      <c r="FQ60" s="56"/>
      <c r="FR60" s="50"/>
      <c r="FS60" s="50"/>
      <c r="FT60" s="50"/>
      <c r="FU60" s="50"/>
      <c r="FV60" s="50"/>
      <c r="FW60" s="50"/>
      <c r="FX60" s="307"/>
      <c r="FY60" s="57"/>
      <c r="FZ60" s="17"/>
      <c r="GA60" s="17"/>
      <c r="GB60" s="56"/>
      <c r="GC60" s="50"/>
      <c r="GD60" s="50"/>
      <c r="GE60" s="50"/>
      <c r="GF60" s="50"/>
      <c r="GG60" s="50"/>
      <c r="GH60" s="50"/>
      <c r="GI60" s="307"/>
      <c r="GJ60" s="57"/>
      <c r="GK60" s="17"/>
      <c r="GL60" s="17"/>
      <c r="GM60" s="56"/>
      <c r="GN60" s="50"/>
      <c r="GO60" s="50"/>
      <c r="GP60" s="50"/>
      <c r="GQ60" s="50"/>
      <c r="GR60" s="50"/>
      <c r="GS60" s="50"/>
      <c r="GT60" s="307"/>
      <c r="GU60" s="57"/>
      <c r="GV60" s="17"/>
      <c r="GW60" s="17"/>
      <c r="GX60" s="56"/>
      <c r="GY60" s="50"/>
      <c r="GZ60" s="50"/>
      <c r="HA60" s="50"/>
      <c r="HB60" s="50"/>
      <c r="HC60" s="50"/>
      <c r="HD60" s="50"/>
      <c r="HE60" s="307"/>
      <c r="HF60" s="57"/>
      <c r="HG60" s="17"/>
      <c r="HH60" s="17"/>
      <c r="HI60" s="56"/>
      <c r="HJ60" s="50"/>
      <c r="HK60" s="50"/>
      <c r="HL60" s="50"/>
      <c r="HM60" s="50"/>
      <c r="HN60" s="50"/>
      <c r="HO60" s="50"/>
      <c r="HP60" s="307"/>
      <c r="HQ60" s="57"/>
      <c r="HR60" s="17"/>
      <c r="HS60" s="17"/>
    </row>
    <row r="61" spans="1:227" x14ac:dyDescent="0.3">
      <c r="A61" s="60"/>
      <c r="B61" s="225"/>
      <c r="C61" s="61"/>
      <c r="D61" s="61"/>
      <c r="E61" s="307"/>
      <c r="F61" s="307"/>
      <c r="G61" s="17"/>
      <c r="H61" s="56"/>
      <c r="I61" s="50"/>
      <c r="J61" s="50"/>
      <c r="K61" s="50"/>
      <c r="L61" s="50"/>
      <c r="M61" s="50"/>
      <c r="N61" s="50"/>
      <c r="O61" s="307"/>
      <c r="P61" s="57"/>
      <c r="Q61" s="17"/>
      <c r="R61" s="17"/>
      <c r="S61" s="56"/>
      <c r="T61" s="50"/>
      <c r="U61" s="50"/>
      <c r="V61" s="50"/>
      <c r="W61" s="50"/>
      <c r="X61" s="50"/>
      <c r="Y61" s="50"/>
      <c r="Z61" s="307"/>
      <c r="AA61" s="57"/>
      <c r="AB61" s="17"/>
      <c r="AC61" s="17"/>
      <c r="AD61" s="56"/>
      <c r="AE61" s="50"/>
      <c r="AF61" s="50"/>
      <c r="AG61" s="50"/>
      <c r="AH61" s="50"/>
      <c r="AI61" s="50"/>
      <c r="AJ61" s="50"/>
      <c r="AK61" s="307"/>
      <c r="AL61" s="57"/>
      <c r="AM61" s="17"/>
      <c r="AN61" s="17"/>
      <c r="AO61" s="56"/>
      <c r="AP61" s="50"/>
      <c r="AQ61" s="50"/>
      <c r="AR61" s="50"/>
      <c r="AS61" s="50"/>
      <c r="AT61" s="50"/>
      <c r="AU61" s="50"/>
      <c r="AV61" s="307"/>
      <c r="AW61" s="57"/>
      <c r="AX61" s="17"/>
      <c r="AY61" s="17"/>
      <c r="AZ61" s="56"/>
      <c r="BA61" s="50"/>
      <c r="BB61" s="50"/>
      <c r="BC61" s="50"/>
      <c r="BD61" s="50"/>
      <c r="BE61" s="50"/>
      <c r="BF61" s="50"/>
      <c r="BG61" s="307"/>
      <c r="BH61" s="57"/>
      <c r="BI61" s="17"/>
      <c r="BJ61" s="17"/>
      <c r="BK61" s="56"/>
      <c r="BL61" s="50"/>
      <c r="BM61" s="50"/>
      <c r="BN61" s="50"/>
      <c r="BO61" s="50"/>
      <c r="BP61" s="50"/>
      <c r="BQ61" s="50"/>
      <c r="BR61" s="307"/>
      <c r="BS61" s="57"/>
      <c r="BT61" s="17"/>
      <c r="BU61" s="17"/>
      <c r="BV61" s="56"/>
      <c r="BW61" s="50"/>
      <c r="BX61" s="50"/>
      <c r="BY61" s="50"/>
      <c r="BZ61" s="50"/>
      <c r="CA61" s="50"/>
      <c r="CB61" s="50"/>
      <c r="CC61" s="307"/>
      <c r="CD61" s="57"/>
      <c r="CE61" s="17"/>
      <c r="CF61" s="17"/>
      <c r="CG61" s="56"/>
      <c r="CH61" s="50"/>
      <c r="CI61" s="50"/>
      <c r="CJ61" s="50"/>
      <c r="CK61" s="50"/>
      <c r="CL61" s="50"/>
      <c r="CM61" s="50"/>
      <c r="CN61" s="307"/>
      <c r="CO61" s="57"/>
      <c r="CP61" s="17"/>
      <c r="CQ61" s="17"/>
      <c r="CR61" s="56"/>
      <c r="CS61" s="50"/>
      <c r="CT61" s="50"/>
      <c r="CU61" s="50"/>
      <c r="CV61" s="50"/>
      <c r="CW61" s="50"/>
      <c r="CX61" s="50"/>
      <c r="CY61" s="307"/>
      <c r="CZ61" s="57"/>
      <c r="DA61" s="17"/>
      <c r="DB61" s="17"/>
      <c r="DC61" s="56"/>
      <c r="DD61" s="50"/>
      <c r="DE61" s="50"/>
      <c r="DF61" s="50"/>
      <c r="DG61" s="50"/>
      <c r="DH61" s="50"/>
      <c r="DI61" s="50"/>
      <c r="DJ61" s="307"/>
      <c r="DK61" s="57"/>
      <c r="DL61" s="17"/>
      <c r="DM61" s="17"/>
      <c r="DN61" s="56"/>
      <c r="DO61" s="50"/>
      <c r="DP61" s="50"/>
      <c r="DQ61" s="50"/>
      <c r="DR61" s="50"/>
      <c r="DS61" s="50"/>
      <c r="DT61" s="50"/>
      <c r="DU61" s="307"/>
      <c r="DV61" s="57"/>
      <c r="DW61" s="17"/>
      <c r="DX61" s="17"/>
      <c r="DY61" s="56"/>
      <c r="DZ61" s="50"/>
      <c r="EA61" s="50"/>
      <c r="EB61" s="50"/>
      <c r="EC61" s="50"/>
      <c r="ED61" s="50"/>
      <c r="EE61" s="50"/>
      <c r="EF61" s="307"/>
      <c r="EG61" s="57"/>
      <c r="EH61" s="17"/>
      <c r="EI61" s="17"/>
      <c r="EJ61" s="56"/>
      <c r="EK61" s="50"/>
      <c r="EL61" s="50"/>
      <c r="EM61" s="50"/>
      <c r="EN61" s="50"/>
      <c r="EO61" s="50"/>
      <c r="EP61" s="50"/>
      <c r="EQ61" s="307"/>
      <c r="ER61" s="57"/>
      <c r="ES61" s="17"/>
      <c r="ET61" s="17"/>
      <c r="EU61" s="56"/>
      <c r="EV61" s="50"/>
      <c r="EW61" s="50"/>
      <c r="EX61" s="50"/>
      <c r="EY61" s="50"/>
      <c r="EZ61" s="50"/>
      <c r="FA61" s="50"/>
      <c r="FB61" s="307"/>
      <c r="FC61" s="57"/>
      <c r="FD61" s="17"/>
      <c r="FE61" s="17"/>
      <c r="FF61" s="56"/>
      <c r="FG61" s="50"/>
      <c r="FH61" s="50"/>
      <c r="FI61" s="50"/>
      <c r="FJ61" s="50"/>
      <c r="FK61" s="50"/>
      <c r="FL61" s="50"/>
      <c r="FM61" s="307"/>
      <c r="FN61" s="57"/>
      <c r="FO61" s="17"/>
      <c r="FP61" s="17"/>
      <c r="FQ61" s="56"/>
      <c r="FR61" s="50"/>
      <c r="FS61" s="50"/>
      <c r="FT61" s="50"/>
      <c r="FU61" s="50"/>
      <c r="FV61" s="50"/>
      <c r="FW61" s="50"/>
      <c r="FX61" s="307"/>
      <c r="FY61" s="57"/>
      <c r="FZ61" s="17"/>
      <c r="GA61" s="17"/>
      <c r="GB61" s="56"/>
      <c r="GC61" s="50"/>
      <c r="GD61" s="50"/>
      <c r="GE61" s="50"/>
      <c r="GF61" s="50"/>
      <c r="GG61" s="50"/>
      <c r="GH61" s="50"/>
      <c r="GI61" s="307"/>
      <c r="GJ61" s="57"/>
      <c r="GK61" s="17"/>
      <c r="GL61" s="17"/>
      <c r="GM61" s="56"/>
      <c r="GN61" s="50"/>
      <c r="GO61" s="50"/>
      <c r="GP61" s="50"/>
      <c r="GQ61" s="50"/>
      <c r="GR61" s="50"/>
      <c r="GS61" s="50"/>
      <c r="GT61" s="307"/>
      <c r="GU61" s="57"/>
      <c r="GV61" s="17"/>
      <c r="GW61" s="17"/>
      <c r="GX61" s="56"/>
      <c r="GY61" s="50"/>
      <c r="GZ61" s="50"/>
      <c r="HA61" s="50"/>
      <c r="HB61" s="50"/>
      <c r="HC61" s="50"/>
      <c r="HD61" s="50"/>
      <c r="HE61" s="307"/>
      <c r="HF61" s="57"/>
      <c r="HG61" s="17"/>
      <c r="HH61" s="17"/>
      <c r="HI61" s="56"/>
      <c r="HJ61" s="50"/>
      <c r="HK61" s="50"/>
      <c r="HL61" s="50"/>
      <c r="HM61" s="50"/>
      <c r="HN61" s="50"/>
      <c r="HO61" s="50"/>
      <c r="HP61" s="307"/>
      <c r="HQ61" s="57"/>
      <c r="HR61" s="17"/>
      <c r="HS61" s="17"/>
    </row>
    <row r="62" spans="1:227" x14ac:dyDescent="0.3">
      <c r="A62" s="60"/>
      <c r="B62" s="225"/>
      <c r="C62" s="61"/>
      <c r="D62" s="61"/>
      <c r="E62" s="307"/>
      <c r="F62" s="307"/>
      <c r="G62" s="17"/>
      <c r="H62" s="56"/>
      <c r="I62" s="50"/>
      <c r="J62" s="50"/>
      <c r="K62" s="50"/>
      <c r="L62" s="50"/>
      <c r="M62" s="50"/>
      <c r="N62" s="50"/>
      <c r="O62" s="307"/>
      <c r="P62" s="57"/>
      <c r="Q62" s="17"/>
      <c r="R62" s="17"/>
      <c r="S62" s="56"/>
      <c r="T62" s="50"/>
      <c r="U62" s="50"/>
      <c r="V62" s="50"/>
      <c r="W62" s="50"/>
      <c r="X62" s="50"/>
      <c r="Y62" s="50"/>
      <c r="Z62" s="307"/>
      <c r="AA62" s="57"/>
      <c r="AB62" s="17"/>
      <c r="AC62" s="17"/>
      <c r="AD62" s="56"/>
      <c r="AE62" s="50"/>
      <c r="AF62" s="50"/>
      <c r="AG62" s="50"/>
      <c r="AH62" s="50"/>
      <c r="AI62" s="50"/>
      <c r="AJ62" s="50"/>
      <c r="AK62" s="307"/>
      <c r="AL62" s="57"/>
      <c r="AM62" s="17"/>
      <c r="AN62" s="17"/>
      <c r="AO62" s="56"/>
      <c r="AP62" s="50"/>
      <c r="AQ62" s="50"/>
      <c r="AR62" s="50"/>
      <c r="AS62" s="50"/>
      <c r="AT62" s="50"/>
      <c r="AU62" s="50"/>
      <c r="AV62" s="307"/>
      <c r="AW62" s="57"/>
      <c r="AX62" s="17"/>
      <c r="AY62" s="17"/>
      <c r="AZ62" s="56"/>
      <c r="BA62" s="50"/>
      <c r="BB62" s="50"/>
      <c r="BC62" s="50"/>
      <c r="BD62" s="50"/>
      <c r="BE62" s="50"/>
      <c r="BF62" s="50"/>
      <c r="BG62" s="307"/>
      <c r="BH62" s="57"/>
      <c r="BI62" s="17"/>
      <c r="BJ62" s="17"/>
      <c r="BK62" s="56"/>
      <c r="BL62" s="50"/>
      <c r="BM62" s="50"/>
      <c r="BN62" s="50"/>
      <c r="BO62" s="50"/>
      <c r="BP62" s="50"/>
      <c r="BQ62" s="50"/>
      <c r="BR62" s="307"/>
      <c r="BS62" s="57"/>
      <c r="BT62" s="17"/>
      <c r="BU62" s="17"/>
      <c r="BV62" s="56"/>
      <c r="BW62" s="50"/>
      <c r="BX62" s="50"/>
      <c r="BY62" s="50"/>
      <c r="BZ62" s="50"/>
      <c r="CA62" s="50"/>
      <c r="CB62" s="50"/>
      <c r="CC62" s="307"/>
      <c r="CD62" s="57"/>
      <c r="CE62" s="17"/>
      <c r="CF62" s="17"/>
      <c r="CG62" s="56"/>
      <c r="CH62" s="50"/>
      <c r="CI62" s="50"/>
      <c r="CJ62" s="50"/>
      <c r="CK62" s="50"/>
      <c r="CL62" s="50"/>
      <c r="CM62" s="50"/>
      <c r="CN62" s="307"/>
      <c r="CO62" s="57"/>
      <c r="CP62" s="17"/>
      <c r="CQ62" s="17"/>
      <c r="CR62" s="56"/>
      <c r="CS62" s="50"/>
      <c r="CT62" s="50"/>
      <c r="CU62" s="50"/>
      <c r="CV62" s="50"/>
      <c r="CW62" s="50"/>
      <c r="CX62" s="50"/>
      <c r="CY62" s="307"/>
      <c r="CZ62" s="57"/>
      <c r="DA62" s="17"/>
      <c r="DB62" s="17"/>
      <c r="DC62" s="56"/>
      <c r="DD62" s="50"/>
      <c r="DE62" s="50"/>
      <c r="DF62" s="50"/>
      <c r="DG62" s="50"/>
      <c r="DH62" s="50"/>
      <c r="DI62" s="50"/>
      <c r="DJ62" s="307"/>
      <c r="DK62" s="57"/>
      <c r="DL62" s="17"/>
      <c r="DM62" s="17"/>
      <c r="DN62" s="56"/>
      <c r="DO62" s="50"/>
      <c r="DP62" s="50"/>
      <c r="DQ62" s="50"/>
      <c r="DR62" s="50"/>
      <c r="DS62" s="50"/>
      <c r="DT62" s="50"/>
      <c r="DU62" s="307"/>
      <c r="DV62" s="57"/>
      <c r="DW62" s="17"/>
      <c r="DX62" s="17"/>
      <c r="DY62" s="56"/>
      <c r="DZ62" s="50"/>
      <c r="EA62" s="50"/>
      <c r="EB62" s="50"/>
      <c r="EC62" s="50"/>
      <c r="ED62" s="50"/>
      <c r="EE62" s="50"/>
      <c r="EF62" s="307"/>
      <c r="EG62" s="57"/>
      <c r="EH62" s="17"/>
      <c r="EI62" s="17"/>
      <c r="EJ62" s="56"/>
      <c r="EK62" s="50"/>
      <c r="EL62" s="50"/>
      <c r="EM62" s="50"/>
      <c r="EN62" s="50"/>
      <c r="EO62" s="50"/>
      <c r="EP62" s="50"/>
      <c r="EQ62" s="307"/>
      <c r="ER62" s="57"/>
      <c r="ES62" s="17"/>
      <c r="ET62" s="17"/>
      <c r="EU62" s="56"/>
      <c r="EV62" s="50"/>
      <c r="EW62" s="50"/>
      <c r="EX62" s="50"/>
      <c r="EY62" s="50"/>
      <c r="EZ62" s="50"/>
      <c r="FA62" s="50"/>
      <c r="FB62" s="307"/>
      <c r="FC62" s="57"/>
      <c r="FD62" s="17"/>
      <c r="FE62" s="17"/>
      <c r="FF62" s="56"/>
      <c r="FG62" s="50"/>
      <c r="FH62" s="50"/>
      <c r="FI62" s="50"/>
      <c r="FJ62" s="50"/>
      <c r="FK62" s="50"/>
      <c r="FL62" s="50"/>
      <c r="FM62" s="307"/>
      <c r="FN62" s="57"/>
      <c r="FO62" s="17"/>
      <c r="FP62" s="17"/>
      <c r="FQ62" s="56"/>
      <c r="FR62" s="50"/>
      <c r="FS62" s="50"/>
      <c r="FT62" s="50"/>
      <c r="FU62" s="50"/>
      <c r="FV62" s="50"/>
      <c r="FW62" s="50"/>
      <c r="FX62" s="307"/>
      <c r="FY62" s="57"/>
      <c r="FZ62" s="17"/>
      <c r="GA62" s="17"/>
      <c r="GB62" s="56"/>
      <c r="GC62" s="50"/>
      <c r="GD62" s="50"/>
      <c r="GE62" s="50"/>
      <c r="GF62" s="50"/>
      <c r="GG62" s="50"/>
      <c r="GH62" s="50"/>
      <c r="GI62" s="307"/>
      <c r="GJ62" s="57"/>
      <c r="GK62" s="17"/>
      <c r="GL62" s="17"/>
      <c r="GM62" s="56"/>
      <c r="GN62" s="50"/>
      <c r="GO62" s="50"/>
      <c r="GP62" s="50"/>
      <c r="GQ62" s="50"/>
      <c r="GR62" s="50"/>
      <c r="GS62" s="50"/>
      <c r="GT62" s="307"/>
      <c r="GU62" s="57"/>
      <c r="GV62" s="17"/>
      <c r="GW62" s="17"/>
      <c r="GX62" s="56"/>
      <c r="GY62" s="50"/>
      <c r="GZ62" s="50"/>
      <c r="HA62" s="50"/>
      <c r="HB62" s="50"/>
      <c r="HC62" s="50"/>
      <c r="HD62" s="50"/>
      <c r="HE62" s="307"/>
      <c r="HF62" s="57"/>
      <c r="HG62" s="17"/>
      <c r="HH62" s="17"/>
      <c r="HI62" s="56"/>
      <c r="HJ62" s="50"/>
      <c r="HK62" s="50"/>
      <c r="HL62" s="50"/>
      <c r="HM62" s="50"/>
      <c r="HN62" s="50"/>
      <c r="HO62" s="50"/>
      <c r="HP62" s="307"/>
      <c r="HQ62" s="57"/>
      <c r="HR62" s="17"/>
      <c r="HS62" s="17"/>
    </row>
    <row r="63" spans="1:227" x14ac:dyDescent="0.3">
      <c r="A63" s="60"/>
      <c r="B63" s="224"/>
      <c r="C63" s="61"/>
      <c r="D63" s="61"/>
      <c r="E63" s="307"/>
      <c r="F63" s="307"/>
      <c r="G63" s="17"/>
      <c r="H63" s="56"/>
      <c r="I63" s="50"/>
      <c r="J63" s="50"/>
      <c r="K63" s="50"/>
      <c r="L63" s="50"/>
      <c r="M63" s="50"/>
      <c r="N63" s="50"/>
      <c r="O63" s="307"/>
      <c r="P63" s="57"/>
      <c r="Q63" s="17"/>
      <c r="R63" s="17"/>
      <c r="S63" s="56"/>
      <c r="T63" s="50"/>
      <c r="U63" s="50"/>
      <c r="V63" s="50"/>
      <c r="W63" s="50"/>
      <c r="X63" s="50"/>
      <c r="Y63" s="50"/>
      <c r="Z63" s="307"/>
      <c r="AA63" s="57"/>
      <c r="AB63" s="17"/>
      <c r="AC63" s="17"/>
      <c r="AD63" s="56"/>
      <c r="AE63" s="50"/>
      <c r="AF63" s="50"/>
      <c r="AG63" s="50"/>
      <c r="AH63" s="50"/>
      <c r="AI63" s="50"/>
      <c r="AJ63" s="50"/>
      <c r="AK63" s="307"/>
      <c r="AL63" s="57"/>
      <c r="AM63" s="17"/>
      <c r="AN63" s="17"/>
      <c r="AO63" s="56"/>
      <c r="AP63" s="50"/>
      <c r="AQ63" s="50"/>
      <c r="AR63" s="50"/>
      <c r="AS63" s="50"/>
      <c r="AT63" s="50"/>
      <c r="AU63" s="50"/>
      <c r="AV63" s="307"/>
      <c r="AW63" s="57"/>
      <c r="AX63" s="17"/>
      <c r="AY63" s="17"/>
      <c r="AZ63" s="56"/>
      <c r="BA63" s="50"/>
      <c r="BB63" s="50"/>
      <c r="BC63" s="50"/>
      <c r="BD63" s="50"/>
      <c r="BE63" s="50"/>
      <c r="BF63" s="50"/>
      <c r="BG63" s="307"/>
      <c r="BH63" s="57"/>
      <c r="BI63" s="17"/>
      <c r="BJ63" s="17"/>
      <c r="BK63" s="56"/>
      <c r="BL63" s="50"/>
      <c r="BM63" s="50"/>
      <c r="BN63" s="50"/>
      <c r="BO63" s="50"/>
      <c r="BP63" s="50"/>
      <c r="BQ63" s="50"/>
      <c r="BR63" s="307"/>
      <c r="BS63" s="57"/>
      <c r="BT63" s="17"/>
      <c r="BU63" s="17"/>
      <c r="BV63" s="56"/>
      <c r="BW63" s="50"/>
      <c r="BX63" s="50"/>
      <c r="BY63" s="50"/>
      <c r="BZ63" s="50"/>
      <c r="CA63" s="50"/>
      <c r="CB63" s="50"/>
      <c r="CC63" s="307"/>
      <c r="CD63" s="57"/>
      <c r="CE63" s="17"/>
      <c r="CF63" s="17"/>
      <c r="CG63" s="56"/>
      <c r="CH63" s="50"/>
      <c r="CI63" s="50"/>
      <c r="CJ63" s="50"/>
      <c r="CK63" s="50"/>
      <c r="CL63" s="50"/>
      <c r="CM63" s="50"/>
      <c r="CN63" s="307"/>
      <c r="CO63" s="57"/>
      <c r="CP63" s="17"/>
      <c r="CQ63" s="17"/>
      <c r="CR63" s="56"/>
      <c r="CS63" s="50"/>
      <c r="CT63" s="50"/>
      <c r="CU63" s="50"/>
      <c r="CV63" s="50"/>
      <c r="CW63" s="50"/>
      <c r="CX63" s="50"/>
      <c r="CY63" s="307"/>
      <c r="CZ63" s="57"/>
      <c r="DA63" s="17"/>
      <c r="DB63" s="17"/>
      <c r="DC63" s="56"/>
      <c r="DD63" s="50"/>
      <c r="DE63" s="50"/>
      <c r="DF63" s="50"/>
      <c r="DG63" s="50"/>
      <c r="DH63" s="50"/>
      <c r="DI63" s="50"/>
      <c r="DJ63" s="307"/>
      <c r="DK63" s="57"/>
      <c r="DL63" s="17"/>
      <c r="DM63" s="17"/>
      <c r="DN63" s="56"/>
      <c r="DO63" s="50"/>
      <c r="DP63" s="50"/>
      <c r="DQ63" s="50"/>
      <c r="DR63" s="50"/>
      <c r="DS63" s="50"/>
      <c r="DT63" s="50"/>
      <c r="DU63" s="307"/>
      <c r="DV63" s="57"/>
      <c r="DW63" s="17"/>
      <c r="DX63" s="17"/>
      <c r="DY63" s="56"/>
      <c r="DZ63" s="50"/>
      <c r="EA63" s="50"/>
      <c r="EB63" s="50"/>
      <c r="EC63" s="50"/>
      <c r="ED63" s="50"/>
      <c r="EE63" s="50"/>
      <c r="EF63" s="307"/>
      <c r="EG63" s="57"/>
      <c r="EH63" s="17"/>
      <c r="EI63" s="17"/>
      <c r="EJ63" s="56"/>
      <c r="EK63" s="50"/>
      <c r="EL63" s="50"/>
      <c r="EM63" s="50"/>
      <c r="EN63" s="50"/>
      <c r="EO63" s="50"/>
      <c r="EP63" s="50"/>
      <c r="EQ63" s="307"/>
      <c r="ER63" s="57"/>
      <c r="ES63" s="17"/>
      <c r="ET63" s="17"/>
      <c r="EU63" s="56"/>
      <c r="EV63" s="50"/>
      <c r="EW63" s="50"/>
      <c r="EX63" s="50"/>
      <c r="EY63" s="50"/>
      <c r="EZ63" s="50"/>
      <c r="FA63" s="50"/>
      <c r="FB63" s="307"/>
      <c r="FC63" s="57"/>
      <c r="FD63" s="17"/>
      <c r="FE63" s="17"/>
      <c r="FF63" s="56"/>
      <c r="FG63" s="50"/>
      <c r="FH63" s="50"/>
      <c r="FI63" s="50"/>
      <c r="FJ63" s="50"/>
      <c r="FK63" s="50"/>
      <c r="FL63" s="50"/>
      <c r="FM63" s="307"/>
      <c r="FN63" s="57"/>
      <c r="FO63" s="17"/>
      <c r="FP63" s="17"/>
      <c r="FQ63" s="56"/>
      <c r="FR63" s="50"/>
      <c r="FS63" s="50"/>
      <c r="FT63" s="50"/>
      <c r="FU63" s="50"/>
      <c r="FV63" s="50"/>
      <c r="FW63" s="50"/>
      <c r="FX63" s="307"/>
      <c r="FY63" s="57"/>
      <c r="FZ63" s="17"/>
      <c r="GA63" s="17"/>
      <c r="GB63" s="56"/>
      <c r="GC63" s="50"/>
      <c r="GD63" s="50"/>
      <c r="GE63" s="50"/>
      <c r="GF63" s="50"/>
      <c r="GG63" s="50"/>
      <c r="GH63" s="50"/>
      <c r="GI63" s="307"/>
      <c r="GJ63" s="57"/>
      <c r="GK63" s="17"/>
      <c r="GL63" s="17"/>
      <c r="GM63" s="56"/>
      <c r="GN63" s="50"/>
      <c r="GO63" s="50"/>
      <c r="GP63" s="50"/>
      <c r="GQ63" s="50"/>
      <c r="GR63" s="50"/>
      <c r="GS63" s="50"/>
      <c r="GT63" s="307"/>
      <c r="GU63" s="57"/>
      <c r="GV63" s="17"/>
      <c r="GW63" s="17"/>
      <c r="GX63" s="56"/>
      <c r="GY63" s="50"/>
      <c r="GZ63" s="50"/>
      <c r="HA63" s="50"/>
      <c r="HB63" s="50"/>
      <c r="HC63" s="50"/>
      <c r="HD63" s="50"/>
      <c r="HE63" s="307"/>
      <c r="HF63" s="57"/>
      <c r="HG63" s="17"/>
      <c r="HH63" s="17"/>
      <c r="HI63" s="56"/>
      <c r="HJ63" s="50"/>
      <c r="HK63" s="50"/>
      <c r="HL63" s="50"/>
      <c r="HM63" s="50"/>
      <c r="HN63" s="50"/>
      <c r="HO63" s="50"/>
      <c r="HP63" s="307"/>
      <c r="HQ63" s="57"/>
      <c r="HR63" s="17"/>
      <c r="HS63" s="17"/>
    </row>
    <row r="64" spans="1:227" x14ac:dyDescent="0.3">
      <c r="A64" s="60"/>
      <c r="B64" s="224"/>
      <c r="C64" s="61"/>
      <c r="D64" s="61"/>
      <c r="E64" s="307"/>
      <c r="F64" s="307"/>
      <c r="G64" s="17"/>
      <c r="H64" s="56"/>
      <c r="I64" s="50"/>
      <c r="J64" s="50"/>
      <c r="K64" s="50"/>
      <c r="L64" s="50"/>
      <c r="M64" s="50"/>
      <c r="N64" s="50"/>
      <c r="O64" s="307"/>
      <c r="P64" s="57"/>
      <c r="Q64" s="17"/>
      <c r="R64" s="17"/>
      <c r="S64" s="56"/>
      <c r="T64" s="50"/>
      <c r="U64" s="50"/>
      <c r="V64" s="50"/>
      <c r="W64" s="50"/>
      <c r="X64" s="50"/>
      <c r="Y64" s="50"/>
      <c r="Z64" s="307"/>
      <c r="AA64" s="57"/>
      <c r="AB64" s="17"/>
      <c r="AC64" s="17"/>
      <c r="AD64" s="56"/>
      <c r="AE64" s="50"/>
      <c r="AF64" s="50"/>
      <c r="AG64" s="50"/>
      <c r="AH64" s="50"/>
      <c r="AI64" s="50"/>
      <c r="AJ64" s="50"/>
      <c r="AK64" s="307"/>
      <c r="AL64" s="57"/>
      <c r="AM64" s="17"/>
      <c r="AN64" s="17"/>
      <c r="AO64" s="56"/>
      <c r="AP64" s="50"/>
      <c r="AQ64" s="50"/>
      <c r="AR64" s="50"/>
      <c r="AS64" s="50"/>
      <c r="AT64" s="50"/>
      <c r="AU64" s="50"/>
      <c r="AV64" s="307"/>
      <c r="AW64" s="57"/>
      <c r="AX64" s="17"/>
      <c r="AY64" s="17"/>
      <c r="AZ64" s="56"/>
      <c r="BA64" s="50"/>
      <c r="BB64" s="50"/>
      <c r="BC64" s="50"/>
      <c r="BD64" s="50"/>
      <c r="BE64" s="50"/>
      <c r="BF64" s="50"/>
      <c r="BG64" s="307"/>
      <c r="BH64" s="57"/>
      <c r="BI64" s="17"/>
      <c r="BJ64" s="17"/>
      <c r="BK64" s="56"/>
      <c r="BL64" s="50"/>
      <c r="BM64" s="50"/>
      <c r="BN64" s="50"/>
      <c r="BO64" s="50"/>
      <c r="BP64" s="50"/>
      <c r="BQ64" s="50"/>
      <c r="BR64" s="307"/>
      <c r="BS64" s="57"/>
      <c r="BT64" s="17"/>
      <c r="BU64" s="17"/>
      <c r="BV64" s="56"/>
      <c r="BW64" s="50"/>
      <c r="BX64" s="50"/>
      <c r="BY64" s="50"/>
      <c r="BZ64" s="50"/>
      <c r="CA64" s="50"/>
      <c r="CB64" s="50"/>
      <c r="CC64" s="307"/>
      <c r="CD64" s="57"/>
      <c r="CE64" s="17"/>
      <c r="CF64" s="17"/>
      <c r="CG64" s="56"/>
      <c r="CH64" s="50"/>
      <c r="CI64" s="50"/>
      <c r="CJ64" s="50"/>
      <c r="CK64" s="50"/>
      <c r="CL64" s="50"/>
      <c r="CM64" s="50"/>
      <c r="CN64" s="307"/>
      <c r="CO64" s="57"/>
      <c r="CP64" s="17"/>
      <c r="CQ64" s="17"/>
      <c r="CR64" s="56"/>
      <c r="CS64" s="50"/>
      <c r="CT64" s="50"/>
      <c r="CU64" s="50"/>
      <c r="CV64" s="50"/>
      <c r="CW64" s="50"/>
      <c r="CX64" s="50"/>
      <c r="CY64" s="307"/>
      <c r="CZ64" s="57"/>
      <c r="DA64" s="17"/>
      <c r="DB64" s="17"/>
      <c r="DC64" s="56"/>
      <c r="DD64" s="50"/>
      <c r="DE64" s="50"/>
      <c r="DF64" s="50"/>
      <c r="DG64" s="50"/>
      <c r="DH64" s="50"/>
      <c r="DI64" s="50"/>
      <c r="DJ64" s="307"/>
      <c r="DK64" s="57"/>
      <c r="DL64" s="17"/>
      <c r="DM64" s="17"/>
      <c r="DN64" s="56"/>
      <c r="DO64" s="50"/>
      <c r="DP64" s="50"/>
      <c r="DQ64" s="50"/>
      <c r="DR64" s="50"/>
      <c r="DS64" s="50"/>
      <c r="DT64" s="50"/>
      <c r="DU64" s="307"/>
      <c r="DV64" s="57"/>
      <c r="DW64" s="17"/>
      <c r="DX64" s="17"/>
      <c r="DY64" s="56"/>
      <c r="DZ64" s="50"/>
      <c r="EA64" s="50"/>
      <c r="EB64" s="50"/>
      <c r="EC64" s="50"/>
      <c r="ED64" s="50"/>
      <c r="EE64" s="50"/>
      <c r="EF64" s="307"/>
      <c r="EG64" s="57"/>
      <c r="EH64" s="17"/>
      <c r="EI64" s="17"/>
      <c r="EJ64" s="56"/>
      <c r="EK64" s="50"/>
      <c r="EL64" s="50"/>
      <c r="EM64" s="50"/>
      <c r="EN64" s="50"/>
      <c r="EO64" s="50"/>
      <c r="EP64" s="50"/>
      <c r="EQ64" s="307"/>
      <c r="ER64" s="57"/>
      <c r="ES64" s="17"/>
      <c r="ET64" s="17"/>
      <c r="EU64" s="56"/>
      <c r="EV64" s="50"/>
      <c r="EW64" s="50"/>
      <c r="EX64" s="50"/>
      <c r="EY64" s="50"/>
      <c r="EZ64" s="50"/>
      <c r="FA64" s="50"/>
      <c r="FB64" s="307"/>
      <c r="FC64" s="57"/>
      <c r="FD64" s="17"/>
      <c r="FE64" s="17"/>
      <c r="FF64" s="56"/>
      <c r="FG64" s="50"/>
      <c r="FH64" s="50"/>
      <c r="FI64" s="50"/>
      <c r="FJ64" s="50"/>
      <c r="FK64" s="50"/>
      <c r="FL64" s="50"/>
      <c r="FM64" s="307"/>
      <c r="FN64" s="57"/>
      <c r="FO64" s="17"/>
      <c r="FP64" s="17"/>
      <c r="FQ64" s="56"/>
      <c r="FR64" s="50"/>
      <c r="FS64" s="50"/>
      <c r="FT64" s="50"/>
      <c r="FU64" s="50"/>
      <c r="FV64" s="50"/>
      <c r="FW64" s="50"/>
      <c r="FX64" s="307"/>
      <c r="FY64" s="57"/>
      <c r="FZ64" s="17"/>
      <c r="GA64" s="17"/>
      <c r="GB64" s="56"/>
      <c r="GC64" s="50"/>
      <c r="GD64" s="50"/>
      <c r="GE64" s="50"/>
      <c r="GF64" s="50"/>
      <c r="GG64" s="50"/>
      <c r="GH64" s="50"/>
      <c r="GI64" s="307"/>
      <c r="GJ64" s="57"/>
      <c r="GK64" s="17"/>
      <c r="GL64" s="17"/>
      <c r="GM64" s="56"/>
      <c r="GN64" s="50"/>
      <c r="GO64" s="50"/>
      <c r="GP64" s="50"/>
      <c r="GQ64" s="50"/>
      <c r="GR64" s="50"/>
      <c r="GS64" s="50"/>
      <c r="GT64" s="307"/>
      <c r="GU64" s="57"/>
      <c r="GV64" s="17"/>
      <c r="GW64" s="17"/>
      <c r="GX64" s="56"/>
      <c r="GY64" s="50"/>
      <c r="GZ64" s="50"/>
      <c r="HA64" s="50"/>
      <c r="HB64" s="50"/>
      <c r="HC64" s="50"/>
      <c r="HD64" s="50"/>
      <c r="HE64" s="307"/>
      <c r="HF64" s="57"/>
      <c r="HG64" s="17"/>
      <c r="HH64" s="17"/>
      <c r="HI64" s="56"/>
      <c r="HJ64" s="50"/>
      <c r="HK64" s="50"/>
      <c r="HL64" s="50"/>
      <c r="HM64" s="50"/>
      <c r="HN64" s="50"/>
      <c r="HO64" s="50"/>
      <c r="HP64" s="307"/>
      <c r="HQ64" s="57"/>
      <c r="HR64" s="17"/>
      <c r="HS64" s="17"/>
    </row>
    <row r="65" spans="1:227" x14ac:dyDescent="0.3">
      <c r="A65" s="60"/>
      <c r="B65" s="224"/>
      <c r="C65" s="61"/>
      <c r="D65" s="61"/>
      <c r="E65" s="307"/>
      <c r="F65" s="307"/>
      <c r="G65" s="17"/>
      <c r="H65" s="56"/>
      <c r="I65" s="50"/>
      <c r="J65" s="50"/>
      <c r="K65" s="50"/>
      <c r="L65" s="50"/>
      <c r="M65" s="50"/>
      <c r="N65" s="50"/>
      <c r="O65" s="307"/>
      <c r="P65" s="57"/>
      <c r="Q65" s="17"/>
      <c r="R65" s="17"/>
      <c r="S65" s="56"/>
      <c r="T65" s="50"/>
      <c r="U65" s="50"/>
      <c r="V65" s="50"/>
      <c r="W65" s="50"/>
      <c r="X65" s="50"/>
      <c r="Y65" s="50"/>
      <c r="Z65" s="307"/>
      <c r="AA65" s="57"/>
      <c r="AB65" s="17"/>
      <c r="AC65" s="17"/>
      <c r="AD65" s="56"/>
      <c r="AE65" s="50"/>
      <c r="AF65" s="50"/>
      <c r="AG65" s="50"/>
      <c r="AH65" s="50"/>
      <c r="AI65" s="50"/>
      <c r="AJ65" s="50"/>
      <c r="AK65" s="307"/>
      <c r="AL65" s="57"/>
      <c r="AM65" s="17"/>
      <c r="AN65" s="17"/>
      <c r="AO65" s="56"/>
      <c r="AP65" s="50"/>
      <c r="AQ65" s="50"/>
      <c r="AR65" s="50"/>
      <c r="AS65" s="50"/>
      <c r="AT65" s="50"/>
      <c r="AU65" s="50"/>
      <c r="AV65" s="307"/>
      <c r="AW65" s="57"/>
      <c r="AX65" s="17"/>
      <c r="AY65" s="17"/>
      <c r="AZ65" s="56"/>
      <c r="BA65" s="50"/>
      <c r="BB65" s="50"/>
      <c r="BC65" s="50"/>
      <c r="BD65" s="50"/>
      <c r="BE65" s="50"/>
      <c r="BF65" s="50"/>
      <c r="BG65" s="307"/>
      <c r="BH65" s="57"/>
      <c r="BI65" s="17"/>
      <c r="BJ65" s="17"/>
      <c r="BK65" s="56"/>
      <c r="BL65" s="50"/>
      <c r="BM65" s="50"/>
      <c r="BN65" s="50"/>
      <c r="BO65" s="50"/>
      <c r="BP65" s="50"/>
      <c r="BQ65" s="50"/>
      <c r="BR65" s="307"/>
      <c r="BS65" s="57"/>
      <c r="BT65" s="17"/>
      <c r="BU65" s="17"/>
      <c r="BV65" s="56"/>
      <c r="BW65" s="50"/>
      <c r="BX65" s="50"/>
      <c r="BY65" s="50"/>
      <c r="BZ65" s="50"/>
      <c r="CA65" s="50"/>
      <c r="CB65" s="50"/>
      <c r="CC65" s="307"/>
      <c r="CD65" s="57"/>
      <c r="CE65" s="17"/>
      <c r="CF65" s="17"/>
      <c r="CG65" s="56"/>
      <c r="CH65" s="50"/>
      <c r="CI65" s="50"/>
      <c r="CJ65" s="50"/>
      <c r="CK65" s="50"/>
      <c r="CL65" s="50"/>
      <c r="CM65" s="50"/>
      <c r="CN65" s="307"/>
      <c r="CO65" s="57"/>
      <c r="CP65" s="17"/>
      <c r="CQ65" s="17"/>
      <c r="CR65" s="56"/>
      <c r="CS65" s="50"/>
      <c r="CT65" s="50"/>
      <c r="CU65" s="50"/>
      <c r="CV65" s="50"/>
      <c r="CW65" s="50"/>
      <c r="CX65" s="50"/>
      <c r="CY65" s="307"/>
      <c r="CZ65" s="57"/>
      <c r="DA65" s="17"/>
      <c r="DB65" s="17"/>
      <c r="DC65" s="56"/>
      <c r="DD65" s="50"/>
      <c r="DE65" s="50"/>
      <c r="DF65" s="50"/>
      <c r="DG65" s="50"/>
      <c r="DH65" s="50"/>
      <c r="DI65" s="50"/>
      <c r="DJ65" s="307"/>
      <c r="DK65" s="57"/>
      <c r="DL65" s="17"/>
      <c r="DM65" s="17"/>
      <c r="DN65" s="56"/>
      <c r="DO65" s="50"/>
      <c r="DP65" s="50"/>
      <c r="DQ65" s="50"/>
      <c r="DR65" s="50"/>
      <c r="DS65" s="50"/>
      <c r="DT65" s="50"/>
      <c r="DU65" s="307"/>
      <c r="DV65" s="57"/>
      <c r="DW65" s="17"/>
      <c r="DX65" s="17"/>
      <c r="DY65" s="56"/>
      <c r="DZ65" s="50"/>
      <c r="EA65" s="50"/>
      <c r="EB65" s="50"/>
      <c r="EC65" s="50"/>
      <c r="ED65" s="50"/>
      <c r="EE65" s="50"/>
      <c r="EF65" s="307"/>
      <c r="EG65" s="57"/>
      <c r="EH65" s="17"/>
      <c r="EI65" s="17"/>
      <c r="EJ65" s="56"/>
      <c r="EK65" s="50"/>
      <c r="EL65" s="50"/>
      <c r="EM65" s="50"/>
      <c r="EN65" s="50"/>
      <c r="EO65" s="50"/>
      <c r="EP65" s="50"/>
      <c r="EQ65" s="307"/>
      <c r="ER65" s="57"/>
      <c r="ES65" s="17"/>
      <c r="ET65" s="17"/>
      <c r="EU65" s="56"/>
      <c r="EV65" s="50"/>
      <c r="EW65" s="50"/>
      <c r="EX65" s="50"/>
      <c r="EY65" s="50"/>
      <c r="EZ65" s="50"/>
      <c r="FA65" s="50"/>
      <c r="FB65" s="307"/>
      <c r="FC65" s="57"/>
      <c r="FD65" s="17"/>
      <c r="FE65" s="17"/>
      <c r="FF65" s="56"/>
      <c r="FG65" s="50"/>
      <c r="FH65" s="50"/>
      <c r="FI65" s="50"/>
      <c r="FJ65" s="50"/>
      <c r="FK65" s="50"/>
      <c r="FL65" s="50"/>
      <c r="FM65" s="307"/>
      <c r="FN65" s="57"/>
      <c r="FO65" s="17"/>
      <c r="FP65" s="17"/>
      <c r="FQ65" s="56"/>
      <c r="FR65" s="50"/>
      <c r="FS65" s="50"/>
      <c r="FT65" s="50"/>
      <c r="FU65" s="50"/>
      <c r="FV65" s="50"/>
      <c r="FW65" s="50"/>
      <c r="FX65" s="307"/>
      <c r="FY65" s="57"/>
      <c r="FZ65" s="17"/>
      <c r="GA65" s="17"/>
      <c r="GB65" s="56"/>
      <c r="GC65" s="50"/>
      <c r="GD65" s="50"/>
      <c r="GE65" s="50"/>
      <c r="GF65" s="50"/>
      <c r="GG65" s="50"/>
      <c r="GH65" s="50"/>
      <c r="GI65" s="307"/>
      <c r="GJ65" s="57"/>
      <c r="GK65" s="17"/>
      <c r="GL65" s="17"/>
      <c r="GM65" s="56"/>
      <c r="GN65" s="50"/>
      <c r="GO65" s="50"/>
      <c r="GP65" s="50"/>
      <c r="GQ65" s="50"/>
      <c r="GR65" s="50"/>
      <c r="GS65" s="50"/>
      <c r="GT65" s="307"/>
      <c r="GU65" s="57"/>
      <c r="GV65" s="17"/>
      <c r="GW65" s="17"/>
      <c r="GX65" s="56"/>
      <c r="GY65" s="50"/>
      <c r="GZ65" s="50"/>
      <c r="HA65" s="50"/>
      <c r="HB65" s="50"/>
      <c r="HC65" s="50"/>
      <c r="HD65" s="50"/>
      <c r="HE65" s="307"/>
      <c r="HF65" s="57"/>
      <c r="HG65" s="17"/>
      <c r="HH65" s="17"/>
      <c r="HI65" s="56"/>
      <c r="HJ65" s="50"/>
      <c r="HK65" s="50"/>
      <c r="HL65" s="50"/>
      <c r="HM65" s="50"/>
      <c r="HN65" s="50"/>
      <c r="HO65" s="50"/>
      <c r="HP65" s="307"/>
      <c r="HQ65" s="57"/>
      <c r="HR65" s="17"/>
      <c r="HS65" s="17"/>
    </row>
    <row r="66" spans="1:227" x14ac:dyDescent="0.3">
      <c r="A66" s="60"/>
      <c r="B66" s="225"/>
      <c r="C66" s="61"/>
      <c r="D66" s="61"/>
      <c r="E66" s="307"/>
      <c r="F66" s="307"/>
      <c r="G66" s="17"/>
      <c r="H66" s="56"/>
      <c r="I66" s="50"/>
      <c r="J66" s="50"/>
      <c r="K66" s="50"/>
      <c r="L66" s="50"/>
      <c r="M66" s="50"/>
      <c r="N66" s="50"/>
      <c r="O66" s="307"/>
      <c r="P66" s="57"/>
      <c r="Q66" s="17"/>
      <c r="R66" s="17"/>
      <c r="S66" s="56"/>
      <c r="T66" s="50"/>
      <c r="U66" s="50"/>
      <c r="V66" s="50"/>
      <c r="W66" s="50"/>
      <c r="X66" s="50"/>
      <c r="Y66" s="50"/>
      <c r="Z66" s="307"/>
      <c r="AA66" s="57"/>
      <c r="AB66" s="17"/>
      <c r="AC66" s="17"/>
      <c r="AD66" s="56"/>
      <c r="AE66" s="50"/>
      <c r="AF66" s="50"/>
      <c r="AG66" s="50"/>
      <c r="AH66" s="50"/>
      <c r="AI66" s="50"/>
      <c r="AJ66" s="50"/>
      <c r="AK66" s="307"/>
      <c r="AL66" s="57"/>
      <c r="AM66" s="17"/>
      <c r="AN66" s="17"/>
      <c r="AO66" s="56"/>
      <c r="AP66" s="50"/>
      <c r="AQ66" s="50"/>
      <c r="AR66" s="50"/>
      <c r="AS66" s="50"/>
      <c r="AT66" s="50"/>
      <c r="AU66" s="50"/>
      <c r="AV66" s="307"/>
      <c r="AW66" s="57"/>
      <c r="AX66" s="17"/>
      <c r="AY66" s="17"/>
      <c r="AZ66" s="56"/>
      <c r="BA66" s="50"/>
      <c r="BB66" s="50"/>
      <c r="BC66" s="50"/>
      <c r="BD66" s="50"/>
      <c r="BE66" s="50"/>
      <c r="BF66" s="50"/>
      <c r="BG66" s="307"/>
      <c r="BH66" s="57"/>
      <c r="BI66" s="17"/>
      <c r="BJ66" s="17"/>
      <c r="BK66" s="56"/>
      <c r="BL66" s="50"/>
      <c r="BM66" s="50"/>
      <c r="BN66" s="50"/>
      <c r="BO66" s="50"/>
      <c r="BP66" s="50"/>
      <c r="BQ66" s="50"/>
      <c r="BR66" s="307"/>
      <c r="BS66" s="57"/>
      <c r="BT66" s="17"/>
      <c r="BU66" s="17"/>
      <c r="BV66" s="56"/>
      <c r="BW66" s="50"/>
      <c r="BX66" s="50"/>
      <c r="BY66" s="50"/>
      <c r="BZ66" s="50"/>
      <c r="CA66" s="50"/>
      <c r="CB66" s="50"/>
      <c r="CC66" s="307"/>
      <c r="CD66" s="57"/>
      <c r="CE66" s="17"/>
      <c r="CF66" s="17"/>
      <c r="CG66" s="56"/>
      <c r="CH66" s="50"/>
      <c r="CI66" s="50"/>
      <c r="CJ66" s="50"/>
      <c r="CK66" s="50"/>
      <c r="CL66" s="50"/>
      <c r="CM66" s="50"/>
      <c r="CN66" s="307"/>
      <c r="CO66" s="57"/>
      <c r="CP66" s="17"/>
      <c r="CQ66" s="17"/>
      <c r="CR66" s="56"/>
      <c r="CS66" s="50"/>
      <c r="CT66" s="50"/>
      <c r="CU66" s="50"/>
      <c r="CV66" s="50"/>
      <c r="CW66" s="50"/>
      <c r="CX66" s="50"/>
      <c r="CY66" s="307"/>
      <c r="CZ66" s="57"/>
      <c r="DA66" s="17"/>
      <c r="DB66" s="17"/>
      <c r="DC66" s="56"/>
      <c r="DD66" s="50"/>
      <c r="DE66" s="50"/>
      <c r="DF66" s="50"/>
      <c r="DG66" s="50"/>
      <c r="DH66" s="50"/>
      <c r="DI66" s="50"/>
      <c r="DJ66" s="307"/>
      <c r="DK66" s="57"/>
      <c r="DL66" s="17"/>
      <c r="DM66" s="17"/>
      <c r="DN66" s="56"/>
      <c r="DO66" s="50"/>
      <c r="DP66" s="50"/>
      <c r="DQ66" s="50"/>
      <c r="DR66" s="50"/>
      <c r="DS66" s="50"/>
      <c r="DT66" s="50"/>
      <c r="DU66" s="307"/>
      <c r="DV66" s="57"/>
      <c r="DW66" s="17"/>
      <c r="DX66" s="17"/>
      <c r="DY66" s="56"/>
      <c r="DZ66" s="50"/>
      <c r="EA66" s="50"/>
      <c r="EB66" s="50"/>
      <c r="EC66" s="50"/>
      <c r="ED66" s="50"/>
      <c r="EE66" s="50"/>
      <c r="EF66" s="307"/>
      <c r="EG66" s="57"/>
      <c r="EH66" s="17"/>
      <c r="EI66" s="17"/>
      <c r="EJ66" s="56"/>
      <c r="EK66" s="50"/>
      <c r="EL66" s="50"/>
      <c r="EM66" s="50"/>
      <c r="EN66" s="50"/>
      <c r="EO66" s="50"/>
      <c r="EP66" s="50"/>
      <c r="EQ66" s="307"/>
      <c r="ER66" s="57"/>
      <c r="ES66" s="17"/>
      <c r="ET66" s="17"/>
      <c r="EU66" s="56"/>
      <c r="EV66" s="50"/>
      <c r="EW66" s="50"/>
      <c r="EX66" s="50"/>
      <c r="EY66" s="50"/>
      <c r="EZ66" s="50"/>
      <c r="FA66" s="50"/>
      <c r="FB66" s="307"/>
      <c r="FC66" s="57"/>
      <c r="FD66" s="17"/>
      <c r="FE66" s="17"/>
      <c r="FF66" s="56"/>
      <c r="FG66" s="50"/>
      <c r="FH66" s="50"/>
      <c r="FI66" s="50"/>
      <c r="FJ66" s="50"/>
      <c r="FK66" s="50"/>
      <c r="FL66" s="50"/>
      <c r="FM66" s="307"/>
      <c r="FN66" s="57"/>
      <c r="FO66" s="17"/>
      <c r="FP66" s="17"/>
      <c r="FQ66" s="56"/>
      <c r="FR66" s="50"/>
      <c r="FS66" s="50"/>
      <c r="FT66" s="50"/>
      <c r="FU66" s="50"/>
      <c r="FV66" s="50"/>
      <c r="FW66" s="50"/>
      <c r="FX66" s="307"/>
      <c r="FY66" s="57"/>
      <c r="FZ66" s="17"/>
      <c r="GA66" s="17"/>
      <c r="GB66" s="56"/>
      <c r="GC66" s="50"/>
      <c r="GD66" s="50"/>
      <c r="GE66" s="50"/>
      <c r="GF66" s="50"/>
      <c r="GG66" s="50"/>
      <c r="GH66" s="50"/>
      <c r="GI66" s="307"/>
      <c r="GJ66" s="57"/>
      <c r="GK66" s="17"/>
      <c r="GL66" s="17"/>
      <c r="GM66" s="56"/>
      <c r="GN66" s="50"/>
      <c r="GO66" s="50"/>
      <c r="GP66" s="50"/>
      <c r="GQ66" s="50"/>
      <c r="GR66" s="50"/>
      <c r="GS66" s="50"/>
      <c r="GT66" s="307"/>
      <c r="GU66" s="57"/>
      <c r="GV66" s="17"/>
      <c r="GW66" s="17"/>
      <c r="GX66" s="56"/>
      <c r="GY66" s="50"/>
      <c r="GZ66" s="50"/>
      <c r="HA66" s="50"/>
      <c r="HB66" s="50"/>
      <c r="HC66" s="50"/>
      <c r="HD66" s="50"/>
      <c r="HE66" s="307"/>
      <c r="HF66" s="57"/>
      <c r="HG66" s="17"/>
      <c r="HH66" s="17"/>
      <c r="HI66" s="56"/>
      <c r="HJ66" s="50"/>
      <c r="HK66" s="50"/>
      <c r="HL66" s="50"/>
      <c r="HM66" s="50"/>
      <c r="HN66" s="50"/>
      <c r="HO66" s="50"/>
      <c r="HP66" s="307"/>
      <c r="HQ66" s="57"/>
      <c r="HR66" s="17"/>
      <c r="HS66" s="17"/>
    </row>
    <row r="67" spans="1:227" x14ac:dyDescent="0.3">
      <c r="A67" s="60"/>
      <c r="B67" s="224"/>
      <c r="C67" s="61"/>
      <c r="D67" s="61"/>
      <c r="E67" s="307"/>
      <c r="F67" s="307"/>
      <c r="G67" s="17"/>
      <c r="H67" s="56"/>
      <c r="I67" s="50"/>
      <c r="J67" s="50"/>
      <c r="K67" s="50"/>
      <c r="L67" s="50"/>
      <c r="M67" s="50"/>
      <c r="N67" s="50"/>
      <c r="O67" s="307"/>
      <c r="P67" s="57"/>
      <c r="Q67" s="17"/>
      <c r="R67" s="17"/>
      <c r="S67" s="56"/>
      <c r="T67" s="50"/>
      <c r="U67" s="50"/>
      <c r="V67" s="50"/>
      <c r="W67" s="50"/>
      <c r="X67" s="50"/>
      <c r="Y67" s="50"/>
      <c r="Z67" s="307"/>
      <c r="AA67" s="57"/>
      <c r="AB67" s="17"/>
      <c r="AC67" s="17"/>
      <c r="AD67" s="56"/>
      <c r="AE67" s="50"/>
      <c r="AF67" s="50"/>
      <c r="AG67" s="50"/>
      <c r="AH67" s="50"/>
      <c r="AI67" s="50"/>
      <c r="AJ67" s="50"/>
      <c r="AK67" s="307"/>
      <c r="AL67" s="57"/>
      <c r="AM67" s="17"/>
      <c r="AN67" s="17"/>
      <c r="AO67" s="56"/>
      <c r="AP67" s="50"/>
      <c r="AQ67" s="50"/>
      <c r="AR67" s="50"/>
      <c r="AS67" s="50"/>
      <c r="AT67" s="50"/>
      <c r="AU67" s="50"/>
      <c r="AV67" s="307"/>
      <c r="AW67" s="57"/>
      <c r="AX67" s="17"/>
      <c r="AY67" s="17"/>
      <c r="AZ67" s="56"/>
      <c r="BA67" s="50"/>
      <c r="BB67" s="50"/>
      <c r="BC67" s="50"/>
      <c r="BD67" s="50"/>
      <c r="BE67" s="50"/>
      <c r="BF67" s="50"/>
      <c r="BG67" s="307"/>
      <c r="BH67" s="57"/>
      <c r="BI67" s="17"/>
      <c r="BJ67" s="17"/>
      <c r="BK67" s="56"/>
      <c r="BL67" s="50"/>
      <c r="BM67" s="50"/>
      <c r="BN67" s="50"/>
      <c r="BO67" s="50"/>
      <c r="BP67" s="50"/>
      <c r="BQ67" s="50"/>
      <c r="BR67" s="307"/>
      <c r="BS67" s="57"/>
      <c r="BT67" s="17"/>
      <c r="BU67" s="17"/>
      <c r="BV67" s="56"/>
      <c r="BW67" s="50"/>
      <c r="BX67" s="50"/>
      <c r="BY67" s="50"/>
      <c r="BZ67" s="50"/>
      <c r="CA67" s="50"/>
      <c r="CB67" s="50"/>
      <c r="CC67" s="307"/>
      <c r="CD67" s="57"/>
      <c r="CE67" s="17"/>
      <c r="CF67" s="17"/>
      <c r="CG67" s="56"/>
      <c r="CH67" s="50"/>
      <c r="CI67" s="50"/>
      <c r="CJ67" s="50"/>
      <c r="CK67" s="50"/>
      <c r="CL67" s="50"/>
      <c r="CM67" s="50"/>
      <c r="CN67" s="307"/>
      <c r="CO67" s="57"/>
      <c r="CP67" s="17"/>
      <c r="CQ67" s="17"/>
      <c r="CR67" s="56"/>
      <c r="CS67" s="50"/>
      <c r="CT67" s="50"/>
      <c r="CU67" s="50"/>
      <c r="CV67" s="50"/>
      <c r="CW67" s="50"/>
      <c r="CX67" s="50"/>
      <c r="CY67" s="307"/>
      <c r="CZ67" s="57"/>
      <c r="DA67" s="17"/>
      <c r="DB67" s="17"/>
      <c r="DC67" s="56"/>
      <c r="DD67" s="50"/>
      <c r="DE67" s="50"/>
      <c r="DF67" s="50"/>
      <c r="DG67" s="50"/>
      <c r="DH67" s="50"/>
      <c r="DI67" s="50"/>
      <c r="DJ67" s="307"/>
      <c r="DK67" s="57"/>
      <c r="DL67" s="17"/>
      <c r="DM67" s="17"/>
      <c r="DN67" s="56"/>
      <c r="DO67" s="50"/>
      <c r="DP67" s="50"/>
      <c r="DQ67" s="50"/>
      <c r="DR67" s="50"/>
      <c r="DS67" s="50"/>
      <c r="DT67" s="50"/>
      <c r="DU67" s="307"/>
      <c r="DV67" s="57"/>
      <c r="DW67" s="17"/>
      <c r="DX67" s="17"/>
      <c r="DY67" s="56"/>
      <c r="DZ67" s="50"/>
      <c r="EA67" s="50"/>
      <c r="EB67" s="50"/>
      <c r="EC67" s="50"/>
      <c r="ED67" s="50"/>
      <c r="EE67" s="50"/>
      <c r="EF67" s="307"/>
      <c r="EG67" s="57"/>
      <c r="EH67" s="17"/>
      <c r="EI67" s="17"/>
      <c r="EJ67" s="56"/>
      <c r="EK67" s="50"/>
      <c r="EL67" s="50"/>
      <c r="EM67" s="50"/>
      <c r="EN67" s="50"/>
      <c r="EO67" s="50"/>
      <c r="EP67" s="50"/>
      <c r="EQ67" s="307"/>
      <c r="ER67" s="57"/>
      <c r="ES67" s="17"/>
      <c r="ET67" s="17"/>
      <c r="EU67" s="56"/>
      <c r="EV67" s="50"/>
      <c r="EW67" s="50"/>
      <c r="EX67" s="50"/>
      <c r="EY67" s="50"/>
      <c r="EZ67" s="50"/>
      <c r="FA67" s="50"/>
      <c r="FB67" s="307"/>
      <c r="FC67" s="57"/>
      <c r="FD67" s="17"/>
      <c r="FE67" s="17"/>
      <c r="FF67" s="56"/>
      <c r="FG67" s="50"/>
      <c r="FH67" s="50"/>
      <c r="FI67" s="50"/>
      <c r="FJ67" s="50"/>
      <c r="FK67" s="50"/>
      <c r="FL67" s="50"/>
      <c r="FM67" s="307"/>
      <c r="FN67" s="57"/>
      <c r="FO67" s="17"/>
      <c r="FP67" s="17"/>
      <c r="FQ67" s="56"/>
      <c r="FR67" s="50"/>
      <c r="FS67" s="50"/>
      <c r="FT67" s="50"/>
      <c r="FU67" s="50"/>
      <c r="FV67" s="50"/>
      <c r="FW67" s="50"/>
      <c r="FX67" s="307"/>
      <c r="FY67" s="57"/>
      <c r="FZ67" s="17"/>
      <c r="GA67" s="17"/>
      <c r="GB67" s="56"/>
      <c r="GC67" s="50"/>
      <c r="GD67" s="50"/>
      <c r="GE67" s="50"/>
      <c r="GF67" s="50"/>
      <c r="GG67" s="50"/>
      <c r="GH67" s="50"/>
      <c r="GI67" s="307"/>
      <c r="GJ67" s="57"/>
      <c r="GK67" s="17"/>
      <c r="GL67" s="17"/>
      <c r="GM67" s="56"/>
      <c r="GN67" s="50"/>
      <c r="GO67" s="50"/>
      <c r="GP67" s="50"/>
      <c r="GQ67" s="50"/>
      <c r="GR67" s="50"/>
      <c r="GS67" s="50"/>
      <c r="GT67" s="307"/>
      <c r="GU67" s="57"/>
      <c r="GV67" s="17"/>
      <c r="GW67" s="17"/>
      <c r="GX67" s="56"/>
      <c r="GY67" s="50"/>
      <c r="GZ67" s="50"/>
      <c r="HA67" s="50"/>
      <c r="HB67" s="50"/>
      <c r="HC67" s="50"/>
      <c r="HD67" s="50"/>
      <c r="HE67" s="307"/>
      <c r="HF67" s="57"/>
      <c r="HG67" s="17"/>
      <c r="HH67" s="17"/>
      <c r="HI67" s="56"/>
      <c r="HJ67" s="50"/>
      <c r="HK67" s="50"/>
      <c r="HL67" s="50"/>
      <c r="HM67" s="50"/>
      <c r="HN67" s="50"/>
      <c r="HO67" s="50"/>
      <c r="HP67" s="307"/>
      <c r="HQ67" s="57"/>
      <c r="HR67" s="17"/>
      <c r="HS67" s="17"/>
    </row>
    <row r="68" spans="1:227" x14ac:dyDescent="0.3">
      <c r="A68" s="60"/>
      <c r="B68" s="224"/>
      <c r="C68" s="61"/>
      <c r="D68" s="61"/>
      <c r="E68" s="307"/>
      <c r="F68" s="307"/>
      <c r="G68" s="17"/>
      <c r="H68" s="56"/>
      <c r="I68" s="50"/>
      <c r="J68" s="50"/>
      <c r="K68" s="50"/>
      <c r="L68" s="50"/>
      <c r="M68" s="50"/>
      <c r="N68" s="50"/>
      <c r="O68" s="307"/>
      <c r="P68" s="57"/>
      <c r="Q68" s="17"/>
      <c r="R68" s="17"/>
      <c r="S68" s="56"/>
      <c r="T68" s="50"/>
      <c r="U68" s="50"/>
      <c r="V68" s="50"/>
      <c r="W68" s="50"/>
      <c r="X68" s="50"/>
      <c r="Y68" s="50"/>
      <c r="Z68" s="307"/>
      <c r="AA68" s="57"/>
      <c r="AB68" s="17"/>
      <c r="AC68" s="17"/>
      <c r="AD68" s="56"/>
      <c r="AE68" s="50"/>
      <c r="AF68" s="50"/>
      <c r="AG68" s="50"/>
      <c r="AH68" s="50"/>
      <c r="AI68" s="50"/>
      <c r="AJ68" s="50"/>
      <c r="AK68" s="307"/>
      <c r="AL68" s="57"/>
      <c r="AM68" s="17"/>
      <c r="AN68" s="17"/>
      <c r="AO68" s="56"/>
      <c r="AP68" s="50"/>
      <c r="AQ68" s="50"/>
      <c r="AR68" s="50"/>
      <c r="AS68" s="50"/>
      <c r="AT68" s="50"/>
      <c r="AU68" s="50"/>
      <c r="AV68" s="307"/>
      <c r="AW68" s="57"/>
      <c r="AX68" s="17"/>
      <c r="AY68" s="17"/>
      <c r="AZ68" s="56"/>
      <c r="BA68" s="50"/>
      <c r="BB68" s="50"/>
      <c r="BC68" s="50"/>
      <c r="BD68" s="50"/>
      <c r="BE68" s="50"/>
      <c r="BF68" s="50"/>
      <c r="BG68" s="307"/>
      <c r="BH68" s="57"/>
      <c r="BI68" s="17"/>
      <c r="BJ68" s="17"/>
      <c r="BK68" s="56"/>
      <c r="BL68" s="50"/>
      <c r="BM68" s="50"/>
      <c r="BN68" s="50"/>
      <c r="BO68" s="50"/>
      <c r="BP68" s="50"/>
      <c r="BQ68" s="50"/>
      <c r="BR68" s="307"/>
      <c r="BS68" s="57"/>
      <c r="BT68" s="17"/>
      <c r="BU68" s="17"/>
      <c r="BV68" s="56"/>
      <c r="BW68" s="50"/>
      <c r="BX68" s="50"/>
      <c r="BY68" s="50"/>
      <c r="BZ68" s="50"/>
      <c r="CA68" s="50"/>
      <c r="CB68" s="50"/>
      <c r="CC68" s="307"/>
      <c r="CD68" s="57"/>
      <c r="CE68" s="17"/>
      <c r="CF68" s="17"/>
      <c r="CG68" s="56"/>
      <c r="CH68" s="50"/>
      <c r="CI68" s="50"/>
      <c r="CJ68" s="50"/>
      <c r="CK68" s="50"/>
      <c r="CL68" s="50"/>
      <c r="CM68" s="50"/>
      <c r="CN68" s="307"/>
      <c r="CO68" s="57"/>
      <c r="CP68" s="17"/>
      <c r="CQ68" s="17"/>
      <c r="CR68" s="56"/>
      <c r="CS68" s="50"/>
      <c r="CT68" s="50"/>
      <c r="CU68" s="50"/>
      <c r="CV68" s="50"/>
      <c r="CW68" s="50"/>
      <c r="CX68" s="50"/>
      <c r="CY68" s="307"/>
      <c r="CZ68" s="57"/>
      <c r="DA68" s="17"/>
      <c r="DB68" s="17"/>
      <c r="DC68" s="56"/>
      <c r="DD68" s="50"/>
      <c r="DE68" s="50"/>
      <c r="DF68" s="50"/>
      <c r="DG68" s="50"/>
      <c r="DH68" s="50"/>
      <c r="DI68" s="50"/>
      <c r="DJ68" s="307"/>
      <c r="DK68" s="57"/>
      <c r="DL68" s="17"/>
      <c r="DM68" s="17"/>
      <c r="DN68" s="56"/>
      <c r="DO68" s="50"/>
      <c r="DP68" s="50"/>
      <c r="DQ68" s="50"/>
      <c r="DR68" s="50"/>
      <c r="DS68" s="50"/>
      <c r="DT68" s="50"/>
      <c r="DU68" s="307"/>
      <c r="DV68" s="57"/>
      <c r="DW68" s="17"/>
      <c r="DX68" s="17"/>
      <c r="DY68" s="56"/>
      <c r="DZ68" s="50"/>
      <c r="EA68" s="50"/>
      <c r="EB68" s="50"/>
      <c r="EC68" s="50"/>
      <c r="ED68" s="50"/>
      <c r="EE68" s="50"/>
      <c r="EF68" s="307"/>
      <c r="EG68" s="57"/>
      <c r="EH68" s="17"/>
      <c r="EI68" s="17"/>
      <c r="EJ68" s="56"/>
      <c r="EK68" s="50"/>
      <c r="EL68" s="50"/>
      <c r="EM68" s="50"/>
      <c r="EN68" s="50"/>
      <c r="EO68" s="50"/>
      <c r="EP68" s="50"/>
      <c r="EQ68" s="307"/>
      <c r="ER68" s="57"/>
      <c r="ES68" s="17"/>
      <c r="ET68" s="17"/>
      <c r="EU68" s="56"/>
      <c r="EV68" s="50"/>
      <c r="EW68" s="50"/>
      <c r="EX68" s="50"/>
      <c r="EY68" s="50"/>
      <c r="EZ68" s="50"/>
      <c r="FA68" s="50"/>
      <c r="FB68" s="307"/>
      <c r="FC68" s="57"/>
      <c r="FD68" s="17"/>
      <c r="FE68" s="17"/>
      <c r="FF68" s="56"/>
      <c r="FG68" s="50"/>
      <c r="FH68" s="50"/>
      <c r="FI68" s="50"/>
      <c r="FJ68" s="50"/>
      <c r="FK68" s="50"/>
      <c r="FL68" s="50"/>
      <c r="FM68" s="307"/>
      <c r="FN68" s="57"/>
      <c r="FO68" s="17"/>
      <c r="FP68" s="17"/>
      <c r="FQ68" s="56"/>
      <c r="FR68" s="50"/>
      <c r="FS68" s="50"/>
      <c r="FT68" s="50"/>
      <c r="FU68" s="50"/>
      <c r="FV68" s="50"/>
      <c r="FW68" s="50"/>
      <c r="FX68" s="307"/>
      <c r="FY68" s="57"/>
      <c r="FZ68" s="17"/>
      <c r="GA68" s="17"/>
      <c r="GB68" s="56"/>
      <c r="GC68" s="50"/>
      <c r="GD68" s="50"/>
      <c r="GE68" s="50"/>
      <c r="GF68" s="50"/>
      <c r="GG68" s="50"/>
      <c r="GH68" s="50"/>
      <c r="GI68" s="307"/>
      <c r="GJ68" s="57"/>
      <c r="GK68" s="17"/>
      <c r="GL68" s="17"/>
      <c r="GM68" s="56"/>
      <c r="GN68" s="50"/>
      <c r="GO68" s="50"/>
      <c r="GP68" s="50"/>
      <c r="GQ68" s="50"/>
      <c r="GR68" s="50"/>
      <c r="GS68" s="50"/>
      <c r="GT68" s="307"/>
      <c r="GU68" s="57"/>
      <c r="GV68" s="17"/>
      <c r="GW68" s="17"/>
      <c r="GX68" s="56"/>
      <c r="GY68" s="50"/>
      <c r="GZ68" s="50"/>
      <c r="HA68" s="50"/>
      <c r="HB68" s="50"/>
      <c r="HC68" s="50"/>
      <c r="HD68" s="50"/>
      <c r="HE68" s="307"/>
      <c r="HF68" s="57"/>
      <c r="HG68" s="17"/>
      <c r="HH68" s="17"/>
      <c r="HI68" s="56"/>
      <c r="HJ68" s="50"/>
      <c r="HK68" s="50"/>
      <c r="HL68" s="50"/>
      <c r="HM68" s="50"/>
      <c r="HN68" s="50"/>
      <c r="HO68" s="50"/>
      <c r="HP68" s="307"/>
      <c r="HQ68" s="57"/>
      <c r="HR68" s="17"/>
      <c r="HS68" s="17"/>
    </row>
    <row r="69" spans="1:227" x14ac:dyDescent="0.3">
      <c r="A69" s="60"/>
      <c r="B69" s="224"/>
      <c r="C69" s="61"/>
      <c r="D69" s="61"/>
      <c r="E69" s="307"/>
      <c r="F69" s="307"/>
      <c r="G69" s="17"/>
      <c r="H69" s="56"/>
      <c r="I69" s="50"/>
      <c r="J69" s="50"/>
      <c r="K69" s="50"/>
      <c r="L69" s="50"/>
      <c r="M69" s="50"/>
      <c r="N69" s="50"/>
      <c r="O69" s="307"/>
      <c r="P69" s="57"/>
      <c r="Q69" s="17"/>
      <c r="R69" s="17"/>
      <c r="S69" s="56"/>
      <c r="T69" s="50"/>
      <c r="U69" s="50"/>
      <c r="V69" s="50"/>
      <c r="W69" s="50"/>
      <c r="X69" s="50"/>
      <c r="Y69" s="50"/>
      <c r="Z69" s="307"/>
      <c r="AA69" s="57"/>
      <c r="AB69" s="17"/>
      <c r="AC69" s="17"/>
      <c r="AD69" s="56"/>
      <c r="AE69" s="50"/>
      <c r="AF69" s="50"/>
      <c r="AG69" s="50"/>
      <c r="AH69" s="50"/>
      <c r="AI69" s="50"/>
      <c r="AJ69" s="50"/>
      <c r="AK69" s="307"/>
      <c r="AL69" s="57"/>
      <c r="AM69" s="17"/>
      <c r="AN69" s="17"/>
      <c r="AO69" s="56"/>
      <c r="AP69" s="50"/>
      <c r="AQ69" s="50"/>
      <c r="AR69" s="50"/>
      <c r="AS69" s="50"/>
      <c r="AT69" s="50"/>
      <c r="AU69" s="50"/>
      <c r="AV69" s="307"/>
      <c r="AW69" s="57"/>
      <c r="AX69" s="17"/>
      <c r="AY69" s="17"/>
      <c r="AZ69" s="56"/>
      <c r="BA69" s="50"/>
      <c r="BB69" s="50"/>
      <c r="BC69" s="50"/>
      <c r="BD69" s="50"/>
      <c r="BE69" s="50"/>
      <c r="BF69" s="50"/>
      <c r="BG69" s="307"/>
      <c r="BH69" s="57"/>
      <c r="BI69" s="17"/>
      <c r="BJ69" s="17"/>
      <c r="BK69" s="56"/>
      <c r="BL69" s="50"/>
      <c r="BM69" s="50"/>
      <c r="BN69" s="50"/>
      <c r="BO69" s="50"/>
      <c r="BP69" s="50"/>
      <c r="BQ69" s="50"/>
      <c r="BR69" s="307"/>
      <c r="BS69" s="57"/>
      <c r="BT69" s="17"/>
      <c r="BU69" s="17"/>
      <c r="BV69" s="56"/>
      <c r="BW69" s="50"/>
      <c r="BX69" s="50"/>
      <c r="BY69" s="50"/>
      <c r="BZ69" s="50"/>
      <c r="CA69" s="50"/>
      <c r="CB69" s="50"/>
      <c r="CC69" s="307"/>
      <c r="CD69" s="57"/>
      <c r="CE69" s="17"/>
      <c r="CF69" s="17"/>
      <c r="CG69" s="56"/>
      <c r="CH69" s="50"/>
      <c r="CI69" s="50"/>
      <c r="CJ69" s="50"/>
      <c r="CK69" s="50"/>
      <c r="CL69" s="50"/>
      <c r="CM69" s="50"/>
      <c r="CN69" s="307"/>
      <c r="CO69" s="57"/>
      <c r="CP69" s="17"/>
      <c r="CQ69" s="17"/>
      <c r="CR69" s="56"/>
      <c r="CS69" s="50"/>
      <c r="CT69" s="50"/>
      <c r="CU69" s="50"/>
      <c r="CV69" s="50"/>
      <c r="CW69" s="50"/>
      <c r="CX69" s="50"/>
      <c r="CY69" s="307"/>
      <c r="CZ69" s="57"/>
      <c r="DA69" s="17"/>
      <c r="DB69" s="17"/>
      <c r="DC69" s="56"/>
      <c r="DD69" s="50"/>
      <c r="DE69" s="50"/>
      <c r="DF69" s="50"/>
      <c r="DG69" s="50"/>
      <c r="DH69" s="50"/>
      <c r="DI69" s="50"/>
      <c r="DJ69" s="307"/>
      <c r="DK69" s="57"/>
      <c r="DL69" s="17"/>
      <c r="DM69" s="17"/>
      <c r="DN69" s="56"/>
      <c r="DO69" s="50"/>
      <c r="DP69" s="50"/>
      <c r="DQ69" s="50"/>
      <c r="DR69" s="50"/>
      <c r="DS69" s="50"/>
      <c r="DT69" s="50"/>
      <c r="DU69" s="307"/>
      <c r="DV69" s="57"/>
      <c r="DW69" s="17"/>
      <c r="DX69" s="17"/>
      <c r="DY69" s="56"/>
      <c r="DZ69" s="50"/>
      <c r="EA69" s="50"/>
      <c r="EB69" s="50"/>
      <c r="EC69" s="50"/>
      <c r="ED69" s="50"/>
      <c r="EE69" s="50"/>
      <c r="EF69" s="307"/>
      <c r="EG69" s="57"/>
      <c r="EH69" s="17"/>
      <c r="EI69" s="17"/>
      <c r="EJ69" s="56"/>
      <c r="EK69" s="50"/>
      <c r="EL69" s="50"/>
      <c r="EM69" s="50"/>
      <c r="EN69" s="50"/>
      <c r="EO69" s="50"/>
      <c r="EP69" s="50"/>
      <c r="EQ69" s="307"/>
      <c r="ER69" s="57"/>
      <c r="ES69" s="17"/>
      <c r="ET69" s="17"/>
      <c r="EU69" s="56"/>
      <c r="EV69" s="50"/>
      <c r="EW69" s="50"/>
      <c r="EX69" s="50"/>
      <c r="EY69" s="50"/>
      <c r="EZ69" s="50"/>
      <c r="FA69" s="50"/>
      <c r="FB69" s="307"/>
      <c r="FC69" s="57"/>
      <c r="FD69" s="17"/>
      <c r="FE69" s="17"/>
      <c r="FF69" s="56"/>
      <c r="FG69" s="50"/>
      <c r="FH69" s="50"/>
      <c r="FI69" s="50"/>
      <c r="FJ69" s="50"/>
      <c r="FK69" s="50"/>
      <c r="FL69" s="50"/>
      <c r="FM69" s="307"/>
      <c r="FN69" s="57"/>
      <c r="FO69" s="17"/>
      <c r="FP69" s="17"/>
      <c r="FQ69" s="56"/>
      <c r="FR69" s="50"/>
      <c r="FS69" s="50"/>
      <c r="FT69" s="50"/>
      <c r="FU69" s="50"/>
      <c r="FV69" s="50"/>
      <c r="FW69" s="50"/>
      <c r="FX69" s="307"/>
      <c r="FY69" s="57"/>
      <c r="FZ69" s="17"/>
      <c r="GA69" s="17"/>
      <c r="GB69" s="56"/>
      <c r="GC69" s="50"/>
      <c r="GD69" s="50"/>
      <c r="GE69" s="50"/>
      <c r="GF69" s="50"/>
      <c r="GG69" s="50"/>
      <c r="GH69" s="50"/>
      <c r="GI69" s="307"/>
      <c r="GJ69" s="57"/>
      <c r="GK69" s="17"/>
      <c r="GL69" s="17"/>
      <c r="GM69" s="56"/>
      <c r="GN69" s="50"/>
      <c r="GO69" s="50"/>
      <c r="GP69" s="50"/>
      <c r="GQ69" s="50"/>
      <c r="GR69" s="50"/>
      <c r="GS69" s="50"/>
      <c r="GT69" s="307"/>
      <c r="GU69" s="57"/>
      <c r="GV69" s="17"/>
      <c r="GW69" s="17"/>
      <c r="GX69" s="56"/>
      <c r="GY69" s="50"/>
      <c r="GZ69" s="50"/>
      <c r="HA69" s="50"/>
      <c r="HB69" s="50"/>
      <c r="HC69" s="50"/>
      <c r="HD69" s="50"/>
      <c r="HE69" s="307"/>
      <c r="HF69" s="57"/>
      <c r="HG69" s="17"/>
      <c r="HH69" s="17"/>
      <c r="HI69" s="56"/>
      <c r="HJ69" s="50"/>
      <c r="HK69" s="50"/>
      <c r="HL69" s="50"/>
      <c r="HM69" s="50"/>
      <c r="HN69" s="50"/>
      <c r="HO69" s="50"/>
      <c r="HP69" s="307"/>
      <c r="HQ69" s="57"/>
      <c r="HR69" s="17"/>
      <c r="HS69" s="17"/>
    </row>
    <row r="70" spans="1:227" x14ac:dyDescent="0.3">
      <c r="A70" s="60"/>
      <c r="B70" s="224"/>
      <c r="C70" s="61"/>
      <c r="D70" s="61"/>
      <c r="E70" s="307"/>
      <c r="F70" s="307"/>
      <c r="G70" s="17"/>
      <c r="H70" s="56"/>
      <c r="I70" s="50"/>
      <c r="J70" s="50"/>
      <c r="K70" s="50"/>
      <c r="L70" s="50"/>
      <c r="M70" s="50"/>
      <c r="N70" s="50"/>
      <c r="O70" s="307"/>
      <c r="P70" s="57"/>
      <c r="Q70" s="17"/>
      <c r="R70" s="17"/>
      <c r="S70" s="56"/>
      <c r="T70" s="50"/>
      <c r="U70" s="50"/>
      <c r="V70" s="50"/>
      <c r="W70" s="50"/>
      <c r="X70" s="50"/>
      <c r="Y70" s="50"/>
      <c r="Z70" s="307"/>
      <c r="AA70" s="57"/>
      <c r="AB70" s="17"/>
      <c r="AC70" s="17"/>
      <c r="AD70" s="56"/>
      <c r="AE70" s="50"/>
      <c r="AF70" s="50"/>
      <c r="AG70" s="50"/>
      <c r="AH70" s="50"/>
      <c r="AI70" s="50"/>
      <c r="AJ70" s="50"/>
      <c r="AK70" s="307"/>
      <c r="AL70" s="57"/>
      <c r="AM70" s="17"/>
      <c r="AN70" s="17"/>
      <c r="AO70" s="56"/>
      <c r="AP70" s="50"/>
      <c r="AQ70" s="50"/>
      <c r="AR70" s="50"/>
      <c r="AS70" s="50"/>
      <c r="AT70" s="50"/>
      <c r="AU70" s="50"/>
      <c r="AV70" s="307"/>
      <c r="AW70" s="57"/>
      <c r="AX70" s="17"/>
      <c r="AY70" s="17"/>
      <c r="AZ70" s="56"/>
      <c r="BA70" s="50"/>
      <c r="BB70" s="50"/>
      <c r="BC70" s="50"/>
      <c r="BD70" s="50"/>
      <c r="BE70" s="50"/>
      <c r="BF70" s="50"/>
      <c r="BG70" s="307"/>
      <c r="BH70" s="57"/>
      <c r="BI70" s="17"/>
      <c r="BJ70" s="17"/>
      <c r="BK70" s="56"/>
      <c r="BL70" s="50"/>
      <c r="BM70" s="50"/>
      <c r="BN70" s="50"/>
      <c r="BO70" s="50"/>
      <c r="BP70" s="50"/>
      <c r="BQ70" s="50"/>
      <c r="BR70" s="307"/>
      <c r="BS70" s="57"/>
      <c r="BT70" s="17"/>
      <c r="BU70" s="17"/>
      <c r="BV70" s="56"/>
      <c r="BW70" s="50"/>
      <c r="BX70" s="50"/>
      <c r="BY70" s="50"/>
      <c r="BZ70" s="50"/>
      <c r="CA70" s="50"/>
      <c r="CB70" s="50"/>
      <c r="CC70" s="307"/>
      <c r="CD70" s="57"/>
      <c r="CE70" s="17"/>
      <c r="CF70" s="17"/>
      <c r="CG70" s="56"/>
      <c r="CH70" s="50"/>
      <c r="CI70" s="50"/>
      <c r="CJ70" s="50"/>
      <c r="CK70" s="50"/>
      <c r="CL70" s="50"/>
      <c r="CM70" s="50"/>
      <c r="CN70" s="307"/>
      <c r="CO70" s="57"/>
      <c r="CP70" s="17"/>
      <c r="CQ70" s="17"/>
      <c r="CR70" s="56"/>
      <c r="CS70" s="50"/>
      <c r="CT70" s="50"/>
      <c r="CU70" s="50"/>
      <c r="CV70" s="50"/>
      <c r="CW70" s="50"/>
      <c r="CX70" s="50"/>
      <c r="CY70" s="307"/>
      <c r="CZ70" s="57"/>
      <c r="DA70" s="17"/>
      <c r="DB70" s="17"/>
      <c r="DC70" s="56"/>
      <c r="DD70" s="50"/>
      <c r="DE70" s="50"/>
      <c r="DF70" s="50"/>
      <c r="DG70" s="50"/>
      <c r="DH70" s="50"/>
      <c r="DI70" s="50"/>
      <c r="DJ70" s="307"/>
      <c r="DK70" s="57"/>
      <c r="DL70" s="17"/>
      <c r="DM70" s="17"/>
      <c r="DN70" s="56"/>
      <c r="DO70" s="50"/>
      <c r="DP70" s="50"/>
      <c r="DQ70" s="50"/>
      <c r="DR70" s="50"/>
      <c r="DS70" s="50"/>
      <c r="DT70" s="50"/>
      <c r="DU70" s="307"/>
      <c r="DV70" s="57"/>
      <c r="DW70" s="17"/>
      <c r="DX70" s="17"/>
      <c r="DY70" s="56"/>
      <c r="DZ70" s="50"/>
      <c r="EA70" s="50"/>
      <c r="EB70" s="50"/>
      <c r="EC70" s="50"/>
      <c r="ED70" s="50"/>
      <c r="EE70" s="50"/>
      <c r="EF70" s="307"/>
      <c r="EG70" s="57"/>
      <c r="EH70" s="17"/>
      <c r="EI70" s="17"/>
      <c r="EJ70" s="56"/>
      <c r="EK70" s="50"/>
      <c r="EL70" s="50"/>
      <c r="EM70" s="50"/>
      <c r="EN70" s="50"/>
      <c r="EO70" s="50"/>
      <c r="EP70" s="50"/>
      <c r="EQ70" s="307"/>
      <c r="ER70" s="57"/>
      <c r="ES70" s="17"/>
      <c r="ET70" s="17"/>
      <c r="EU70" s="56"/>
      <c r="EV70" s="50"/>
      <c r="EW70" s="50"/>
      <c r="EX70" s="50"/>
      <c r="EY70" s="50"/>
      <c r="EZ70" s="50"/>
      <c r="FA70" s="50"/>
      <c r="FB70" s="307"/>
      <c r="FC70" s="57"/>
      <c r="FD70" s="17"/>
      <c r="FE70" s="17"/>
      <c r="FF70" s="56"/>
      <c r="FG70" s="50"/>
      <c r="FH70" s="50"/>
      <c r="FI70" s="50"/>
      <c r="FJ70" s="50"/>
      <c r="FK70" s="50"/>
      <c r="FL70" s="50"/>
      <c r="FM70" s="307"/>
      <c r="FN70" s="57"/>
      <c r="FO70" s="17"/>
      <c r="FP70" s="17"/>
      <c r="FQ70" s="56"/>
      <c r="FR70" s="50"/>
      <c r="FS70" s="50"/>
      <c r="FT70" s="50"/>
      <c r="FU70" s="50"/>
      <c r="FV70" s="50"/>
      <c r="FW70" s="50"/>
      <c r="FX70" s="307"/>
      <c r="FY70" s="57"/>
      <c r="FZ70" s="17"/>
      <c r="GA70" s="17"/>
      <c r="GB70" s="56"/>
      <c r="GC70" s="50"/>
      <c r="GD70" s="50"/>
      <c r="GE70" s="50"/>
      <c r="GF70" s="50"/>
      <c r="GG70" s="50"/>
      <c r="GH70" s="50"/>
      <c r="GI70" s="307"/>
      <c r="GJ70" s="57"/>
      <c r="GK70" s="17"/>
      <c r="GL70" s="17"/>
      <c r="GM70" s="56"/>
      <c r="GN70" s="50"/>
      <c r="GO70" s="50"/>
      <c r="GP70" s="50"/>
      <c r="GQ70" s="50"/>
      <c r="GR70" s="50"/>
      <c r="GS70" s="50"/>
      <c r="GT70" s="307"/>
      <c r="GU70" s="57"/>
      <c r="GV70" s="17"/>
      <c r="GW70" s="17"/>
      <c r="GX70" s="56"/>
      <c r="GY70" s="50"/>
      <c r="GZ70" s="50"/>
      <c r="HA70" s="50"/>
      <c r="HB70" s="50"/>
      <c r="HC70" s="50"/>
      <c r="HD70" s="50"/>
      <c r="HE70" s="307"/>
      <c r="HF70" s="57"/>
      <c r="HG70" s="17"/>
      <c r="HH70" s="17"/>
      <c r="HI70" s="56"/>
      <c r="HJ70" s="50"/>
      <c r="HK70" s="50"/>
      <c r="HL70" s="50"/>
      <c r="HM70" s="50"/>
      <c r="HN70" s="50"/>
      <c r="HO70" s="50"/>
      <c r="HP70" s="307"/>
      <c r="HQ70" s="57"/>
      <c r="HR70" s="17"/>
      <c r="HS70" s="17"/>
    </row>
    <row r="71" spans="1:227" x14ac:dyDescent="0.3">
      <c r="A71" s="60"/>
      <c r="B71" s="224"/>
      <c r="C71" s="61"/>
      <c r="D71" s="61"/>
      <c r="E71" s="307"/>
      <c r="F71" s="307"/>
      <c r="G71" s="17"/>
      <c r="H71" s="56"/>
      <c r="I71" s="50"/>
      <c r="J71" s="50"/>
      <c r="K71" s="50"/>
      <c r="L71" s="50"/>
      <c r="M71" s="50"/>
      <c r="N71" s="50"/>
      <c r="O71" s="307"/>
      <c r="P71" s="57"/>
      <c r="Q71" s="17"/>
      <c r="R71" s="17"/>
      <c r="S71" s="56"/>
      <c r="T71" s="50"/>
      <c r="U71" s="50"/>
      <c r="V71" s="50"/>
      <c r="W71" s="50"/>
      <c r="X71" s="50"/>
      <c r="Y71" s="50"/>
      <c r="Z71" s="307"/>
      <c r="AA71" s="57"/>
      <c r="AB71" s="17"/>
      <c r="AC71" s="17"/>
      <c r="AD71" s="56"/>
      <c r="AE71" s="50"/>
      <c r="AF71" s="50"/>
      <c r="AG71" s="50"/>
      <c r="AH71" s="50"/>
      <c r="AI71" s="50"/>
      <c r="AJ71" s="50"/>
      <c r="AK71" s="307"/>
      <c r="AL71" s="57"/>
      <c r="AM71" s="17"/>
      <c r="AN71" s="17"/>
      <c r="AO71" s="56"/>
      <c r="AP71" s="50"/>
      <c r="AQ71" s="50"/>
      <c r="AR71" s="50"/>
      <c r="AS71" s="50"/>
      <c r="AT71" s="50"/>
      <c r="AU71" s="50"/>
      <c r="AV71" s="307"/>
      <c r="AW71" s="57"/>
      <c r="AX71" s="17"/>
      <c r="AY71" s="17"/>
      <c r="AZ71" s="56"/>
      <c r="BA71" s="50"/>
      <c r="BB71" s="50"/>
      <c r="BC71" s="50"/>
      <c r="BD71" s="50"/>
      <c r="BE71" s="50"/>
      <c r="BF71" s="50"/>
      <c r="BG71" s="307"/>
      <c r="BH71" s="57"/>
      <c r="BI71" s="17"/>
      <c r="BJ71" s="17"/>
      <c r="BK71" s="56"/>
      <c r="BL71" s="50"/>
      <c r="BM71" s="50"/>
      <c r="BN71" s="50"/>
      <c r="BO71" s="50"/>
      <c r="BP71" s="50"/>
      <c r="BQ71" s="50"/>
      <c r="BR71" s="307"/>
      <c r="BS71" s="57"/>
      <c r="BT71" s="17"/>
      <c r="BU71" s="17"/>
      <c r="BV71" s="56"/>
      <c r="BW71" s="50"/>
      <c r="BX71" s="50"/>
      <c r="BY71" s="50"/>
      <c r="BZ71" s="50"/>
      <c r="CA71" s="50"/>
      <c r="CB71" s="50"/>
      <c r="CC71" s="307"/>
      <c r="CD71" s="57"/>
      <c r="CE71" s="17"/>
      <c r="CF71" s="17"/>
      <c r="CG71" s="56"/>
      <c r="CH71" s="50"/>
      <c r="CI71" s="50"/>
      <c r="CJ71" s="50"/>
      <c r="CK71" s="50"/>
      <c r="CL71" s="50"/>
      <c r="CM71" s="50"/>
      <c r="CN71" s="307"/>
      <c r="CO71" s="57"/>
      <c r="CP71" s="17"/>
      <c r="CQ71" s="17"/>
      <c r="CR71" s="56"/>
      <c r="CS71" s="50"/>
      <c r="CT71" s="50"/>
      <c r="CU71" s="50"/>
      <c r="CV71" s="50"/>
      <c r="CW71" s="50"/>
      <c r="CX71" s="50"/>
      <c r="CY71" s="307"/>
      <c r="CZ71" s="57"/>
      <c r="DA71" s="17"/>
      <c r="DB71" s="17"/>
      <c r="DC71" s="56"/>
      <c r="DD71" s="50"/>
      <c r="DE71" s="50"/>
      <c r="DF71" s="50"/>
      <c r="DG71" s="50"/>
      <c r="DH71" s="50"/>
      <c r="DI71" s="50"/>
      <c r="DJ71" s="307"/>
      <c r="DK71" s="57"/>
      <c r="DL71" s="17"/>
      <c r="DM71" s="17"/>
      <c r="DN71" s="56"/>
      <c r="DO71" s="50"/>
      <c r="DP71" s="50"/>
      <c r="DQ71" s="50"/>
      <c r="DR71" s="50"/>
      <c r="DS71" s="50"/>
      <c r="DT71" s="50"/>
      <c r="DU71" s="307"/>
      <c r="DV71" s="57"/>
      <c r="DW71" s="17"/>
      <c r="DX71" s="17"/>
      <c r="DY71" s="56"/>
      <c r="DZ71" s="50"/>
      <c r="EA71" s="50"/>
      <c r="EB71" s="50"/>
      <c r="EC71" s="50"/>
      <c r="ED71" s="50"/>
      <c r="EE71" s="50"/>
      <c r="EF71" s="307"/>
      <c r="EG71" s="57"/>
      <c r="EH71" s="17"/>
      <c r="EI71" s="17"/>
      <c r="EJ71" s="56"/>
      <c r="EK71" s="50"/>
      <c r="EL71" s="50"/>
      <c r="EM71" s="50"/>
      <c r="EN71" s="50"/>
      <c r="EO71" s="50"/>
      <c r="EP71" s="50"/>
      <c r="EQ71" s="307"/>
      <c r="ER71" s="57"/>
      <c r="ES71" s="17"/>
      <c r="ET71" s="17"/>
      <c r="EU71" s="56"/>
      <c r="EV71" s="50"/>
      <c r="EW71" s="50"/>
      <c r="EX71" s="50"/>
      <c r="EY71" s="50"/>
      <c r="EZ71" s="50"/>
      <c r="FA71" s="50"/>
      <c r="FB71" s="307"/>
      <c r="FC71" s="57"/>
      <c r="FD71" s="17"/>
      <c r="FE71" s="17"/>
      <c r="FF71" s="56"/>
      <c r="FG71" s="50"/>
      <c r="FH71" s="50"/>
      <c r="FI71" s="50"/>
      <c r="FJ71" s="50"/>
      <c r="FK71" s="50"/>
      <c r="FL71" s="50"/>
      <c r="FM71" s="307"/>
      <c r="FN71" s="57"/>
      <c r="FO71" s="17"/>
      <c r="FP71" s="17"/>
      <c r="FQ71" s="56"/>
      <c r="FR71" s="50"/>
      <c r="FS71" s="50"/>
      <c r="FT71" s="50"/>
      <c r="FU71" s="50"/>
      <c r="FV71" s="50"/>
      <c r="FW71" s="50"/>
      <c r="FX71" s="307"/>
      <c r="FY71" s="57"/>
      <c r="FZ71" s="17"/>
      <c r="GA71" s="17"/>
      <c r="GB71" s="56"/>
      <c r="GC71" s="50"/>
      <c r="GD71" s="50"/>
      <c r="GE71" s="50"/>
      <c r="GF71" s="50"/>
      <c r="GG71" s="50"/>
      <c r="GH71" s="50"/>
      <c r="GI71" s="307"/>
      <c r="GJ71" s="57"/>
      <c r="GK71" s="17"/>
      <c r="GL71" s="17"/>
      <c r="GM71" s="56"/>
      <c r="GN71" s="50"/>
      <c r="GO71" s="50"/>
      <c r="GP71" s="50"/>
      <c r="GQ71" s="50"/>
      <c r="GR71" s="50"/>
      <c r="GS71" s="50"/>
      <c r="GT71" s="307"/>
      <c r="GU71" s="57"/>
      <c r="GV71" s="17"/>
      <c r="GW71" s="17"/>
      <c r="GX71" s="56"/>
      <c r="GY71" s="50"/>
      <c r="GZ71" s="50"/>
      <c r="HA71" s="50"/>
      <c r="HB71" s="50"/>
      <c r="HC71" s="50"/>
      <c r="HD71" s="50"/>
      <c r="HE71" s="307"/>
      <c r="HF71" s="57"/>
      <c r="HG71" s="17"/>
      <c r="HH71" s="17"/>
      <c r="HI71" s="56"/>
      <c r="HJ71" s="50"/>
      <c r="HK71" s="50"/>
      <c r="HL71" s="50"/>
      <c r="HM71" s="50"/>
      <c r="HN71" s="50"/>
      <c r="HO71" s="50"/>
      <c r="HP71" s="307"/>
      <c r="HQ71" s="57"/>
      <c r="HR71" s="17"/>
      <c r="HS71" s="17"/>
    </row>
    <row r="72" spans="1:227" x14ac:dyDescent="0.3">
      <c r="A72" s="60"/>
      <c r="B72" s="224"/>
      <c r="C72" s="61"/>
      <c r="D72" s="61"/>
      <c r="E72" s="307"/>
      <c r="F72" s="307"/>
      <c r="G72" s="17"/>
      <c r="H72" s="56"/>
      <c r="I72" s="50"/>
      <c r="J72" s="50"/>
      <c r="K72" s="50"/>
      <c r="L72" s="50"/>
      <c r="M72" s="50"/>
      <c r="N72" s="50"/>
      <c r="O72" s="307"/>
      <c r="P72" s="57"/>
      <c r="Q72" s="17"/>
      <c r="R72" s="17"/>
      <c r="S72" s="56"/>
      <c r="T72" s="50"/>
      <c r="U72" s="50"/>
      <c r="V72" s="50"/>
      <c r="W72" s="50"/>
      <c r="X72" s="50"/>
      <c r="Y72" s="50"/>
      <c r="Z72" s="307"/>
      <c r="AA72" s="57"/>
      <c r="AB72" s="17"/>
      <c r="AC72" s="17"/>
      <c r="AD72" s="56"/>
      <c r="AE72" s="50"/>
      <c r="AF72" s="50"/>
      <c r="AG72" s="50"/>
      <c r="AH72" s="50"/>
      <c r="AI72" s="50"/>
      <c r="AJ72" s="50"/>
      <c r="AK72" s="307"/>
      <c r="AL72" s="57"/>
      <c r="AM72" s="17"/>
      <c r="AN72" s="17"/>
      <c r="AO72" s="56"/>
      <c r="AP72" s="50"/>
      <c r="AQ72" s="50"/>
      <c r="AR72" s="50"/>
      <c r="AS72" s="50"/>
      <c r="AT72" s="50"/>
      <c r="AU72" s="50"/>
      <c r="AV72" s="307"/>
      <c r="AW72" s="57"/>
      <c r="AX72" s="17"/>
      <c r="AY72" s="17"/>
      <c r="AZ72" s="56"/>
      <c r="BA72" s="50"/>
      <c r="BB72" s="50"/>
      <c r="BC72" s="50"/>
      <c r="BD72" s="50"/>
      <c r="BE72" s="50"/>
      <c r="BF72" s="50"/>
      <c r="BG72" s="307"/>
      <c r="BH72" s="57"/>
      <c r="BI72" s="17"/>
      <c r="BJ72" s="17"/>
      <c r="BK72" s="56"/>
      <c r="BL72" s="50"/>
      <c r="BM72" s="50"/>
      <c r="BN72" s="50"/>
      <c r="BO72" s="50"/>
      <c r="BP72" s="50"/>
      <c r="BQ72" s="50"/>
      <c r="BR72" s="307"/>
      <c r="BS72" s="57"/>
      <c r="BT72" s="17"/>
      <c r="BU72" s="17"/>
      <c r="BV72" s="56"/>
      <c r="BW72" s="50"/>
      <c r="BX72" s="50"/>
      <c r="BY72" s="50"/>
      <c r="BZ72" s="50"/>
      <c r="CA72" s="50"/>
      <c r="CB72" s="50"/>
      <c r="CC72" s="307"/>
      <c r="CD72" s="57"/>
      <c r="CE72" s="17"/>
      <c r="CF72" s="17"/>
      <c r="CG72" s="56"/>
      <c r="CH72" s="50"/>
      <c r="CI72" s="50"/>
      <c r="CJ72" s="50"/>
      <c r="CK72" s="50"/>
      <c r="CL72" s="50"/>
      <c r="CM72" s="50"/>
      <c r="CN72" s="307"/>
      <c r="CO72" s="57"/>
      <c r="CP72" s="17"/>
      <c r="CQ72" s="17"/>
      <c r="CR72" s="56"/>
      <c r="CS72" s="50"/>
      <c r="CT72" s="50"/>
      <c r="CU72" s="50"/>
      <c r="CV72" s="50"/>
      <c r="CW72" s="50"/>
      <c r="CX72" s="50"/>
      <c r="CY72" s="307"/>
      <c r="CZ72" s="57"/>
      <c r="DA72" s="17"/>
      <c r="DB72" s="17"/>
      <c r="DC72" s="56"/>
      <c r="DD72" s="50"/>
      <c r="DE72" s="50"/>
      <c r="DF72" s="50"/>
      <c r="DG72" s="50"/>
      <c r="DH72" s="50"/>
      <c r="DI72" s="50"/>
      <c r="DJ72" s="307"/>
      <c r="DK72" s="57"/>
      <c r="DL72" s="17"/>
      <c r="DM72" s="17"/>
      <c r="DN72" s="56"/>
      <c r="DO72" s="50"/>
      <c r="DP72" s="50"/>
      <c r="DQ72" s="50"/>
      <c r="DR72" s="50"/>
      <c r="DS72" s="50"/>
      <c r="DT72" s="50"/>
      <c r="DU72" s="307"/>
      <c r="DV72" s="57"/>
      <c r="DW72" s="17"/>
      <c r="DX72" s="17"/>
      <c r="DY72" s="56"/>
      <c r="DZ72" s="50"/>
      <c r="EA72" s="50"/>
      <c r="EB72" s="50"/>
      <c r="EC72" s="50"/>
      <c r="ED72" s="50"/>
      <c r="EE72" s="50"/>
      <c r="EF72" s="307"/>
      <c r="EG72" s="57"/>
      <c r="EH72" s="17"/>
      <c r="EI72" s="17"/>
      <c r="EJ72" s="56"/>
      <c r="EK72" s="50"/>
      <c r="EL72" s="50"/>
      <c r="EM72" s="50"/>
      <c r="EN72" s="50"/>
      <c r="EO72" s="50"/>
      <c r="EP72" s="50"/>
      <c r="EQ72" s="307"/>
      <c r="ER72" s="57"/>
      <c r="ES72" s="17"/>
      <c r="ET72" s="17"/>
      <c r="EU72" s="56"/>
      <c r="EV72" s="50"/>
      <c r="EW72" s="50"/>
      <c r="EX72" s="50"/>
      <c r="EY72" s="50"/>
      <c r="EZ72" s="50"/>
      <c r="FA72" s="50"/>
      <c r="FB72" s="307"/>
      <c r="FC72" s="57"/>
      <c r="FD72" s="17"/>
      <c r="FE72" s="17"/>
      <c r="FF72" s="56"/>
      <c r="FG72" s="50"/>
      <c r="FH72" s="50"/>
      <c r="FI72" s="50"/>
      <c r="FJ72" s="50"/>
      <c r="FK72" s="50"/>
      <c r="FL72" s="50"/>
      <c r="FM72" s="307"/>
      <c r="FN72" s="57"/>
      <c r="FO72" s="17"/>
      <c r="FP72" s="17"/>
      <c r="FQ72" s="56"/>
      <c r="FR72" s="50"/>
      <c r="FS72" s="50"/>
      <c r="FT72" s="50"/>
      <c r="FU72" s="50"/>
      <c r="FV72" s="50"/>
      <c r="FW72" s="50"/>
      <c r="FX72" s="307"/>
      <c r="FY72" s="57"/>
      <c r="FZ72" s="17"/>
      <c r="GA72" s="17"/>
      <c r="GB72" s="56"/>
      <c r="GC72" s="50"/>
      <c r="GD72" s="50"/>
      <c r="GE72" s="50"/>
      <c r="GF72" s="50"/>
      <c r="GG72" s="50"/>
      <c r="GH72" s="50"/>
      <c r="GI72" s="307"/>
      <c r="GJ72" s="57"/>
      <c r="GK72" s="17"/>
      <c r="GL72" s="17"/>
      <c r="GM72" s="56"/>
      <c r="GN72" s="50"/>
      <c r="GO72" s="50"/>
      <c r="GP72" s="50"/>
      <c r="GQ72" s="50"/>
      <c r="GR72" s="50"/>
      <c r="GS72" s="50"/>
      <c r="GT72" s="307"/>
      <c r="GU72" s="57"/>
      <c r="GV72" s="17"/>
      <c r="GW72" s="17"/>
      <c r="GX72" s="56"/>
      <c r="GY72" s="50"/>
      <c r="GZ72" s="50"/>
      <c r="HA72" s="50"/>
      <c r="HB72" s="50"/>
      <c r="HC72" s="50"/>
      <c r="HD72" s="50"/>
      <c r="HE72" s="307"/>
      <c r="HF72" s="57"/>
      <c r="HG72" s="17"/>
      <c r="HH72" s="17"/>
      <c r="HI72" s="56"/>
      <c r="HJ72" s="50"/>
      <c r="HK72" s="50"/>
      <c r="HL72" s="50"/>
      <c r="HM72" s="50"/>
      <c r="HN72" s="50"/>
      <c r="HO72" s="50"/>
      <c r="HP72" s="307"/>
      <c r="HQ72" s="57"/>
      <c r="HR72" s="17"/>
      <c r="HS72" s="17"/>
    </row>
    <row r="73" spans="1:227" x14ac:dyDescent="0.3">
      <c r="A73" s="60"/>
      <c r="B73" s="225"/>
      <c r="C73" s="61"/>
      <c r="D73" s="61"/>
      <c r="E73" s="307"/>
      <c r="F73" s="307"/>
      <c r="G73" s="17"/>
      <c r="H73" s="56"/>
      <c r="I73" s="50"/>
      <c r="J73" s="50"/>
      <c r="K73" s="50"/>
      <c r="L73" s="50"/>
      <c r="M73" s="50"/>
      <c r="N73" s="50"/>
      <c r="O73" s="307"/>
      <c r="P73" s="57"/>
      <c r="Q73" s="17"/>
      <c r="R73" s="17"/>
      <c r="S73" s="56"/>
      <c r="T73" s="50"/>
      <c r="U73" s="50"/>
      <c r="V73" s="50"/>
      <c r="W73" s="50"/>
      <c r="X73" s="50"/>
      <c r="Y73" s="50"/>
      <c r="Z73" s="307"/>
      <c r="AA73" s="57"/>
      <c r="AB73" s="17"/>
      <c r="AC73" s="17"/>
      <c r="AD73" s="56"/>
      <c r="AE73" s="50"/>
      <c r="AF73" s="50"/>
      <c r="AG73" s="50"/>
      <c r="AH73" s="50"/>
      <c r="AI73" s="50"/>
      <c r="AJ73" s="50"/>
      <c r="AK73" s="307"/>
      <c r="AL73" s="57"/>
      <c r="AM73" s="17"/>
      <c r="AN73" s="17"/>
      <c r="AO73" s="56"/>
      <c r="AP73" s="50"/>
      <c r="AQ73" s="50"/>
      <c r="AR73" s="50"/>
      <c r="AS73" s="50"/>
      <c r="AT73" s="50"/>
      <c r="AU73" s="50"/>
      <c r="AV73" s="307"/>
      <c r="AW73" s="57"/>
      <c r="AX73" s="17"/>
      <c r="AY73" s="17"/>
      <c r="AZ73" s="56"/>
      <c r="BA73" s="50"/>
      <c r="BB73" s="50"/>
      <c r="BC73" s="50"/>
      <c r="BD73" s="50"/>
      <c r="BE73" s="50"/>
      <c r="BF73" s="50"/>
      <c r="BG73" s="307"/>
      <c r="BH73" s="57"/>
      <c r="BI73" s="17"/>
      <c r="BJ73" s="17"/>
      <c r="BK73" s="56"/>
      <c r="BL73" s="50"/>
      <c r="BM73" s="50"/>
      <c r="BN73" s="50"/>
      <c r="BO73" s="50"/>
      <c r="BP73" s="50"/>
      <c r="BQ73" s="50"/>
      <c r="BR73" s="307"/>
      <c r="BS73" s="57"/>
      <c r="BT73" s="17"/>
      <c r="BU73" s="17"/>
      <c r="BV73" s="56"/>
      <c r="BW73" s="50"/>
      <c r="BX73" s="50"/>
      <c r="BY73" s="50"/>
      <c r="BZ73" s="50"/>
      <c r="CA73" s="50"/>
      <c r="CB73" s="50"/>
      <c r="CC73" s="307"/>
      <c r="CD73" s="57"/>
      <c r="CE73" s="17"/>
      <c r="CF73" s="17"/>
      <c r="CG73" s="56"/>
      <c r="CH73" s="50"/>
      <c r="CI73" s="50"/>
      <c r="CJ73" s="50"/>
      <c r="CK73" s="50"/>
      <c r="CL73" s="50"/>
      <c r="CM73" s="50"/>
      <c r="CN73" s="307"/>
      <c r="CO73" s="57"/>
      <c r="CP73" s="17"/>
      <c r="CQ73" s="17"/>
      <c r="CR73" s="56"/>
      <c r="CS73" s="50"/>
      <c r="CT73" s="50"/>
      <c r="CU73" s="50"/>
      <c r="CV73" s="50"/>
      <c r="CW73" s="50"/>
      <c r="CX73" s="50"/>
      <c r="CY73" s="307"/>
      <c r="CZ73" s="57"/>
      <c r="DA73" s="17"/>
      <c r="DB73" s="17"/>
      <c r="DC73" s="56"/>
      <c r="DD73" s="50"/>
      <c r="DE73" s="50"/>
      <c r="DF73" s="50"/>
      <c r="DG73" s="50"/>
      <c r="DH73" s="50"/>
      <c r="DI73" s="50"/>
      <c r="DJ73" s="307"/>
      <c r="DK73" s="57"/>
      <c r="DL73" s="17"/>
      <c r="DM73" s="17"/>
      <c r="DN73" s="56"/>
      <c r="DO73" s="50"/>
      <c r="DP73" s="50"/>
      <c r="DQ73" s="50"/>
      <c r="DR73" s="50"/>
      <c r="DS73" s="50"/>
      <c r="DT73" s="50"/>
      <c r="DU73" s="307"/>
      <c r="DV73" s="57"/>
      <c r="DW73" s="17"/>
      <c r="DX73" s="17"/>
      <c r="DY73" s="56"/>
      <c r="DZ73" s="50"/>
      <c r="EA73" s="50"/>
      <c r="EB73" s="50"/>
      <c r="EC73" s="50"/>
      <c r="ED73" s="50"/>
      <c r="EE73" s="50"/>
      <c r="EF73" s="307"/>
      <c r="EG73" s="57"/>
      <c r="EH73" s="17"/>
      <c r="EI73" s="17"/>
      <c r="EJ73" s="56"/>
      <c r="EK73" s="50"/>
      <c r="EL73" s="50"/>
      <c r="EM73" s="50"/>
      <c r="EN73" s="50"/>
      <c r="EO73" s="50"/>
      <c r="EP73" s="50"/>
      <c r="EQ73" s="307"/>
      <c r="ER73" s="57"/>
      <c r="ES73" s="17"/>
      <c r="ET73" s="17"/>
      <c r="EU73" s="56"/>
      <c r="EV73" s="50"/>
      <c r="EW73" s="50"/>
      <c r="EX73" s="50"/>
      <c r="EY73" s="50"/>
      <c r="EZ73" s="50"/>
      <c r="FA73" s="50"/>
      <c r="FB73" s="307"/>
      <c r="FC73" s="57"/>
      <c r="FD73" s="17"/>
      <c r="FE73" s="17"/>
      <c r="FF73" s="56"/>
      <c r="FG73" s="50"/>
      <c r="FH73" s="50"/>
      <c r="FI73" s="50"/>
      <c r="FJ73" s="50"/>
      <c r="FK73" s="50"/>
      <c r="FL73" s="50"/>
      <c r="FM73" s="307"/>
      <c r="FN73" s="57"/>
      <c r="FO73" s="17"/>
      <c r="FP73" s="17"/>
      <c r="FQ73" s="56"/>
      <c r="FR73" s="50"/>
      <c r="FS73" s="50"/>
      <c r="FT73" s="50"/>
      <c r="FU73" s="50"/>
      <c r="FV73" s="50"/>
      <c r="FW73" s="50"/>
      <c r="FX73" s="307"/>
      <c r="FY73" s="57"/>
      <c r="FZ73" s="17"/>
      <c r="GA73" s="17"/>
      <c r="GB73" s="56"/>
      <c r="GC73" s="50"/>
      <c r="GD73" s="50"/>
      <c r="GE73" s="50"/>
      <c r="GF73" s="50"/>
      <c r="GG73" s="50"/>
      <c r="GH73" s="50"/>
      <c r="GI73" s="307"/>
      <c r="GJ73" s="57"/>
      <c r="GK73" s="17"/>
      <c r="GL73" s="17"/>
      <c r="GM73" s="56"/>
      <c r="GN73" s="50"/>
      <c r="GO73" s="50"/>
      <c r="GP73" s="50"/>
      <c r="GQ73" s="50"/>
      <c r="GR73" s="50"/>
      <c r="GS73" s="50"/>
      <c r="GT73" s="307"/>
      <c r="GU73" s="57"/>
      <c r="GV73" s="17"/>
      <c r="GW73" s="17"/>
      <c r="GX73" s="56"/>
      <c r="GY73" s="50"/>
      <c r="GZ73" s="50"/>
      <c r="HA73" s="50"/>
      <c r="HB73" s="50"/>
      <c r="HC73" s="50"/>
      <c r="HD73" s="50"/>
      <c r="HE73" s="307"/>
      <c r="HF73" s="57"/>
      <c r="HG73" s="17"/>
      <c r="HH73" s="17"/>
      <c r="HI73" s="56"/>
      <c r="HJ73" s="50"/>
      <c r="HK73" s="50"/>
      <c r="HL73" s="50"/>
      <c r="HM73" s="50"/>
      <c r="HN73" s="50"/>
      <c r="HO73" s="50"/>
      <c r="HP73" s="307"/>
      <c r="HQ73" s="57"/>
      <c r="HR73" s="17"/>
      <c r="HS73" s="17"/>
    </row>
    <row r="74" spans="1:227" x14ac:dyDescent="0.3">
      <c r="A74" s="60"/>
      <c r="B74" s="224"/>
      <c r="C74" s="61"/>
      <c r="D74" s="61"/>
      <c r="E74" s="307"/>
      <c r="F74" s="307"/>
      <c r="G74" s="17"/>
      <c r="H74" s="56"/>
      <c r="I74" s="50"/>
      <c r="J74" s="50"/>
      <c r="K74" s="50"/>
      <c r="L74" s="50"/>
      <c r="M74" s="50"/>
      <c r="N74" s="50"/>
      <c r="O74" s="307"/>
      <c r="P74" s="57"/>
      <c r="Q74" s="17"/>
      <c r="R74" s="17"/>
      <c r="S74" s="56"/>
      <c r="T74" s="50"/>
      <c r="U74" s="50"/>
      <c r="V74" s="50"/>
      <c r="W74" s="50"/>
      <c r="X74" s="50"/>
      <c r="Y74" s="50"/>
      <c r="Z74" s="307"/>
      <c r="AA74" s="57"/>
      <c r="AB74" s="17"/>
      <c r="AC74" s="17"/>
      <c r="AD74" s="56"/>
      <c r="AE74" s="50"/>
      <c r="AF74" s="50"/>
      <c r="AG74" s="50"/>
      <c r="AH74" s="50"/>
      <c r="AI74" s="50"/>
      <c r="AJ74" s="50"/>
      <c r="AK74" s="307"/>
      <c r="AL74" s="57"/>
      <c r="AM74" s="17"/>
      <c r="AN74" s="17"/>
      <c r="AO74" s="56"/>
      <c r="AP74" s="50"/>
      <c r="AQ74" s="50"/>
      <c r="AR74" s="50"/>
      <c r="AS74" s="50"/>
      <c r="AT74" s="50"/>
      <c r="AU74" s="50"/>
      <c r="AV74" s="307"/>
      <c r="AW74" s="57"/>
      <c r="AX74" s="17"/>
      <c r="AY74" s="17"/>
      <c r="AZ74" s="56"/>
      <c r="BA74" s="50"/>
      <c r="BB74" s="50"/>
      <c r="BC74" s="50"/>
      <c r="BD74" s="50"/>
      <c r="BE74" s="50"/>
      <c r="BF74" s="50"/>
      <c r="BG74" s="307"/>
      <c r="BH74" s="57"/>
      <c r="BI74" s="17"/>
      <c r="BJ74" s="17"/>
      <c r="BK74" s="56"/>
      <c r="BL74" s="50"/>
      <c r="BM74" s="50"/>
      <c r="BN74" s="50"/>
      <c r="BO74" s="50"/>
      <c r="BP74" s="50"/>
      <c r="BQ74" s="50"/>
      <c r="BR74" s="307"/>
      <c r="BS74" s="57"/>
      <c r="BT74" s="17"/>
      <c r="BU74" s="17"/>
      <c r="BV74" s="56"/>
      <c r="BW74" s="50"/>
      <c r="BX74" s="50"/>
      <c r="BY74" s="50"/>
      <c r="BZ74" s="50"/>
      <c r="CA74" s="50"/>
      <c r="CB74" s="50"/>
      <c r="CC74" s="307"/>
      <c r="CD74" s="57"/>
      <c r="CE74" s="17"/>
      <c r="CF74" s="17"/>
      <c r="CG74" s="56"/>
      <c r="CH74" s="50"/>
      <c r="CI74" s="50"/>
      <c r="CJ74" s="50"/>
      <c r="CK74" s="50"/>
      <c r="CL74" s="50"/>
      <c r="CM74" s="50"/>
      <c r="CN74" s="307"/>
      <c r="CO74" s="57"/>
      <c r="CP74" s="17"/>
      <c r="CQ74" s="17"/>
      <c r="CR74" s="56"/>
      <c r="CS74" s="50"/>
      <c r="CT74" s="50"/>
      <c r="CU74" s="50"/>
      <c r="CV74" s="50"/>
      <c r="CW74" s="50"/>
      <c r="CX74" s="50"/>
      <c r="CY74" s="307"/>
      <c r="CZ74" s="57"/>
      <c r="DA74" s="17"/>
      <c r="DB74" s="17"/>
      <c r="DC74" s="56"/>
      <c r="DD74" s="50"/>
      <c r="DE74" s="50"/>
      <c r="DF74" s="50"/>
      <c r="DG74" s="50"/>
      <c r="DH74" s="50"/>
      <c r="DI74" s="50"/>
      <c r="DJ74" s="307"/>
      <c r="DK74" s="57"/>
      <c r="DL74" s="17"/>
      <c r="DM74" s="17"/>
      <c r="DN74" s="56"/>
      <c r="DO74" s="50"/>
      <c r="DP74" s="50"/>
      <c r="DQ74" s="50"/>
      <c r="DR74" s="50"/>
      <c r="DS74" s="50"/>
      <c r="DT74" s="50"/>
      <c r="DU74" s="307"/>
      <c r="DV74" s="57"/>
      <c r="DW74" s="17"/>
      <c r="DX74" s="17"/>
      <c r="DY74" s="56"/>
      <c r="DZ74" s="50"/>
      <c r="EA74" s="50"/>
      <c r="EB74" s="50"/>
      <c r="EC74" s="50"/>
      <c r="ED74" s="50"/>
      <c r="EE74" s="50"/>
      <c r="EF74" s="307"/>
      <c r="EG74" s="57"/>
      <c r="EH74" s="17"/>
      <c r="EI74" s="17"/>
      <c r="EJ74" s="56"/>
      <c r="EK74" s="50"/>
      <c r="EL74" s="50"/>
      <c r="EM74" s="50"/>
      <c r="EN74" s="50"/>
      <c r="EO74" s="50"/>
      <c r="EP74" s="50"/>
      <c r="EQ74" s="307"/>
      <c r="ER74" s="57"/>
      <c r="ES74" s="17"/>
      <c r="ET74" s="17"/>
      <c r="EU74" s="56"/>
      <c r="EV74" s="50"/>
      <c r="EW74" s="50"/>
      <c r="EX74" s="50"/>
      <c r="EY74" s="50"/>
      <c r="EZ74" s="50"/>
      <c r="FA74" s="50"/>
      <c r="FB74" s="307"/>
      <c r="FC74" s="57"/>
      <c r="FD74" s="17"/>
      <c r="FE74" s="17"/>
      <c r="FF74" s="56"/>
      <c r="FG74" s="50"/>
      <c r="FH74" s="50"/>
      <c r="FI74" s="50"/>
      <c r="FJ74" s="50"/>
      <c r="FK74" s="50"/>
      <c r="FL74" s="50"/>
      <c r="FM74" s="307"/>
      <c r="FN74" s="57"/>
      <c r="FO74" s="17"/>
      <c r="FP74" s="17"/>
      <c r="FQ74" s="56"/>
      <c r="FR74" s="50"/>
      <c r="FS74" s="50"/>
      <c r="FT74" s="50"/>
      <c r="FU74" s="50"/>
      <c r="FV74" s="50"/>
      <c r="FW74" s="50"/>
      <c r="FX74" s="307"/>
      <c r="FY74" s="57"/>
      <c r="FZ74" s="17"/>
      <c r="GA74" s="17"/>
      <c r="GB74" s="56"/>
      <c r="GC74" s="50"/>
      <c r="GD74" s="50"/>
      <c r="GE74" s="50"/>
      <c r="GF74" s="50"/>
      <c r="GG74" s="50"/>
      <c r="GH74" s="50"/>
      <c r="GI74" s="307"/>
      <c r="GJ74" s="57"/>
      <c r="GK74" s="17"/>
      <c r="GL74" s="17"/>
      <c r="GM74" s="56"/>
      <c r="GN74" s="50"/>
      <c r="GO74" s="50"/>
      <c r="GP74" s="50"/>
      <c r="GQ74" s="50"/>
      <c r="GR74" s="50"/>
      <c r="GS74" s="50"/>
      <c r="GT74" s="307"/>
      <c r="GU74" s="57"/>
      <c r="GV74" s="17"/>
      <c r="GW74" s="17"/>
      <c r="GX74" s="56"/>
      <c r="GY74" s="50"/>
      <c r="GZ74" s="50"/>
      <c r="HA74" s="50"/>
      <c r="HB74" s="50"/>
      <c r="HC74" s="50"/>
      <c r="HD74" s="50"/>
      <c r="HE74" s="307"/>
      <c r="HF74" s="57"/>
      <c r="HG74" s="17"/>
      <c r="HH74" s="17"/>
      <c r="HI74" s="56"/>
      <c r="HJ74" s="50"/>
      <c r="HK74" s="50"/>
      <c r="HL74" s="50"/>
      <c r="HM74" s="50"/>
      <c r="HN74" s="50"/>
      <c r="HO74" s="50"/>
      <c r="HP74" s="307"/>
      <c r="HQ74" s="57"/>
      <c r="HR74" s="17"/>
      <c r="HS74" s="17"/>
    </row>
    <row r="75" spans="1:227" x14ac:dyDescent="0.3">
      <c r="A75" s="60"/>
      <c r="B75" s="224"/>
      <c r="C75" s="61"/>
      <c r="D75" s="61"/>
      <c r="E75" s="307"/>
      <c r="F75" s="307"/>
      <c r="G75" s="17"/>
      <c r="H75" s="56"/>
      <c r="I75" s="50"/>
      <c r="J75" s="50"/>
      <c r="K75" s="50"/>
      <c r="L75" s="50"/>
      <c r="M75" s="50"/>
      <c r="N75" s="50"/>
      <c r="O75" s="307"/>
      <c r="P75" s="57"/>
      <c r="Q75" s="17"/>
      <c r="R75" s="17"/>
      <c r="S75" s="56"/>
      <c r="T75" s="50"/>
      <c r="U75" s="50"/>
      <c r="V75" s="50"/>
      <c r="W75" s="50"/>
      <c r="X75" s="50"/>
      <c r="Y75" s="50"/>
      <c r="Z75" s="307"/>
      <c r="AA75" s="57"/>
      <c r="AB75" s="17"/>
      <c r="AC75" s="17"/>
      <c r="AD75" s="56"/>
      <c r="AE75" s="50"/>
      <c r="AF75" s="50"/>
      <c r="AG75" s="50"/>
      <c r="AH75" s="50"/>
      <c r="AI75" s="50"/>
      <c r="AJ75" s="50"/>
      <c r="AK75" s="307"/>
      <c r="AL75" s="57"/>
      <c r="AM75" s="17"/>
      <c r="AN75" s="17"/>
      <c r="AO75" s="56"/>
      <c r="AP75" s="50"/>
      <c r="AQ75" s="50"/>
      <c r="AR75" s="50"/>
      <c r="AS75" s="50"/>
      <c r="AT75" s="50"/>
      <c r="AU75" s="50"/>
      <c r="AV75" s="307"/>
      <c r="AW75" s="57"/>
      <c r="AX75" s="17"/>
      <c r="AY75" s="17"/>
      <c r="AZ75" s="56"/>
      <c r="BA75" s="50"/>
      <c r="BB75" s="50"/>
      <c r="BC75" s="50"/>
      <c r="BD75" s="50"/>
      <c r="BE75" s="50"/>
      <c r="BF75" s="50"/>
      <c r="BG75" s="307"/>
      <c r="BH75" s="57"/>
      <c r="BI75" s="17"/>
      <c r="BJ75" s="17"/>
      <c r="BK75" s="56"/>
      <c r="BL75" s="50"/>
      <c r="BM75" s="50"/>
      <c r="BN75" s="50"/>
      <c r="BO75" s="50"/>
      <c r="BP75" s="50"/>
      <c r="BQ75" s="50"/>
      <c r="BR75" s="307"/>
      <c r="BS75" s="57"/>
      <c r="BT75" s="17"/>
      <c r="BU75" s="17"/>
      <c r="BV75" s="56"/>
      <c r="BW75" s="50"/>
      <c r="BX75" s="50"/>
      <c r="BY75" s="50"/>
      <c r="BZ75" s="50"/>
      <c r="CA75" s="50"/>
      <c r="CB75" s="50"/>
      <c r="CC75" s="307"/>
      <c r="CD75" s="57"/>
      <c r="CE75" s="17"/>
      <c r="CF75" s="17"/>
      <c r="CG75" s="56"/>
      <c r="CH75" s="50"/>
      <c r="CI75" s="50"/>
      <c r="CJ75" s="50"/>
      <c r="CK75" s="50"/>
      <c r="CL75" s="50"/>
      <c r="CM75" s="50"/>
      <c r="CN75" s="307"/>
      <c r="CO75" s="57"/>
      <c r="CP75" s="17"/>
      <c r="CQ75" s="17"/>
      <c r="CR75" s="56"/>
      <c r="CS75" s="50"/>
      <c r="CT75" s="50"/>
      <c r="CU75" s="50"/>
      <c r="CV75" s="50"/>
      <c r="CW75" s="50"/>
      <c r="CX75" s="50"/>
      <c r="CY75" s="307"/>
      <c r="CZ75" s="57"/>
      <c r="DA75" s="17"/>
      <c r="DB75" s="17"/>
      <c r="DC75" s="56"/>
      <c r="DD75" s="50"/>
      <c r="DE75" s="50"/>
      <c r="DF75" s="50"/>
      <c r="DG75" s="50"/>
      <c r="DH75" s="50"/>
      <c r="DI75" s="50"/>
      <c r="DJ75" s="307"/>
      <c r="DK75" s="57"/>
      <c r="DL75" s="17"/>
      <c r="DM75" s="17"/>
      <c r="DN75" s="56"/>
      <c r="DO75" s="50"/>
      <c r="DP75" s="50"/>
      <c r="DQ75" s="50"/>
      <c r="DR75" s="50"/>
      <c r="DS75" s="50"/>
      <c r="DT75" s="50"/>
      <c r="DU75" s="307"/>
      <c r="DV75" s="57"/>
      <c r="DW75" s="17"/>
      <c r="DX75" s="17"/>
      <c r="DY75" s="56"/>
      <c r="DZ75" s="50"/>
      <c r="EA75" s="50"/>
      <c r="EB75" s="50"/>
      <c r="EC75" s="50"/>
      <c r="ED75" s="50"/>
      <c r="EE75" s="50"/>
      <c r="EF75" s="307"/>
      <c r="EG75" s="57"/>
      <c r="EH75" s="17"/>
      <c r="EI75" s="17"/>
      <c r="EJ75" s="56"/>
      <c r="EK75" s="50"/>
      <c r="EL75" s="50"/>
      <c r="EM75" s="50"/>
      <c r="EN75" s="50"/>
      <c r="EO75" s="50"/>
      <c r="EP75" s="50"/>
      <c r="EQ75" s="307"/>
      <c r="ER75" s="57"/>
      <c r="ES75" s="17"/>
      <c r="ET75" s="17"/>
      <c r="EU75" s="56"/>
      <c r="EV75" s="50"/>
      <c r="EW75" s="50"/>
      <c r="EX75" s="50"/>
      <c r="EY75" s="50"/>
      <c r="EZ75" s="50"/>
      <c r="FA75" s="50"/>
      <c r="FB75" s="307"/>
      <c r="FC75" s="57"/>
      <c r="FD75" s="17"/>
      <c r="FE75" s="17"/>
      <c r="FF75" s="56"/>
      <c r="FG75" s="50"/>
      <c r="FH75" s="50"/>
      <c r="FI75" s="50"/>
      <c r="FJ75" s="50"/>
      <c r="FK75" s="50"/>
      <c r="FL75" s="50"/>
      <c r="FM75" s="307"/>
      <c r="FN75" s="57"/>
      <c r="FO75" s="17"/>
      <c r="FP75" s="17"/>
      <c r="FQ75" s="56"/>
      <c r="FR75" s="50"/>
      <c r="FS75" s="50"/>
      <c r="FT75" s="50"/>
      <c r="FU75" s="50"/>
      <c r="FV75" s="50"/>
      <c r="FW75" s="50"/>
      <c r="FX75" s="307"/>
      <c r="FY75" s="57"/>
      <c r="FZ75" s="17"/>
      <c r="GA75" s="17"/>
      <c r="GB75" s="56"/>
      <c r="GC75" s="50"/>
      <c r="GD75" s="50"/>
      <c r="GE75" s="50"/>
      <c r="GF75" s="50"/>
      <c r="GG75" s="50"/>
      <c r="GH75" s="50"/>
      <c r="GI75" s="307"/>
      <c r="GJ75" s="57"/>
      <c r="GK75" s="17"/>
      <c r="GL75" s="17"/>
      <c r="GM75" s="56"/>
      <c r="GN75" s="50"/>
      <c r="GO75" s="50"/>
      <c r="GP75" s="50"/>
      <c r="GQ75" s="50"/>
      <c r="GR75" s="50"/>
      <c r="GS75" s="50"/>
      <c r="GT75" s="307"/>
      <c r="GU75" s="57"/>
      <c r="GV75" s="17"/>
      <c r="GW75" s="17"/>
      <c r="GX75" s="56"/>
      <c r="GY75" s="50"/>
      <c r="GZ75" s="50"/>
      <c r="HA75" s="50"/>
      <c r="HB75" s="50"/>
      <c r="HC75" s="50"/>
      <c r="HD75" s="50"/>
      <c r="HE75" s="307"/>
      <c r="HF75" s="57"/>
      <c r="HG75" s="17"/>
      <c r="HH75" s="17"/>
      <c r="HI75" s="56"/>
      <c r="HJ75" s="50"/>
      <c r="HK75" s="50"/>
      <c r="HL75" s="50"/>
      <c r="HM75" s="50"/>
      <c r="HN75" s="50"/>
      <c r="HO75" s="50"/>
      <c r="HP75" s="307"/>
      <c r="HQ75" s="57"/>
      <c r="HR75" s="17"/>
      <c r="HS75" s="17"/>
    </row>
    <row r="76" spans="1:227" x14ac:dyDescent="0.3">
      <c r="A76" s="60"/>
      <c r="B76" s="224"/>
      <c r="C76" s="61"/>
      <c r="D76" s="61"/>
      <c r="E76" s="307"/>
      <c r="F76" s="307"/>
      <c r="G76" s="17"/>
      <c r="H76" s="56"/>
      <c r="I76" s="50"/>
      <c r="J76" s="50"/>
      <c r="K76" s="50"/>
      <c r="L76" s="50"/>
      <c r="M76" s="50"/>
      <c r="N76" s="50"/>
      <c r="O76" s="307"/>
      <c r="P76" s="57"/>
      <c r="Q76" s="17"/>
      <c r="R76" s="17"/>
      <c r="S76" s="56"/>
      <c r="T76" s="50"/>
      <c r="U76" s="50"/>
      <c r="V76" s="50"/>
      <c r="W76" s="50"/>
      <c r="X76" s="50"/>
      <c r="Y76" s="50"/>
      <c r="Z76" s="307"/>
      <c r="AA76" s="57"/>
      <c r="AB76" s="17"/>
      <c r="AC76" s="17"/>
      <c r="AD76" s="56"/>
      <c r="AE76" s="50"/>
      <c r="AF76" s="50"/>
      <c r="AG76" s="50"/>
      <c r="AH76" s="50"/>
      <c r="AI76" s="50"/>
      <c r="AJ76" s="50"/>
      <c r="AK76" s="307"/>
      <c r="AL76" s="57"/>
      <c r="AM76" s="17"/>
      <c r="AN76" s="17"/>
      <c r="AO76" s="56"/>
      <c r="AP76" s="50"/>
      <c r="AQ76" s="50"/>
      <c r="AR76" s="50"/>
      <c r="AS76" s="50"/>
      <c r="AT76" s="50"/>
      <c r="AU76" s="50"/>
      <c r="AV76" s="307"/>
      <c r="AW76" s="57"/>
      <c r="AX76" s="17"/>
      <c r="AY76" s="17"/>
      <c r="AZ76" s="56"/>
      <c r="BA76" s="50"/>
      <c r="BB76" s="50"/>
      <c r="BC76" s="50"/>
      <c r="BD76" s="50"/>
      <c r="BE76" s="50"/>
      <c r="BF76" s="50"/>
      <c r="BG76" s="307"/>
      <c r="BH76" s="57"/>
      <c r="BI76" s="17"/>
      <c r="BJ76" s="17"/>
      <c r="BK76" s="56"/>
      <c r="BL76" s="50"/>
      <c r="BM76" s="50"/>
      <c r="BN76" s="50"/>
      <c r="BO76" s="50"/>
      <c r="BP76" s="50"/>
      <c r="BQ76" s="50"/>
      <c r="BR76" s="307"/>
      <c r="BS76" s="57"/>
      <c r="BT76" s="17"/>
      <c r="BU76" s="17"/>
      <c r="BV76" s="56"/>
      <c r="BW76" s="50"/>
      <c r="BX76" s="50"/>
      <c r="BY76" s="50"/>
      <c r="BZ76" s="50"/>
      <c r="CA76" s="50"/>
      <c r="CB76" s="50"/>
      <c r="CC76" s="307"/>
      <c r="CD76" s="57"/>
      <c r="CE76" s="17"/>
      <c r="CF76" s="17"/>
      <c r="CG76" s="56"/>
      <c r="CH76" s="50"/>
      <c r="CI76" s="50"/>
      <c r="CJ76" s="50"/>
      <c r="CK76" s="50"/>
      <c r="CL76" s="50"/>
      <c r="CM76" s="50"/>
      <c r="CN76" s="307"/>
      <c r="CO76" s="57"/>
      <c r="CP76" s="17"/>
      <c r="CQ76" s="17"/>
      <c r="CR76" s="56"/>
      <c r="CS76" s="50"/>
      <c r="CT76" s="50"/>
      <c r="CU76" s="50"/>
      <c r="CV76" s="50"/>
      <c r="CW76" s="50"/>
      <c r="CX76" s="50"/>
      <c r="CY76" s="307"/>
      <c r="CZ76" s="57"/>
      <c r="DA76" s="17"/>
      <c r="DB76" s="17"/>
      <c r="DC76" s="56"/>
      <c r="DD76" s="50"/>
      <c r="DE76" s="50"/>
      <c r="DF76" s="50"/>
      <c r="DG76" s="50"/>
      <c r="DH76" s="50"/>
      <c r="DI76" s="50"/>
      <c r="DJ76" s="307"/>
      <c r="DK76" s="57"/>
      <c r="DL76" s="17"/>
      <c r="DM76" s="17"/>
      <c r="DN76" s="56"/>
      <c r="DO76" s="50"/>
      <c r="DP76" s="50"/>
      <c r="DQ76" s="50"/>
      <c r="DR76" s="50"/>
      <c r="DS76" s="50"/>
      <c r="DT76" s="50"/>
      <c r="DU76" s="307"/>
      <c r="DV76" s="57"/>
      <c r="DW76" s="17"/>
      <c r="DX76" s="17"/>
      <c r="DY76" s="56"/>
      <c r="DZ76" s="50"/>
      <c r="EA76" s="50"/>
      <c r="EB76" s="50"/>
      <c r="EC76" s="50"/>
      <c r="ED76" s="50"/>
      <c r="EE76" s="50"/>
      <c r="EF76" s="307"/>
      <c r="EG76" s="57"/>
      <c r="EH76" s="17"/>
      <c r="EI76" s="17"/>
      <c r="EJ76" s="56"/>
      <c r="EK76" s="50"/>
      <c r="EL76" s="50"/>
      <c r="EM76" s="50"/>
      <c r="EN76" s="50"/>
      <c r="EO76" s="50"/>
      <c r="EP76" s="50"/>
      <c r="EQ76" s="307"/>
      <c r="ER76" s="57"/>
      <c r="ES76" s="17"/>
      <c r="ET76" s="17"/>
      <c r="EU76" s="56"/>
      <c r="EV76" s="50"/>
      <c r="EW76" s="50"/>
      <c r="EX76" s="50"/>
      <c r="EY76" s="50"/>
      <c r="EZ76" s="50"/>
      <c r="FA76" s="50"/>
      <c r="FB76" s="307"/>
      <c r="FC76" s="57"/>
      <c r="FD76" s="17"/>
      <c r="FE76" s="17"/>
      <c r="FF76" s="56"/>
      <c r="FG76" s="50"/>
      <c r="FH76" s="50"/>
      <c r="FI76" s="50"/>
      <c r="FJ76" s="50"/>
      <c r="FK76" s="50"/>
      <c r="FL76" s="50"/>
      <c r="FM76" s="307"/>
      <c r="FN76" s="57"/>
      <c r="FO76" s="17"/>
      <c r="FP76" s="17"/>
      <c r="FQ76" s="56"/>
      <c r="FR76" s="50"/>
      <c r="FS76" s="50"/>
      <c r="FT76" s="50"/>
      <c r="FU76" s="50"/>
      <c r="FV76" s="50"/>
      <c r="FW76" s="50"/>
      <c r="FX76" s="307"/>
      <c r="FY76" s="57"/>
      <c r="FZ76" s="17"/>
      <c r="GA76" s="17"/>
      <c r="GB76" s="56"/>
      <c r="GC76" s="50"/>
      <c r="GD76" s="50"/>
      <c r="GE76" s="50"/>
      <c r="GF76" s="50"/>
      <c r="GG76" s="50"/>
      <c r="GH76" s="50"/>
      <c r="GI76" s="307"/>
      <c r="GJ76" s="57"/>
      <c r="GK76" s="17"/>
      <c r="GL76" s="17"/>
      <c r="GM76" s="56"/>
      <c r="GN76" s="50"/>
      <c r="GO76" s="50"/>
      <c r="GP76" s="50"/>
      <c r="GQ76" s="50"/>
      <c r="GR76" s="50"/>
      <c r="GS76" s="50"/>
      <c r="GT76" s="307"/>
      <c r="GU76" s="57"/>
      <c r="GV76" s="17"/>
      <c r="GW76" s="17"/>
      <c r="GX76" s="56"/>
      <c r="GY76" s="50"/>
      <c r="GZ76" s="50"/>
      <c r="HA76" s="50"/>
      <c r="HB76" s="50"/>
      <c r="HC76" s="50"/>
      <c r="HD76" s="50"/>
      <c r="HE76" s="307"/>
      <c r="HF76" s="57"/>
      <c r="HG76" s="17"/>
      <c r="HH76" s="17"/>
      <c r="HI76" s="56"/>
      <c r="HJ76" s="50"/>
      <c r="HK76" s="50"/>
      <c r="HL76" s="50"/>
      <c r="HM76" s="50"/>
      <c r="HN76" s="50"/>
      <c r="HO76" s="50"/>
      <c r="HP76" s="307"/>
      <c r="HQ76" s="57"/>
      <c r="HR76" s="17"/>
      <c r="HS76" s="17"/>
    </row>
    <row r="77" spans="1:227" x14ac:dyDescent="0.3">
      <c r="A77" s="60"/>
      <c r="B77" s="224"/>
      <c r="C77" s="61"/>
      <c r="D77" s="61"/>
      <c r="E77" s="307"/>
      <c r="F77" s="307"/>
      <c r="G77" s="17"/>
      <c r="H77" s="56"/>
      <c r="I77" s="50"/>
      <c r="J77" s="50"/>
      <c r="K77" s="50"/>
      <c r="L77" s="50"/>
      <c r="M77" s="50"/>
      <c r="N77" s="50"/>
      <c r="O77" s="307"/>
      <c r="P77" s="57"/>
      <c r="Q77" s="17"/>
      <c r="R77" s="17"/>
      <c r="S77" s="56"/>
      <c r="T77" s="50"/>
      <c r="U77" s="50"/>
      <c r="V77" s="50"/>
      <c r="W77" s="50"/>
      <c r="X77" s="50"/>
      <c r="Y77" s="50"/>
      <c r="Z77" s="307"/>
      <c r="AA77" s="57"/>
      <c r="AB77" s="17"/>
      <c r="AC77" s="17"/>
      <c r="AD77" s="56"/>
      <c r="AE77" s="50"/>
      <c r="AF77" s="50"/>
      <c r="AG77" s="50"/>
      <c r="AH77" s="50"/>
      <c r="AI77" s="50"/>
      <c r="AJ77" s="50"/>
      <c r="AK77" s="307"/>
      <c r="AL77" s="57"/>
      <c r="AM77" s="17"/>
      <c r="AN77" s="17"/>
      <c r="AO77" s="56"/>
      <c r="AP77" s="50"/>
      <c r="AQ77" s="50"/>
      <c r="AR77" s="50"/>
      <c r="AS77" s="50"/>
      <c r="AT77" s="50"/>
      <c r="AU77" s="50"/>
      <c r="AV77" s="307"/>
      <c r="AW77" s="57"/>
      <c r="AX77" s="17"/>
      <c r="AY77" s="17"/>
      <c r="AZ77" s="56"/>
      <c r="BA77" s="50"/>
      <c r="BB77" s="50"/>
      <c r="BC77" s="50"/>
      <c r="BD77" s="50"/>
      <c r="BE77" s="50"/>
      <c r="BF77" s="50"/>
      <c r="BG77" s="307"/>
      <c r="BH77" s="57"/>
      <c r="BI77" s="17"/>
      <c r="BJ77" s="17"/>
      <c r="BK77" s="56"/>
      <c r="BL77" s="50"/>
      <c r="BM77" s="50"/>
      <c r="BN77" s="50"/>
      <c r="BO77" s="50"/>
      <c r="BP77" s="50"/>
      <c r="BQ77" s="50"/>
      <c r="BR77" s="307"/>
      <c r="BS77" s="57"/>
      <c r="BT77" s="17"/>
      <c r="BU77" s="17"/>
      <c r="BV77" s="56"/>
      <c r="BW77" s="50"/>
      <c r="BX77" s="50"/>
      <c r="BY77" s="50"/>
      <c r="BZ77" s="50"/>
      <c r="CA77" s="50"/>
      <c r="CB77" s="50"/>
      <c r="CC77" s="307"/>
      <c r="CD77" s="57"/>
      <c r="CE77" s="17"/>
      <c r="CF77" s="17"/>
      <c r="CG77" s="56"/>
      <c r="CH77" s="50"/>
      <c r="CI77" s="50"/>
      <c r="CJ77" s="50"/>
      <c r="CK77" s="50"/>
      <c r="CL77" s="50"/>
      <c r="CM77" s="50"/>
      <c r="CN77" s="307"/>
      <c r="CO77" s="57"/>
      <c r="CP77" s="17"/>
      <c r="CQ77" s="17"/>
      <c r="CR77" s="56"/>
      <c r="CS77" s="50"/>
      <c r="CT77" s="50"/>
      <c r="CU77" s="50"/>
      <c r="CV77" s="50"/>
      <c r="CW77" s="50"/>
      <c r="CX77" s="50"/>
      <c r="CY77" s="307"/>
      <c r="CZ77" s="57"/>
      <c r="DA77" s="17"/>
      <c r="DB77" s="17"/>
      <c r="DC77" s="56"/>
      <c r="DD77" s="50"/>
      <c r="DE77" s="50"/>
      <c r="DF77" s="50"/>
      <c r="DG77" s="50"/>
      <c r="DH77" s="50"/>
      <c r="DI77" s="50"/>
      <c r="DJ77" s="307"/>
      <c r="DK77" s="57"/>
      <c r="DL77" s="17"/>
      <c r="DM77" s="17"/>
      <c r="DN77" s="56"/>
      <c r="DO77" s="50"/>
      <c r="DP77" s="50"/>
      <c r="DQ77" s="50"/>
      <c r="DR77" s="50"/>
      <c r="DS77" s="50"/>
      <c r="DT77" s="50"/>
      <c r="DU77" s="307"/>
      <c r="DV77" s="57"/>
      <c r="DW77" s="17"/>
      <c r="DX77" s="17"/>
      <c r="DY77" s="56"/>
      <c r="DZ77" s="50"/>
      <c r="EA77" s="50"/>
      <c r="EB77" s="50"/>
      <c r="EC77" s="50"/>
      <c r="ED77" s="50"/>
      <c r="EE77" s="50"/>
      <c r="EF77" s="307"/>
      <c r="EG77" s="57"/>
      <c r="EH77" s="17"/>
      <c r="EI77" s="17"/>
      <c r="EJ77" s="56"/>
      <c r="EK77" s="50"/>
      <c r="EL77" s="50"/>
      <c r="EM77" s="50"/>
      <c r="EN77" s="50"/>
      <c r="EO77" s="50"/>
      <c r="EP77" s="50"/>
      <c r="EQ77" s="307"/>
      <c r="ER77" s="57"/>
      <c r="ES77" s="17"/>
      <c r="ET77" s="17"/>
      <c r="EU77" s="56"/>
      <c r="EV77" s="50"/>
      <c r="EW77" s="50"/>
      <c r="EX77" s="50"/>
      <c r="EY77" s="50"/>
      <c r="EZ77" s="50"/>
      <c r="FA77" s="50"/>
      <c r="FB77" s="307"/>
      <c r="FC77" s="57"/>
      <c r="FD77" s="17"/>
      <c r="FE77" s="17"/>
      <c r="FF77" s="56"/>
      <c r="FG77" s="50"/>
      <c r="FH77" s="50"/>
      <c r="FI77" s="50"/>
      <c r="FJ77" s="50"/>
      <c r="FK77" s="50"/>
      <c r="FL77" s="50"/>
      <c r="FM77" s="307"/>
      <c r="FN77" s="57"/>
      <c r="FO77" s="17"/>
      <c r="FP77" s="17"/>
      <c r="FQ77" s="56"/>
      <c r="FR77" s="50"/>
      <c r="FS77" s="50"/>
      <c r="FT77" s="50"/>
      <c r="FU77" s="50"/>
      <c r="FV77" s="50"/>
      <c r="FW77" s="50"/>
      <c r="FX77" s="307"/>
      <c r="FY77" s="57"/>
      <c r="FZ77" s="17"/>
      <c r="GA77" s="17"/>
      <c r="GB77" s="56"/>
      <c r="GC77" s="50"/>
      <c r="GD77" s="50"/>
      <c r="GE77" s="50"/>
      <c r="GF77" s="50"/>
      <c r="GG77" s="50"/>
      <c r="GH77" s="50"/>
      <c r="GI77" s="307"/>
      <c r="GJ77" s="57"/>
      <c r="GK77" s="17"/>
      <c r="GL77" s="17"/>
      <c r="GM77" s="56"/>
      <c r="GN77" s="50"/>
      <c r="GO77" s="50"/>
      <c r="GP77" s="50"/>
      <c r="GQ77" s="50"/>
      <c r="GR77" s="50"/>
      <c r="GS77" s="50"/>
      <c r="GT77" s="307"/>
      <c r="GU77" s="57"/>
      <c r="GV77" s="17"/>
      <c r="GW77" s="17"/>
      <c r="GX77" s="56"/>
      <c r="GY77" s="50"/>
      <c r="GZ77" s="50"/>
      <c r="HA77" s="50"/>
      <c r="HB77" s="50"/>
      <c r="HC77" s="50"/>
      <c r="HD77" s="50"/>
      <c r="HE77" s="307"/>
      <c r="HF77" s="57"/>
      <c r="HG77" s="17"/>
      <c r="HH77" s="17"/>
      <c r="HI77" s="56"/>
      <c r="HJ77" s="50"/>
      <c r="HK77" s="50"/>
      <c r="HL77" s="50"/>
      <c r="HM77" s="50"/>
      <c r="HN77" s="50"/>
      <c r="HO77" s="50"/>
      <c r="HP77" s="307"/>
      <c r="HQ77" s="57"/>
      <c r="HR77" s="17"/>
      <c r="HS77" s="17"/>
    </row>
    <row r="78" spans="1:227" x14ac:dyDescent="0.3">
      <c r="A78" s="60"/>
      <c r="B78" s="224"/>
      <c r="C78" s="61"/>
      <c r="D78" s="61"/>
      <c r="E78" s="307"/>
      <c r="F78" s="307"/>
      <c r="G78" s="17"/>
      <c r="H78" s="56"/>
      <c r="I78" s="50"/>
      <c r="J78" s="50"/>
      <c r="K78" s="50"/>
      <c r="L78" s="50"/>
      <c r="M78" s="50"/>
      <c r="N78" s="50"/>
      <c r="O78" s="307"/>
      <c r="P78" s="57"/>
      <c r="Q78" s="17"/>
      <c r="R78" s="17"/>
      <c r="S78" s="56"/>
      <c r="T78" s="50"/>
      <c r="U78" s="50"/>
      <c r="V78" s="50"/>
      <c r="W78" s="50"/>
      <c r="X78" s="50"/>
      <c r="Y78" s="50"/>
      <c r="Z78" s="307"/>
      <c r="AA78" s="57"/>
      <c r="AB78" s="17"/>
      <c r="AC78" s="17"/>
      <c r="AD78" s="56"/>
      <c r="AE78" s="50"/>
      <c r="AF78" s="50"/>
      <c r="AG78" s="50"/>
      <c r="AH78" s="50"/>
      <c r="AI78" s="50"/>
      <c r="AJ78" s="50"/>
      <c r="AK78" s="307"/>
      <c r="AL78" s="57"/>
      <c r="AM78" s="17"/>
      <c r="AN78" s="17"/>
      <c r="AO78" s="56"/>
      <c r="AP78" s="50"/>
      <c r="AQ78" s="50"/>
      <c r="AR78" s="50"/>
      <c r="AS78" s="50"/>
      <c r="AT78" s="50"/>
      <c r="AU78" s="50"/>
      <c r="AV78" s="307"/>
      <c r="AW78" s="57"/>
      <c r="AX78" s="17"/>
      <c r="AY78" s="17"/>
      <c r="AZ78" s="56"/>
      <c r="BA78" s="50"/>
      <c r="BB78" s="50"/>
      <c r="BC78" s="50"/>
      <c r="BD78" s="50"/>
      <c r="BE78" s="50"/>
      <c r="BF78" s="50"/>
      <c r="BG78" s="307"/>
      <c r="BH78" s="57"/>
      <c r="BI78" s="17"/>
      <c r="BJ78" s="17"/>
      <c r="BK78" s="56"/>
      <c r="BL78" s="50"/>
      <c r="BM78" s="50"/>
      <c r="BN78" s="50"/>
      <c r="BO78" s="50"/>
      <c r="BP78" s="50"/>
      <c r="BQ78" s="50"/>
      <c r="BR78" s="307"/>
      <c r="BS78" s="57"/>
      <c r="BT78" s="17"/>
      <c r="BU78" s="17"/>
      <c r="BV78" s="56"/>
      <c r="BW78" s="50"/>
      <c r="BX78" s="50"/>
      <c r="BY78" s="50"/>
      <c r="BZ78" s="50"/>
      <c r="CA78" s="50"/>
      <c r="CB78" s="50"/>
      <c r="CC78" s="307"/>
      <c r="CD78" s="57"/>
      <c r="CE78" s="17"/>
      <c r="CF78" s="17"/>
      <c r="CG78" s="56"/>
      <c r="CH78" s="50"/>
      <c r="CI78" s="50"/>
      <c r="CJ78" s="50"/>
      <c r="CK78" s="50"/>
      <c r="CL78" s="50"/>
      <c r="CM78" s="50"/>
      <c r="CN78" s="307"/>
      <c r="CO78" s="57"/>
      <c r="CP78" s="17"/>
      <c r="CQ78" s="17"/>
      <c r="CR78" s="56"/>
      <c r="CS78" s="50"/>
      <c r="CT78" s="50"/>
      <c r="CU78" s="50"/>
      <c r="CV78" s="50"/>
      <c r="CW78" s="50"/>
      <c r="CX78" s="50"/>
      <c r="CY78" s="307"/>
      <c r="CZ78" s="57"/>
      <c r="DA78" s="17"/>
      <c r="DB78" s="17"/>
      <c r="DC78" s="56"/>
      <c r="DD78" s="50"/>
      <c r="DE78" s="50"/>
      <c r="DF78" s="50"/>
      <c r="DG78" s="50"/>
      <c r="DH78" s="50"/>
      <c r="DI78" s="50"/>
      <c r="DJ78" s="307"/>
      <c r="DK78" s="57"/>
      <c r="DL78" s="17"/>
      <c r="DM78" s="17"/>
      <c r="DN78" s="56"/>
      <c r="DO78" s="50"/>
      <c r="DP78" s="50"/>
      <c r="DQ78" s="50"/>
      <c r="DR78" s="50"/>
      <c r="DS78" s="50"/>
      <c r="DT78" s="50"/>
      <c r="DU78" s="307"/>
      <c r="DV78" s="57"/>
      <c r="DW78" s="17"/>
      <c r="DX78" s="17"/>
      <c r="DY78" s="56"/>
      <c r="DZ78" s="50"/>
      <c r="EA78" s="50"/>
      <c r="EB78" s="50"/>
      <c r="EC78" s="50"/>
      <c r="ED78" s="50"/>
      <c r="EE78" s="50"/>
      <c r="EF78" s="307"/>
      <c r="EG78" s="57"/>
      <c r="EH78" s="17"/>
      <c r="EI78" s="17"/>
      <c r="EJ78" s="56"/>
      <c r="EK78" s="50"/>
      <c r="EL78" s="50"/>
      <c r="EM78" s="50"/>
      <c r="EN78" s="50"/>
      <c r="EO78" s="50"/>
      <c r="EP78" s="50"/>
      <c r="EQ78" s="307"/>
      <c r="ER78" s="57"/>
      <c r="ES78" s="17"/>
      <c r="ET78" s="17"/>
      <c r="EU78" s="56"/>
      <c r="EV78" s="50"/>
      <c r="EW78" s="50"/>
      <c r="EX78" s="50"/>
      <c r="EY78" s="50"/>
      <c r="EZ78" s="50"/>
      <c r="FA78" s="50"/>
      <c r="FB78" s="307"/>
      <c r="FC78" s="57"/>
      <c r="FD78" s="17"/>
      <c r="FE78" s="17"/>
      <c r="FF78" s="56"/>
      <c r="FG78" s="50"/>
      <c r="FH78" s="50"/>
      <c r="FI78" s="50"/>
      <c r="FJ78" s="50"/>
      <c r="FK78" s="50"/>
      <c r="FL78" s="50"/>
      <c r="FM78" s="307"/>
      <c r="FN78" s="57"/>
      <c r="FO78" s="17"/>
      <c r="FP78" s="17"/>
      <c r="FQ78" s="56"/>
      <c r="FR78" s="50"/>
      <c r="FS78" s="50"/>
      <c r="FT78" s="50"/>
      <c r="FU78" s="50"/>
      <c r="FV78" s="50"/>
      <c r="FW78" s="50"/>
      <c r="FX78" s="307"/>
      <c r="FY78" s="57"/>
      <c r="FZ78" s="17"/>
      <c r="GA78" s="17"/>
      <c r="GB78" s="56"/>
      <c r="GC78" s="50"/>
      <c r="GD78" s="50"/>
      <c r="GE78" s="50"/>
      <c r="GF78" s="50"/>
      <c r="GG78" s="50"/>
      <c r="GH78" s="50"/>
      <c r="GI78" s="307"/>
      <c r="GJ78" s="57"/>
      <c r="GK78" s="17"/>
      <c r="GL78" s="17"/>
      <c r="GM78" s="56"/>
      <c r="GN78" s="50"/>
      <c r="GO78" s="50"/>
      <c r="GP78" s="50"/>
      <c r="GQ78" s="50"/>
      <c r="GR78" s="50"/>
      <c r="GS78" s="50"/>
      <c r="GT78" s="307"/>
      <c r="GU78" s="57"/>
      <c r="GV78" s="17"/>
      <c r="GW78" s="17"/>
      <c r="GX78" s="56"/>
      <c r="GY78" s="50"/>
      <c r="GZ78" s="50"/>
      <c r="HA78" s="50"/>
      <c r="HB78" s="50"/>
      <c r="HC78" s="50"/>
      <c r="HD78" s="50"/>
      <c r="HE78" s="307"/>
      <c r="HF78" s="57"/>
      <c r="HG78" s="17"/>
      <c r="HH78" s="17"/>
      <c r="HI78" s="56"/>
      <c r="HJ78" s="50"/>
      <c r="HK78" s="50"/>
      <c r="HL78" s="50"/>
      <c r="HM78" s="50"/>
      <c r="HN78" s="50"/>
      <c r="HO78" s="50"/>
      <c r="HP78" s="307"/>
      <c r="HQ78" s="57"/>
      <c r="HR78" s="17"/>
      <c r="HS78" s="17"/>
    </row>
    <row r="79" spans="1:227" x14ac:dyDescent="0.3">
      <c r="A79" s="60"/>
      <c r="B79" s="224"/>
      <c r="C79" s="61"/>
      <c r="D79" s="61"/>
      <c r="E79" s="307"/>
      <c r="F79" s="307"/>
      <c r="G79" s="17"/>
      <c r="H79" s="56"/>
      <c r="I79" s="50"/>
      <c r="J79" s="50"/>
      <c r="K79" s="50"/>
      <c r="L79" s="50"/>
      <c r="M79" s="50"/>
      <c r="N79" s="50"/>
      <c r="O79" s="307"/>
      <c r="P79" s="57"/>
      <c r="Q79" s="17"/>
      <c r="R79" s="17"/>
      <c r="S79" s="56"/>
      <c r="T79" s="50"/>
      <c r="U79" s="50"/>
      <c r="V79" s="50"/>
      <c r="W79" s="50"/>
      <c r="X79" s="50"/>
      <c r="Y79" s="50"/>
      <c r="Z79" s="307"/>
      <c r="AA79" s="57"/>
      <c r="AB79" s="17"/>
      <c r="AC79" s="17"/>
      <c r="AD79" s="56"/>
      <c r="AE79" s="50"/>
      <c r="AF79" s="50"/>
      <c r="AG79" s="50"/>
      <c r="AH79" s="50"/>
      <c r="AI79" s="50"/>
      <c r="AJ79" s="50"/>
      <c r="AK79" s="307"/>
      <c r="AL79" s="57"/>
      <c r="AM79" s="17"/>
      <c r="AN79" s="17"/>
      <c r="AO79" s="56"/>
      <c r="AP79" s="50"/>
      <c r="AQ79" s="50"/>
      <c r="AR79" s="50"/>
      <c r="AS79" s="50"/>
      <c r="AT79" s="50"/>
      <c r="AU79" s="50"/>
      <c r="AV79" s="307"/>
      <c r="AW79" s="57"/>
      <c r="AX79" s="17"/>
      <c r="AY79" s="17"/>
      <c r="AZ79" s="56"/>
      <c r="BA79" s="50"/>
      <c r="BB79" s="50"/>
      <c r="BC79" s="50"/>
      <c r="BD79" s="50"/>
      <c r="BE79" s="50"/>
      <c r="BF79" s="50"/>
      <c r="BG79" s="307"/>
      <c r="BH79" s="57"/>
      <c r="BI79" s="17"/>
      <c r="BJ79" s="17"/>
      <c r="BK79" s="56"/>
      <c r="BL79" s="50"/>
      <c r="BM79" s="50"/>
      <c r="BN79" s="50"/>
      <c r="BO79" s="50"/>
      <c r="BP79" s="50"/>
      <c r="BQ79" s="50"/>
      <c r="BR79" s="307"/>
      <c r="BS79" s="57"/>
      <c r="BT79" s="17"/>
      <c r="BU79" s="17"/>
      <c r="BV79" s="56"/>
      <c r="BW79" s="50"/>
      <c r="BX79" s="50"/>
      <c r="BY79" s="50"/>
      <c r="BZ79" s="50"/>
      <c r="CA79" s="50"/>
      <c r="CB79" s="50"/>
      <c r="CC79" s="307"/>
      <c r="CD79" s="57"/>
      <c r="CE79" s="17"/>
      <c r="CF79" s="17"/>
      <c r="CG79" s="56"/>
      <c r="CH79" s="50"/>
      <c r="CI79" s="50"/>
      <c r="CJ79" s="50"/>
      <c r="CK79" s="50"/>
      <c r="CL79" s="50"/>
      <c r="CM79" s="50"/>
      <c r="CN79" s="307"/>
      <c r="CO79" s="57"/>
      <c r="CP79" s="17"/>
      <c r="CQ79" s="17"/>
      <c r="CR79" s="56"/>
      <c r="CS79" s="50"/>
      <c r="CT79" s="50"/>
      <c r="CU79" s="50"/>
      <c r="CV79" s="50"/>
      <c r="CW79" s="50"/>
      <c r="CX79" s="50"/>
      <c r="CY79" s="307"/>
      <c r="CZ79" s="57"/>
      <c r="DA79" s="17"/>
      <c r="DB79" s="17"/>
      <c r="DC79" s="56"/>
      <c r="DD79" s="50"/>
      <c r="DE79" s="50"/>
      <c r="DF79" s="50"/>
      <c r="DG79" s="50"/>
      <c r="DH79" s="50"/>
      <c r="DI79" s="50"/>
      <c r="DJ79" s="307"/>
      <c r="DK79" s="57"/>
      <c r="DL79" s="17"/>
      <c r="DM79" s="17"/>
      <c r="DN79" s="56"/>
      <c r="DO79" s="50"/>
      <c r="DP79" s="50"/>
      <c r="DQ79" s="50"/>
      <c r="DR79" s="50"/>
      <c r="DS79" s="50"/>
      <c r="DT79" s="50"/>
      <c r="DU79" s="307"/>
      <c r="DV79" s="57"/>
      <c r="DW79" s="17"/>
      <c r="DX79" s="17"/>
      <c r="DY79" s="56"/>
      <c r="DZ79" s="50"/>
      <c r="EA79" s="50"/>
      <c r="EB79" s="50"/>
      <c r="EC79" s="50"/>
      <c r="ED79" s="50"/>
      <c r="EE79" s="50"/>
      <c r="EF79" s="307"/>
      <c r="EG79" s="57"/>
      <c r="EH79" s="17"/>
      <c r="EI79" s="17"/>
      <c r="EJ79" s="56"/>
      <c r="EK79" s="50"/>
      <c r="EL79" s="50"/>
      <c r="EM79" s="50"/>
      <c r="EN79" s="50"/>
      <c r="EO79" s="50"/>
      <c r="EP79" s="50"/>
      <c r="EQ79" s="307"/>
      <c r="ER79" s="57"/>
      <c r="ES79" s="17"/>
      <c r="ET79" s="17"/>
      <c r="EU79" s="56"/>
      <c r="EV79" s="50"/>
      <c r="EW79" s="50"/>
      <c r="EX79" s="50"/>
      <c r="EY79" s="50"/>
      <c r="EZ79" s="50"/>
      <c r="FA79" s="50"/>
      <c r="FB79" s="307"/>
      <c r="FC79" s="57"/>
      <c r="FD79" s="17"/>
      <c r="FE79" s="17"/>
      <c r="FF79" s="56"/>
      <c r="FG79" s="50"/>
      <c r="FH79" s="50"/>
      <c r="FI79" s="50"/>
      <c r="FJ79" s="50"/>
      <c r="FK79" s="50"/>
      <c r="FL79" s="50"/>
      <c r="FM79" s="307"/>
      <c r="FN79" s="57"/>
      <c r="FO79" s="17"/>
      <c r="FP79" s="17"/>
      <c r="FQ79" s="56"/>
      <c r="FR79" s="50"/>
      <c r="FS79" s="50"/>
      <c r="FT79" s="50"/>
      <c r="FU79" s="50"/>
      <c r="FV79" s="50"/>
      <c r="FW79" s="50"/>
      <c r="FX79" s="307"/>
      <c r="FY79" s="57"/>
      <c r="FZ79" s="17"/>
      <c r="GA79" s="17"/>
      <c r="GB79" s="56"/>
      <c r="GC79" s="50"/>
      <c r="GD79" s="50"/>
      <c r="GE79" s="50"/>
      <c r="GF79" s="50"/>
      <c r="GG79" s="50"/>
      <c r="GH79" s="50"/>
      <c r="GI79" s="307"/>
      <c r="GJ79" s="57"/>
      <c r="GK79" s="17"/>
      <c r="GL79" s="17"/>
      <c r="GM79" s="56"/>
      <c r="GN79" s="50"/>
      <c r="GO79" s="50"/>
      <c r="GP79" s="50"/>
      <c r="GQ79" s="50"/>
      <c r="GR79" s="50"/>
      <c r="GS79" s="50"/>
      <c r="GT79" s="307"/>
      <c r="GU79" s="57"/>
      <c r="GV79" s="17"/>
      <c r="GW79" s="17"/>
      <c r="GX79" s="56"/>
      <c r="GY79" s="50"/>
      <c r="GZ79" s="50"/>
      <c r="HA79" s="50"/>
      <c r="HB79" s="50"/>
      <c r="HC79" s="50"/>
      <c r="HD79" s="50"/>
      <c r="HE79" s="307"/>
      <c r="HF79" s="57"/>
      <c r="HG79" s="17"/>
      <c r="HH79" s="17"/>
      <c r="HI79" s="56"/>
      <c r="HJ79" s="50"/>
      <c r="HK79" s="50"/>
      <c r="HL79" s="50"/>
      <c r="HM79" s="50"/>
      <c r="HN79" s="50"/>
      <c r="HO79" s="50"/>
      <c r="HP79" s="307"/>
      <c r="HQ79" s="57"/>
      <c r="HR79" s="17"/>
      <c r="HS79" s="17"/>
    </row>
    <row r="80" spans="1:227" x14ac:dyDescent="0.3">
      <c r="A80" s="60"/>
      <c r="B80" s="224"/>
      <c r="C80" s="61"/>
      <c r="D80" s="61"/>
      <c r="E80" s="307"/>
      <c r="F80" s="307"/>
      <c r="G80" s="17"/>
      <c r="H80" s="56"/>
      <c r="I80" s="50"/>
      <c r="J80" s="50"/>
      <c r="K80" s="50"/>
      <c r="L80" s="50"/>
      <c r="M80" s="50"/>
      <c r="N80" s="50"/>
      <c r="O80" s="307"/>
      <c r="P80" s="57"/>
      <c r="Q80" s="17"/>
      <c r="R80" s="17"/>
      <c r="S80" s="56"/>
      <c r="T80" s="50"/>
      <c r="U80" s="50"/>
      <c r="V80" s="50"/>
      <c r="W80" s="50"/>
      <c r="X80" s="50"/>
      <c r="Y80" s="50"/>
      <c r="Z80" s="307"/>
      <c r="AA80" s="57"/>
      <c r="AB80" s="17"/>
      <c r="AC80" s="17"/>
      <c r="AD80" s="56"/>
      <c r="AE80" s="50"/>
      <c r="AF80" s="50"/>
      <c r="AG80" s="50"/>
      <c r="AH80" s="50"/>
      <c r="AI80" s="50"/>
      <c r="AJ80" s="50"/>
      <c r="AK80" s="307"/>
      <c r="AL80" s="57"/>
      <c r="AM80" s="17"/>
      <c r="AN80" s="17"/>
      <c r="AO80" s="56"/>
      <c r="AP80" s="50"/>
      <c r="AQ80" s="50"/>
      <c r="AR80" s="50"/>
      <c r="AS80" s="50"/>
      <c r="AT80" s="50"/>
      <c r="AU80" s="50"/>
      <c r="AV80" s="307"/>
      <c r="AW80" s="57"/>
      <c r="AX80" s="17"/>
      <c r="AY80" s="17"/>
      <c r="AZ80" s="56"/>
      <c r="BA80" s="50"/>
      <c r="BB80" s="50"/>
      <c r="BC80" s="50"/>
      <c r="BD80" s="50"/>
      <c r="BE80" s="50"/>
      <c r="BF80" s="50"/>
      <c r="BG80" s="307"/>
      <c r="BH80" s="57"/>
      <c r="BI80" s="17"/>
      <c r="BJ80" s="17"/>
      <c r="BK80" s="56"/>
      <c r="BL80" s="50"/>
      <c r="BM80" s="50"/>
      <c r="BN80" s="50"/>
      <c r="BO80" s="50"/>
      <c r="BP80" s="50"/>
      <c r="BQ80" s="50"/>
      <c r="BR80" s="307"/>
      <c r="BS80" s="57"/>
      <c r="BT80" s="17"/>
      <c r="BU80" s="17"/>
      <c r="BV80" s="56"/>
      <c r="BW80" s="50"/>
      <c r="BX80" s="50"/>
      <c r="BY80" s="50"/>
      <c r="BZ80" s="50"/>
      <c r="CA80" s="50"/>
      <c r="CB80" s="50"/>
      <c r="CC80" s="307"/>
      <c r="CD80" s="57"/>
      <c r="CE80" s="17"/>
      <c r="CF80" s="17"/>
      <c r="CG80" s="56"/>
      <c r="CH80" s="50"/>
      <c r="CI80" s="50"/>
      <c r="CJ80" s="50"/>
      <c r="CK80" s="50"/>
      <c r="CL80" s="50"/>
      <c r="CM80" s="50"/>
      <c r="CN80" s="307"/>
      <c r="CO80" s="57"/>
      <c r="CP80" s="17"/>
      <c r="CQ80" s="17"/>
      <c r="CR80" s="56"/>
      <c r="CS80" s="50"/>
      <c r="CT80" s="50"/>
      <c r="CU80" s="50"/>
      <c r="CV80" s="50"/>
      <c r="CW80" s="50"/>
      <c r="CX80" s="50"/>
      <c r="CY80" s="307"/>
      <c r="CZ80" s="57"/>
      <c r="DA80" s="17"/>
      <c r="DB80" s="17"/>
      <c r="DC80" s="56"/>
      <c r="DD80" s="50"/>
      <c r="DE80" s="50"/>
      <c r="DF80" s="50"/>
      <c r="DG80" s="50"/>
      <c r="DH80" s="50"/>
      <c r="DI80" s="50"/>
      <c r="DJ80" s="307"/>
      <c r="DK80" s="57"/>
      <c r="DL80" s="17"/>
      <c r="DM80" s="17"/>
      <c r="DN80" s="56"/>
      <c r="DO80" s="50"/>
      <c r="DP80" s="50"/>
      <c r="DQ80" s="50"/>
      <c r="DR80" s="50"/>
      <c r="DS80" s="50"/>
      <c r="DT80" s="50"/>
      <c r="DU80" s="307"/>
      <c r="DV80" s="57"/>
      <c r="DW80" s="17"/>
      <c r="DX80" s="17"/>
      <c r="DY80" s="56"/>
      <c r="DZ80" s="50"/>
      <c r="EA80" s="50"/>
      <c r="EB80" s="50"/>
      <c r="EC80" s="50"/>
      <c r="ED80" s="50"/>
      <c r="EE80" s="50"/>
      <c r="EF80" s="307"/>
      <c r="EG80" s="57"/>
      <c r="EH80" s="17"/>
      <c r="EI80" s="17"/>
      <c r="EJ80" s="56"/>
      <c r="EK80" s="50"/>
      <c r="EL80" s="50"/>
      <c r="EM80" s="50"/>
      <c r="EN80" s="50"/>
      <c r="EO80" s="50"/>
      <c r="EP80" s="50"/>
      <c r="EQ80" s="307"/>
      <c r="ER80" s="57"/>
      <c r="ES80" s="17"/>
      <c r="ET80" s="17"/>
      <c r="EU80" s="56"/>
      <c r="EV80" s="50"/>
      <c r="EW80" s="50"/>
      <c r="EX80" s="50"/>
      <c r="EY80" s="50"/>
      <c r="EZ80" s="50"/>
      <c r="FA80" s="50"/>
      <c r="FB80" s="307"/>
      <c r="FC80" s="57"/>
      <c r="FD80" s="17"/>
      <c r="FE80" s="17"/>
      <c r="FF80" s="56"/>
      <c r="FG80" s="50"/>
      <c r="FH80" s="50"/>
      <c r="FI80" s="50"/>
      <c r="FJ80" s="50"/>
      <c r="FK80" s="50"/>
      <c r="FL80" s="50"/>
      <c r="FM80" s="307"/>
      <c r="FN80" s="57"/>
      <c r="FO80" s="17"/>
      <c r="FP80" s="17"/>
      <c r="FQ80" s="56"/>
      <c r="FR80" s="50"/>
      <c r="FS80" s="50"/>
      <c r="FT80" s="50"/>
      <c r="FU80" s="50"/>
      <c r="FV80" s="50"/>
      <c r="FW80" s="50"/>
      <c r="FX80" s="307"/>
      <c r="FY80" s="57"/>
      <c r="FZ80" s="17"/>
      <c r="GA80" s="17"/>
      <c r="GB80" s="56"/>
      <c r="GC80" s="50"/>
      <c r="GD80" s="50"/>
      <c r="GE80" s="50"/>
      <c r="GF80" s="50"/>
      <c r="GG80" s="50"/>
      <c r="GH80" s="50"/>
      <c r="GI80" s="307"/>
      <c r="GJ80" s="57"/>
      <c r="GK80" s="17"/>
      <c r="GL80" s="17"/>
      <c r="GM80" s="56"/>
      <c r="GN80" s="50"/>
      <c r="GO80" s="50"/>
      <c r="GP80" s="50"/>
      <c r="GQ80" s="50"/>
      <c r="GR80" s="50"/>
      <c r="GS80" s="50"/>
      <c r="GT80" s="307"/>
      <c r="GU80" s="57"/>
      <c r="GV80" s="17"/>
      <c r="GW80" s="17"/>
      <c r="GX80" s="56"/>
      <c r="GY80" s="50"/>
      <c r="GZ80" s="50"/>
      <c r="HA80" s="50"/>
      <c r="HB80" s="50"/>
      <c r="HC80" s="50"/>
      <c r="HD80" s="50"/>
      <c r="HE80" s="307"/>
      <c r="HF80" s="57"/>
      <c r="HG80" s="17"/>
      <c r="HH80" s="17"/>
      <c r="HI80" s="56"/>
      <c r="HJ80" s="50"/>
      <c r="HK80" s="50"/>
      <c r="HL80" s="50"/>
      <c r="HM80" s="50"/>
      <c r="HN80" s="50"/>
      <c r="HO80" s="50"/>
      <c r="HP80" s="307"/>
      <c r="HQ80" s="57"/>
      <c r="HR80" s="17"/>
      <c r="HS80" s="17"/>
    </row>
    <row r="81" spans="1:227" x14ac:dyDescent="0.3">
      <c r="A81" s="60"/>
      <c r="B81" s="224"/>
      <c r="C81" s="61"/>
      <c r="D81" s="61"/>
      <c r="E81" s="307"/>
      <c r="F81" s="307"/>
      <c r="G81" s="17"/>
      <c r="H81" s="56"/>
      <c r="I81" s="50"/>
      <c r="J81" s="50"/>
      <c r="K81" s="50"/>
      <c r="L81" s="50"/>
      <c r="M81" s="50"/>
      <c r="N81" s="50"/>
      <c r="O81" s="307"/>
      <c r="P81" s="57"/>
      <c r="Q81" s="17"/>
      <c r="R81" s="17"/>
      <c r="S81" s="56"/>
      <c r="T81" s="50"/>
      <c r="U81" s="50"/>
      <c r="V81" s="50"/>
      <c r="W81" s="50"/>
      <c r="X81" s="50"/>
      <c r="Y81" s="50"/>
      <c r="Z81" s="307"/>
      <c r="AA81" s="57"/>
      <c r="AB81" s="17"/>
      <c r="AC81" s="17"/>
      <c r="AD81" s="56"/>
      <c r="AE81" s="50"/>
      <c r="AF81" s="50"/>
      <c r="AG81" s="50"/>
      <c r="AH81" s="50"/>
      <c r="AI81" s="50"/>
      <c r="AJ81" s="50"/>
      <c r="AK81" s="307"/>
      <c r="AL81" s="57"/>
      <c r="AM81" s="17"/>
      <c r="AN81" s="17"/>
      <c r="AO81" s="56"/>
      <c r="AP81" s="50"/>
      <c r="AQ81" s="50"/>
      <c r="AR81" s="50"/>
      <c r="AS81" s="50"/>
      <c r="AT81" s="50"/>
      <c r="AU81" s="50"/>
      <c r="AV81" s="307"/>
      <c r="AW81" s="57"/>
      <c r="AX81" s="17"/>
      <c r="AY81" s="17"/>
      <c r="AZ81" s="56"/>
      <c r="BA81" s="50"/>
      <c r="BB81" s="50"/>
      <c r="BC81" s="50"/>
      <c r="BD81" s="50"/>
      <c r="BE81" s="50"/>
      <c r="BF81" s="50"/>
      <c r="BG81" s="307"/>
      <c r="BH81" s="57"/>
      <c r="BI81" s="17"/>
      <c r="BJ81" s="17"/>
      <c r="BK81" s="56"/>
      <c r="BL81" s="50"/>
      <c r="BM81" s="50"/>
      <c r="BN81" s="50"/>
      <c r="BO81" s="50"/>
      <c r="BP81" s="50"/>
      <c r="BQ81" s="50"/>
      <c r="BR81" s="307"/>
      <c r="BS81" s="57"/>
      <c r="BT81" s="17"/>
      <c r="BU81" s="17"/>
      <c r="BV81" s="56"/>
      <c r="BW81" s="50"/>
      <c r="BX81" s="50"/>
      <c r="BY81" s="50"/>
      <c r="BZ81" s="50"/>
      <c r="CA81" s="50"/>
      <c r="CB81" s="50"/>
      <c r="CC81" s="307"/>
      <c r="CD81" s="57"/>
      <c r="CE81" s="17"/>
      <c r="CF81" s="17"/>
      <c r="CG81" s="56"/>
      <c r="CH81" s="50"/>
      <c r="CI81" s="50"/>
      <c r="CJ81" s="50"/>
      <c r="CK81" s="50"/>
      <c r="CL81" s="50"/>
      <c r="CM81" s="50"/>
      <c r="CN81" s="307"/>
      <c r="CO81" s="57"/>
      <c r="CP81" s="17"/>
      <c r="CQ81" s="17"/>
      <c r="CR81" s="56"/>
      <c r="CS81" s="50"/>
      <c r="CT81" s="50"/>
      <c r="CU81" s="50"/>
      <c r="CV81" s="50"/>
      <c r="CW81" s="50"/>
      <c r="CX81" s="50"/>
      <c r="CY81" s="307"/>
      <c r="CZ81" s="57"/>
      <c r="DA81" s="17"/>
      <c r="DB81" s="17"/>
      <c r="DC81" s="56"/>
      <c r="DD81" s="50"/>
      <c r="DE81" s="50"/>
      <c r="DF81" s="50"/>
      <c r="DG81" s="50"/>
      <c r="DH81" s="50"/>
      <c r="DI81" s="50"/>
      <c r="DJ81" s="307"/>
      <c r="DK81" s="57"/>
      <c r="DL81" s="17"/>
      <c r="DM81" s="17"/>
      <c r="DN81" s="56"/>
      <c r="DO81" s="50"/>
      <c r="DP81" s="50"/>
      <c r="DQ81" s="50"/>
      <c r="DR81" s="50"/>
      <c r="DS81" s="50"/>
      <c r="DT81" s="50"/>
      <c r="DU81" s="307"/>
      <c r="DV81" s="57"/>
      <c r="DW81" s="17"/>
      <c r="DX81" s="17"/>
      <c r="DY81" s="56"/>
      <c r="DZ81" s="50"/>
      <c r="EA81" s="50"/>
      <c r="EB81" s="50"/>
      <c r="EC81" s="50"/>
      <c r="ED81" s="50"/>
      <c r="EE81" s="50"/>
      <c r="EF81" s="307"/>
      <c r="EG81" s="57"/>
      <c r="EH81" s="17"/>
      <c r="EI81" s="17"/>
      <c r="EJ81" s="56"/>
      <c r="EK81" s="50"/>
      <c r="EL81" s="50"/>
      <c r="EM81" s="50"/>
      <c r="EN81" s="50"/>
      <c r="EO81" s="50"/>
      <c r="EP81" s="50"/>
      <c r="EQ81" s="307"/>
      <c r="ER81" s="57"/>
      <c r="ES81" s="17"/>
      <c r="ET81" s="17"/>
      <c r="EU81" s="56"/>
      <c r="EV81" s="50"/>
      <c r="EW81" s="50"/>
      <c r="EX81" s="50"/>
      <c r="EY81" s="50"/>
      <c r="EZ81" s="50"/>
      <c r="FA81" s="50"/>
      <c r="FB81" s="307"/>
      <c r="FC81" s="57"/>
      <c r="FD81" s="17"/>
      <c r="FE81" s="17"/>
      <c r="FF81" s="56"/>
      <c r="FG81" s="50"/>
      <c r="FH81" s="50"/>
      <c r="FI81" s="50"/>
      <c r="FJ81" s="50"/>
      <c r="FK81" s="50"/>
      <c r="FL81" s="50"/>
      <c r="FM81" s="307"/>
      <c r="FN81" s="57"/>
      <c r="FO81" s="17"/>
      <c r="FP81" s="17"/>
      <c r="FQ81" s="56"/>
      <c r="FR81" s="50"/>
      <c r="FS81" s="50"/>
      <c r="FT81" s="50"/>
      <c r="FU81" s="50"/>
      <c r="FV81" s="50"/>
      <c r="FW81" s="50"/>
      <c r="FX81" s="307"/>
      <c r="FY81" s="57"/>
      <c r="FZ81" s="17"/>
      <c r="GA81" s="17"/>
      <c r="GB81" s="56"/>
      <c r="GC81" s="50"/>
      <c r="GD81" s="50"/>
      <c r="GE81" s="50"/>
      <c r="GF81" s="50"/>
      <c r="GG81" s="50"/>
      <c r="GH81" s="50"/>
      <c r="GI81" s="307"/>
      <c r="GJ81" s="57"/>
      <c r="GK81" s="17"/>
      <c r="GL81" s="17"/>
      <c r="GM81" s="56"/>
      <c r="GN81" s="50"/>
      <c r="GO81" s="50"/>
      <c r="GP81" s="50"/>
      <c r="GQ81" s="50"/>
      <c r="GR81" s="50"/>
      <c r="GS81" s="50"/>
      <c r="GT81" s="307"/>
      <c r="GU81" s="57"/>
      <c r="GV81" s="17"/>
      <c r="GW81" s="17"/>
      <c r="GX81" s="56"/>
      <c r="GY81" s="50"/>
      <c r="GZ81" s="50"/>
      <c r="HA81" s="50"/>
      <c r="HB81" s="50"/>
      <c r="HC81" s="50"/>
      <c r="HD81" s="50"/>
      <c r="HE81" s="307"/>
      <c r="HF81" s="57"/>
      <c r="HG81" s="17"/>
      <c r="HH81" s="17"/>
      <c r="HI81" s="56"/>
      <c r="HJ81" s="50"/>
      <c r="HK81" s="50"/>
      <c r="HL81" s="50"/>
      <c r="HM81" s="50"/>
      <c r="HN81" s="50"/>
      <c r="HO81" s="50"/>
      <c r="HP81" s="307"/>
      <c r="HQ81" s="57"/>
      <c r="HR81" s="17"/>
      <c r="HS81" s="17"/>
    </row>
    <row r="82" spans="1:227" x14ac:dyDescent="0.3">
      <c r="A82" s="60"/>
      <c r="B82" s="224"/>
      <c r="C82" s="61"/>
      <c r="D82" s="61"/>
      <c r="E82" s="307"/>
      <c r="F82" s="307"/>
      <c r="G82" s="17"/>
      <c r="H82" s="56"/>
      <c r="I82" s="50"/>
      <c r="J82" s="50"/>
      <c r="K82" s="50"/>
      <c r="L82" s="50"/>
      <c r="M82" s="50"/>
      <c r="N82" s="50"/>
      <c r="O82" s="307"/>
      <c r="P82" s="57"/>
      <c r="Q82" s="17"/>
      <c r="R82" s="17"/>
      <c r="S82" s="56"/>
      <c r="T82" s="50"/>
      <c r="U82" s="50"/>
      <c r="V82" s="50"/>
      <c r="W82" s="50"/>
      <c r="X82" s="50"/>
      <c r="Y82" s="50"/>
      <c r="Z82" s="307"/>
      <c r="AA82" s="57"/>
      <c r="AB82" s="17"/>
      <c r="AC82" s="17"/>
      <c r="AD82" s="56"/>
      <c r="AE82" s="50"/>
      <c r="AF82" s="50"/>
      <c r="AG82" s="50"/>
      <c r="AH82" s="50"/>
      <c r="AI82" s="50"/>
      <c r="AJ82" s="50"/>
      <c r="AK82" s="307"/>
      <c r="AL82" s="57"/>
      <c r="AM82" s="17"/>
      <c r="AN82" s="17"/>
      <c r="AO82" s="56"/>
      <c r="AP82" s="50"/>
      <c r="AQ82" s="50"/>
      <c r="AR82" s="50"/>
      <c r="AS82" s="50"/>
      <c r="AT82" s="50"/>
      <c r="AU82" s="50"/>
      <c r="AV82" s="307"/>
      <c r="AW82" s="57"/>
      <c r="AX82" s="17"/>
      <c r="AY82" s="17"/>
      <c r="AZ82" s="56"/>
      <c r="BA82" s="50"/>
      <c r="BB82" s="50"/>
      <c r="BC82" s="50"/>
      <c r="BD82" s="50"/>
      <c r="BE82" s="50"/>
      <c r="BF82" s="50"/>
      <c r="BG82" s="307"/>
      <c r="BH82" s="57"/>
      <c r="BI82" s="17"/>
      <c r="BJ82" s="17"/>
      <c r="BK82" s="56"/>
      <c r="BL82" s="50"/>
      <c r="BM82" s="50"/>
      <c r="BN82" s="50"/>
      <c r="BO82" s="50"/>
      <c r="BP82" s="50"/>
      <c r="BQ82" s="50"/>
      <c r="BR82" s="307"/>
      <c r="BS82" s="57"/>
      <c r="BT82" s="17"/>
      <c r="BU82" s="17"/>
      <c r="BV82" s="56"/>
      <c r="BW82" s="50"/>
      <c r="BX82" s="50"/>
      <c r="BY82" s="50"/>
      <c r="BZ82" s="50"/>
      <c r="CA82" s="50"/>
      <c r="CB82" s="50"/>
      <c r="CC82" s="307"/>
      <c r="CD82" s="57"/>
      <c r="CE82" s="17"/>
      <c r="CF82" s="17"/>
      <c r="CG82" s="56"/>
      <c r="CH82" s="50"/>
      <c r="CI82" s="50"/>
      <c r="CJ82" s="50"/>
      <c r="CK82" s="50"/>
      <c r="CL82" s="50"/>
      <c r="CM82" s="50"/>
      <c r="CN82" s="307"/>
      <c r="CO82" s="57"/>
      <c r="CP82" s="17"/>
      <c r="CQ82" s="17"/>
      <c r="CR82" s="56"/>
      <c r="CS82" s="50"/>
      <c r="CT82" s="50"/>
      <c r="CU82" s="50"/>
      <c r="CV82" s="50"/>
      <c r="CW82" s="50"/>
      <c r="CX82" s="50"/>
      <c r="CY82" s="307"/>
      <c r="CZ82" s="57"/>
      <c r="DA82" s="17"/>
      <c r="DB82" s="17"/>
      <c r="DC82" s="56"/>
      <c r="DD82" s="50"/>
      <c r="DE82" s="50"/>
      <c r="DF82" s="50"/>
      <c r="DG82" s="50"/>
      <c r="DH82" s="50"/>
      <c r="DI82" s="50"/>
      <c r="DJ82" s="307"/>
      <c r="DK82" s="57"/>
      <c r="DL82" s="17"/>
      <c r="DM82" s="17"/>
      <c r="DN82" s="56"/>
      <c r="DO82" s="50"/>
      <c r="DP82" s="50"/>
      <c r="DQ82" s="50"/>
      <c r="DR82" s="50"/>
      <c r="DS82" s="50"/>
      <c r="DT82" s="50"/>
      <c r="DU82" s="307"/>
      <c r="DV82" s="57"/>
      <c r="DW82" s="17"/>
      <c r="DX82" s="17"/>
      <c r="DY82" s="56"/>
      <c r="DZ82" s="50"/>
      <c r="EA82" s="50"/>
      <c r="EB82" s="50"/>
      <c r="EC82" s="50"/>
      <c r="ED82" s="50"/>
      <c r="EE82" s="50"/>
      <c r="EF82" s="307"/>
      <c r="EG82" s="57"/>
      <c r="EH82" s="17"/>
      <c r="EI82" s="17"/>
      <c r="EJ82" s="56"/>
      <c r="EK82" s="50"/>
      <c r="EL82" s="50"/>
      <c r="EM82" s="50"/>
      <c r="EN82" s="50"/>
      <c r="EO82" s="50"/>
      <c r="EP82" s="50"/>
      <c r="EQ82" s="307"/>
      <c r="ER82" s="57"/>
      <c r="ES82" s="17"/>
      <c r="ET82" s="17"/>
      <c r="EU82" s="56"/>
      <c r="EV82" s="50"/>
      <c r="EW82" s="50"/>
      <c r="EX82" s="50"/>
      <c r="EY82" s="50"/>
      <c r="EZ82" s="50"/>
      <c r="FA82" s="50"/>
      <c r="FB82" s="307"/>
      <c r="FC82" s="57"/>
      <c r="FD82" s="17"/>
      <c r="FE82" s="17"/>
      <c r="FF82" s="56"/>
      <c r="FG82" s="50"/>
      <c r="FH82" s="50"/>
      <c r="FI82" s="50"/>
      <c r="FJ82" s="50"/>
      <c r="FK82" s="50"/>
      <c r="FL82" s="50"/>
      <c r="FM82" s="307"/>
      <c r="FN82" s="57"/>
      <c r="FO82" s="17"/>
      <c r="FP82" s="17"/>
      <c r="FQ82" s="56"/>
      <c r="FR82" s="50"/>
      <c r="FS82" s="50"/>
      <c r="FT82" s="50"/>
      <c r="FU82" s="50"/>
      <c r="FV82" s="50"/>
      <c r="FW82" s="50"/>
      <c r="FX82" s="307"/>
      <c r="FY82" s="57"/>
      <c r="FZ82" s="17"/>
      <c r="GA82" s="17"/>
      <c r="GB82" s="56"/>
      <c r="GC82" s="50"/>
      <c r="GD82" s="50"/>
      <c r="GE82" s="50"/>
      <c r="GF82" s="50"/>
      <c r="GG82" s="50"/>
      <c r="GH82" s="50"/>
      <c r="GI82" s="307"/>
      <c r="GJ82" s="57"/>
      <c r="GK82" s="17"/>
      <c r="GL82" s="17"/>
      <c r="GM82" s="56"/>
      <c r="GN82" s="50"/>
      <c r="GO82" s="50"/>
      <c r="GP82" s="50"/>
      <c r="GQ82" s="50"/>
      <c r="GR82" s="50"/>
      <c r="GS82" s="50"/>
      <c r="GT82" s="307"/>
      <c r="GU82" s="57"/>
      <c r="GV82" s="17"/>
      <c r="GW82" s="17"/>
      <c r="GX82" s="56"/>
      <c r="GY82" s="50"/>
      <c r="GZ82" s="50"/>
      <c r="HA82" s="50"/>
      <c r="HB82" s="50"/>
      <c r="HC82" s="50"/>
      <c r="HD82" s="50"/>
      <c r="HE82" s="307"/>
      <c r="HF82" s="57"/>
      <c r="HG82" s="17"/>
      <c r="HH82" s="17"/>
      <c r="HI82" s="56"/>
      <c r="HJ82" s="50"/>
      <c r="HK82" s="50"/>
      <c r="HL82" s="50"/>
      <c r="HM82" s="50"/>
      <c r="HN82" s="50"/>
      <c r="HO82" s="50"/>
      <c r="HP82" s="307"/>
      <c r="HQ82" s="57"/>
      <c r="HR82" s="17"/>
      <c r="HS82" s="17"/>
    </row>
    <row r="83" spans="1:227" x14ac:dyDescent="0.3">
      <c r="A83" s="60"/>
      <c r="B83" s="224"/>
      <c r="C83" s="61"/>
      <c r="D83" s="61"/>
      <c r="E83" s="307"/>
      <c r="F83" s="307"/>
      <c r="G83" s="17"/>
      <c r="H83" s="56"/>
      <c r="I83" s="50"/>
      <c r="J83" s="50"/>
      <c r="K83" s="50"/>
      <c r="L83" s="50"/>
      <c r="M83" s="50"/>
      <c r="N83" s="50"/>
      <c r="O83" s="307"/>
      <c r="P83" s="57"/>
      <c r="Q83" s="17"/>
      <c r="R83" s="17"/>
      <c r="S83" s="56"/>
      <c r="T83" s="50"/>
      <c r="U83" s="50"/>
      <c r="V83" s="50"/>
      <c r="W83" s="50"/>
      <c r="X83" s="50"/>
      <c r="Y83" s="50"/>
      <c r="Z83" s="307"/>
      <c r="AA83" s="57"/>
      <c r="AB83" s="17"/>
      <c r="AC83" s="17"/>
      <c r="AD83" s="56"/>
      <c r="AE83" s="50"/>
      <c r="AF83" s="50"/>
      <c r="AG83" s="50"/>
      <c r="AH83" s="50"/>
      <c r="AI83" s="50"/>
      <c r="AJ83" s="50"/>
      <c r="AK83" s="307"/>
      <c r="AL83" s="57"/>
      <c r="AM83" s="17"/>
      <c r="AN83" s="17"/>
      <c r="AO83" s="56"/>
      <c r="AP83" s="50"/>
      <c r="AQ83" s="50"/>
      <c r="AR83" s="50"/>
      <c r="AS83" s="50"/>
      <c r="AT83" s="50"/>
      <c r="AU83" s="50"/>
      <c r="AV83" s="307"/>
      <c r="AW83" s="57"/>
      <c r="AX83" s="17"/>
      <c r="AY83" s="17"/>
      <c r="AZ83" s="56"/>
      <c r="BA83" s="50"/>
      <c r="BB83" s="50"/>
      <c r="BC83" s="50"/>
      <c r="BD83" s="50"/>
      <c r="BE83" s="50"/>
      <c r="BF83" s="50"/>
      <c r="BG83" s="307"/>
      <c r="BH83" s="57"/>
      <c r="BI83" s="17"/>
      <c r="BJ83" s="17"/>
      <c r="BK83" s="56"/>
      <c r="BL83" s="50"/>
      <c r="BM83" s="50"/>
      <c r="BN83" s="50"/>
      <c r="BO83" s="50"/>
      <c r="BP83" s="50"/>
      <c r="BQ83" s="50"/>
      <c r="BR83" s="307"/>
      <c r="BS83" s="57"/>
      <c r="BT83" s="17"/>
      <c r="BU83" s="17"/>
      <c r="BV83" s="56"/>
      <c r="BW83" s="50"/>
      <c r="BX83" s="50"/>
      <c r="BY83" s="50"/>
      <c r="BZ83" s="50"/>
      <c r="CA83" s="50"/>
      <c r="CB83" s="50"/>
      <c r="CC83" s="307"/>
      <c r="CD83" s="57"/>
      <c r="CE83" s="17"/>
      <c r="CF83" s="17"/>
      <c r="CG83" s="56"/>
      <c r="CH83" s="50"/>
      <c r="CI83" s="50"/>
      <c r="CJ83" s="50"/>
      <c r="CK83" s="50"/>
      <c r="CL83" s="50"/>
      <c r="CM83" s="50"/>
      <c r="CN83" s="307"/>
      <c r="CO83" s="57"/>
      <c r="CP83" s="17"/>
      <c r="CQ83" s="17"/>
      <c r="CR83" s="56"/>
      <c r="CS83" s="50"/>
      <c r="CT83" s="50"/>
      <c r="CU83" s="50"/>
      <c r="CV83" s="50"/>
      <c r="CW83" s="50"/>
      <c r="CX83" s="50"/>
      <c r="CY83" s="307"/>
      <c r="CZ83" s="57"/>
      <c r="DA83" s="17"/>
      <c r="DB83" s="17"/>
      <c r="DC83" s="56"/>
      <c r="DD83" s="50"/>
      <c r="DE83" s="50"/>
      <c r="DF83" s="50"/>
      <c r="DG83" s="50"/>
      <c r="DH83" s="50"/>
      <c r="DI83" s="50"/>
      <c r="DJ83" s="307"/>
      <c r="DK83" s="57"/>
      <c r="DL83" s="17"/>
      <c r="DM83" s="17"/>
      <c r="DN83" s="56"/>
      <c r="DO83" s="50"/>
      <c r="DP83" s="50"/>
      <c r="DQ83" s="50"/>
      <c r="DR83" s="50"/>
      <c r="DS83" s="50"/>
      <c r="DT83" s="50"/>
      <c r="DU83" s="307"/>
      <c r="DV83" s="57"/>
      <c r="DW83" s="17"/>
      <c r="DX83" s="17"/>
      <c r="DY83" s="56"/>
      <c r="DZ83" s="50"/>
      <c r="EA83" s="50"/>
      <c r="EB83" s="50"/>
      <c r="EC83" s="50"/>
      <c r="ED83" s="50"/>
      <c r="EE83" s="50"/>
      <c r="EF83" s="307"/>
      <c r="EG83" s="57"/>
      <c r="EH83" s="17"/>
      <c r="EI83" s="17"/>
      <c r="EJ83" s="56"/>
      <c r="EK83" s="50"/>
      <c r="EL83" s="50"/>
      <c r="EM83" s="50"/>
      <c r="EN83" s="50"/>
      <c r="EO83" s="50"/>
      <c r="EP83" s="50"/>
      <c r="EQ83" s="307"/>
      <c r="ER83" s="57"/>
      <c r="ES83" s="17"/>
      <c r="ET83" s="17"/>
      <c r="EU83" s="56"/>
      <c r="EV83" s="50"/>
      <c r="EW83" s="50"/>
      <c r="EX83" s="50"/>
      <c r="EY83" s="50"/>
      <c r="EZ83" s="50"/>
      <c r="FA83" s="50"/>
      <c r="FB83" s="307"/>
      <c r="FC83" s="57"/>
      <c r="FD83" s="17"/>
      <c r="FE83" s="17"/>
      <c r="FF83" s="56"/>
      <c r="FG83" s="50"/>
      <c r="FH83" s="50"/>
      <c r="FI83" s="50"/>
      <c r="FJ83" s="50"/>
      <c r="FK83" s="50"/>
      <c r="FL83" s="50"/>
      <c r="FM83" s="307"/>
      <c r="FN83" s="57"/>
      <c r="FO83" s="17"/>
      <c r="FP83" s="17"/>
      <c r="FQ83" s="56"/>
      <c r="FR83" s="50"/>
      <c r="FS83" s="50"/>
      <c r="FT83" s="50"/>
      <c r="FU83" s="50"/>
      <c r="FV83" s="50"/>
      <c r="FW83" s="50"/>
      <c r="FX83" s="307"/>
      <c r="FY83" s="57"/>
      <c r="FZ83" s="17"/>
      <c r="GA83" s="17"/>
      <c r="GB83" s="56"/>
      <c r="GC83" s="50"/>
      <c r="GD83" s="50"/>
      <c r="GE83" s="50"/>
      <c r="GF83" s="50"/>
      <c r="GG83" s="50"/>
      <c r="GH83" s="50"/>
      <c r="GI83" s="307"/>
      <c r="GJ83" s="57"/>
      <c r="GK83" s="17"/>
      <c r="GL83" s="17"/>
      <c r="GM83" s="56"/>
      <c r="GN83" s="50"/>
      <c r="GO83" s="50"/>
      <c r="GP83" s="50"/>
      <c r="GQ83" s="50"/>
      <c r="GR83" s="50"/>
      <c r="GS83" s="50"/>
      <c r="GT83" s="307"/>
      <c r="GU83" s="57"/>
      <c r="GV83" s="17"/>
      <c r="GW83" s="17"/>
      <c r="GX83" s="56"/>
      <c r="GY83" s="50"/>
      <c r="GZ83" s="50"/>
      <c r="HA83" s="50"/>
      <c r="HB83" s="50"/>
      <c r="HC83" s="50"/>
      <c r="HD83" s="50"/>
      <c r="HE83" s="307"/>
      <c r="HF83" s="57"/>
      <c r="HG83" s="17"/>
      <c r="HH83" s="17"/>
      <c r="HI83" s="56"/>
      <c r="HJ83" s="50"/>
      <c r="HK83" s="50"/>
      <c r="HL83" s="50"/>
      <c r="HM83" s="50"/>
      <c r="HN83" s="50"/>
      <c r="HO83" s="50"/>
      <c r="HP83" s="307"/>
      <c r="HQ83" s="57"/>
      <c r="HR83" s="17"/>
      <c r="HS83" s="17"/>
    </row>
    <row r="84" spans="1:227" x14ac:dyDescent="0.3">
      <c r="A84" s="60"/>
      <c r="B84" s="224"/>
      <c r="C84" s="61"/>
      <c r="D84" s="61"/>
      <c r="E84" s="307"/>
      <c r="F84" s="307"/>
      <c r="G84" s="17"/>
      <c r="H84" s="56"/>
      <c r="I84" s="50"/>
      <c r="J84" s="50"/>
      <c r="K84" s="50"/>
      <c r="L84" s="50"/>
      <c r="M84" s="50"/>
      <c r="N84" s="50"/>
      <c r="O84" s="307"/>
      <c r="P84" s="57"/>
      <c r="Q84" s="17"/>
      <c r="R84" s="17"/>
      <c r="S84" s="56"/>
      <c r="T84" s="50"/>
      <c r="U84" s="50"/>
      <c r="V84" s="50"/>
      <c r="W84" s="50"/>
      <c r="X84" s="50"/>
      <c r="Y84" s="50"/>
      <c r="Z84" s="307"/>
      <c r="AA84" s="57"/>
      <c r="AB84" s="17"/>
      <c r="AC84" s="17"/>
      <c r="AD84" s="56"/>
      <c r="AE84" s="50"/>
      <c r="AF84" s="50"/>
      <c r="AG84" s="50"/>
      <c r="AH84" s="50"/>
      <c r="AI84" s="50"/>
      <c r="AJ84" s="50"/>
      <c r="AK84" s="307"/>
      <c r="AL84" s="57"/>
      <c r="AM84" s="17"/>
      <c r="AN84" s="17"/>
      <c r="AO84" s="56"/>
      <c r="AP84" s="50"/>
      <c r="AQ84" s="50"/>
      <c r="AR84" s="50"/>
      <c r="AS84" s="50"/>
      <c r="AT84" s="50"/>
      <c r="AU84" s="50"/>
      <c r="AV84" s="307"/>
      <c r="AW84" s="57"/>
      <c r="AX84" s="17"/>
      <c r="AY84" s="17"/>
      <c r="AZ84" s="56"/>
      <c r="BA84" s="50"/>
      <c r="BB84" s="50"/>
      <c r="BC84" s="50"/>
      <c r="BD84" s="50"/>
      <c r="BE84" s="50"/>
      <c r="BF84" s="50"/>
      <c r="BG84" s="307"/>
      <c r="BH84" s="57"/>
      <c r="BI84" s="17"/>
      <c r="BJ84" s="17"/>
      <c r="BK84" s="56"/>
      <c r="BL84" s="50"/>
      <c r="BM84" s="50"/>
      <c r="BN84" s="50"/>
      <c r="BO84" s="50"/>
      <c r="BP84" s="50"/>
      <c r="BQ84" s="50"/>
      <c r="BR84" s="307"/>
      <c r="BS84" s="57"/>
      <c r="BT84" s="17"/>
      <c r="BU84" s="17"/>
      <c r="BV84" s="56"/>
      <c r="BW84" s="50"/>
      <c r="BX84" s="50"/>
      <c r="BY84" s="50"/>
      <c r="BZ84" s="50"/>
      <c r="CA84" s="50"/>
      <c r="CB84" s="50"/>
      <c r="CC84" s="307"/>
      <c r="CD84" s="57"/>
      <c r="CE84" s="17"/>
      <c r="CF84" s="17"/>
      <c r="CG84" s="56"/>
      <c r="CH84" s="50"/>
      <c r="CI84" s="50"/>
      <c r="CJ84" s="50"/>
      <c r="CK84" s="50"/>
      <c r="CL84" s="50"/>
      <c r="CM84" s="50"/>
      <c r="CN84" s="307"/>
      <c r="CO84" s="57"/>
      <c r="CP84" s="17"/>
      <c r="CQ84" s="17"/>
      <c r="CR84" s="56"/>
      <c r="CS84" s="50"/>
      <c r="CT84" s="50"/>
      <c r="CU84" s="50"/>
      <c r="CV84" s="50"/>
      <c r="CW84" s="50"/>
      <c r="CX84" s="50"/>
      <c r="CY84" s="307"/>
      <c r="CZ84" s="57"/>
      <c r="DA84" s="17"/>
      <c r="DB84" s="17"/>
      <c r="DC84" s="56"/>
      <c r="DD84" s="50"/>
      <c r="DE84" s="50"/>
      <c r="DF84" s="50"/>
      <c r="DG84" s="50"/>
      <c r="DH84" s="50"/>
      <c r="DI84" s="50"/>
      <c r="DJ84" s="307"/>
      <c r="DK84" s="57"/>
      <c r="DL84" s="17"/>
      <c r="DM84" s="17"/>
      <c r="DN84" s="56"/>
      <c r="DO84" s="50"/>
      <c r="DP84" s="50"/>
      <c r="DQ84" s="50"/>
      <c r="DR84" s="50"/>
      <c r="DS84" s="50"/>
      <c r="DT84" s="50"/>
      <c r="DU84" s="307"/>
      <c r="DV84" s="57"/>
      <c r="DW84" s="17"/>
      <c r="DX84" s="17"/>
      <c r="DY84" s="56"/>
      <c r="DZ84" s="50"/>
      <c r="EA84" s="50"/>
      <c r="EB84" s="50"/>
      <c r="EC84" s="50"/>
      <c r="ED84" s="50"/>
      <c r="EE84" s="50"/>
      <c r="EF84" s="307"/>
      <c r="EG84" s="57"/>
      <c r="EH84" s="17"/>
      <c r="EI84" s="17"/>
      <c r="EJ84" s="56"/>
      <c r="EK84" s="50"/>
      <c r="EL84" s="50"/>
      <c r="EM84" s="50"/>
      <c r="EN84" s="50"/>
      <c r="EO84" s="50"/>
      <c r="EP84" s="50"/>
      <c r="EQ84" s="307"/>
      <c r="ER84" s="57"/>
      <c r="ES84" s="17"/>
      <c r="ET84" s="17"/>
      <c r="EU84" s="56"/>
      <c r="EV84" s="50"/>
      <c r="EW84" s="50"/>
      <c r="EX84" s="50"/>
      <c r="EY84" s="50"/>
      <c r="EZ84" s="50"/>
      <c r="FA84" s="50"/>
      <c r="FB84" s="307"/>
      <c r="FC84" s="57"/>
      <c r="FD84" s="17"/>
      <c r="FE84" s="17"/>
      <c r="FF84" s="56"/>
      <c r="FG84" s="50"/>
      <c r="FH84" s="50"/>
      <c r="FI84" s="50"/>
      <c r="FJ84" s="50"/>
      <c r="FK84" s="50"/>
      <c r="FL84" s="50"/>
      <c r="FM84" s="307"/>
      <c r="FN84" s="57"/>
      <c r="FO84" s="17"/>
      <c r="FP84" s="17"/>
      <c r="FQ84" s="56"/>
      <c r="FR84" s="50"/>
      <c r="FS84" s="50"/>
      <c r="FT84" s="50"/>
      <c r="FU84" s="50"/>
      <c r="FV84" s="50"/>
      <c r="FW84" s="50"/>
      <c r="FX84" s="307"/>
      <c r="FY84" s="57"/>
      <c r="FZ84" s="17"/>
      <c r="GA84" s="17"/>
      <c r="GB84" s="56"/>
      <c r="GC84" s="50"/>
      <c r="GD84" s="50"/>
      <c r="GE84" s="50"/>
      <c r="GF84" s="50"/>
      <c r="GG84" s="50"/>
      <c r="GH84" s="50"/>
      <c r="GI84" s="307"/>
      <c r="GJ84" s="57"/>
      <c r="GK84" s="17"/>
      <c r="GL84" s="17"/>
      <c r="GM84" s="56"/>
      <c r="GN84" s="50"/>
      <c r="GO84" s="50"/>
      <c r="GP84" s="50"/>
      <c r="GQ84" s="50"/>
      <c r="GR84" s="50"/>
      <c r="GS84" s="50"/>
      <c r="GT84" s="307"/>
      <c r="GU84" s="57"/>
      <c r="GV84" s="17"/>
      <c r="GW84" s="17"/>
      <c r="GX84" s="56"/>
      <c r="GY84" s="50"/>
      <c r="GZ84" s="50"/>
      <c r="HA84" s="50"/>
      <c r="HB84" s="50"/>
      <c r="HC84" s="50"/>
      <c r="HD84" s="50"/>
      <c r="HE84" s="307"/>
      <c r="HF84" s="57"/>
      <c r="HG84" s="17"/>
      <c r="HH84" s="17"/>
      <c r="HI84" s="56"/>
      <c r="HJ84" s="50"/>
      <c r="HK84" s="50"/>
      <c r="HL84" s="50"/>
      <c r="HM84" s="50"/>
      <c r="HN84" s="50"/>
      <c r="HO84" s="50"/>
      <c r="HP84" s="307"/>
      <c r="HQ84" s="57"/>
      <c r="HR84" s="17"/>
      <c r="HS84" s="17"/>
    </row>
    <row r="85" spans="1:227" x14ac:dyDescent="0.3">
      <c r="A85" s="60"/>
      <c r="B85" s="224"/>
      <c r="C85" s="61"/>
      <c r="D85" s="61"/>
    </row>
    <row r="86" spans="1:227" x14ac:dyDescent="0.3">
      <c r="A86" s="60"/>
      <c r="B86" s="224"/>
      <c r="C86" s="61"/>
      <c r="D86" s="61"/>
    </row>
    <row r="87" spans="1:227" x14ac:dyDescent="0.3">
      <c r="A87" s="60"/>
      <c r="B87" s="224"/>
      <c r="C87" s="61"/>
      <c r="D87" s="61"/>
    </row>
    <row r="88" spans="1:227" x14ac:dyDescent="0.3">
      <c r="A88" s="60"/>
      <c r="B88" s="224"/>
      <c r="C88" s="61"/>
      <c r="D88" s="61"/>
    </row>
    <row r="89" spans="1:227" x14ac:dyDescent="0.3">
      <c r="A89" s="60"/>
      <c r="B89" s="224"/>
      <c r="C89" s="61"/>
      <c r="D89" s="61"/>
      <c r="E89" s="307"/>
      <c r="F89" s="307"/>
      <c r="G89" s="17"/>
      <c r="H89" s="56"/>
      <c r="I89" s="50"/>
      <c r="J89" s="50"/>
      <c r="K89" s="50"/>
      <c r="L89" s="50"/>
      <c r="M89" s="50"/>
      <c r="N89" s="50"/>
      <c r="O89" s="307"/>
      <c r="P89" s="57"/>
      <c r="Q89" s="17"/>
      <c r="R89" s="17"/>
      <c r="S89" s="56"/>
      <c r="T89" s="50"/>
      <c r="U89" s="50"/>
      <c r="V89" s="50"/>
      <c r="W89" s="50"/>
      <c r="X89" s="50"/>
      <c r="Y89" s="50"/>
      <c r="Z89" s="307"/>
      <c r="AA89" s="57"/>
      <c r="AB89" s="17"/>
      <c r="AC89" s="17"/>
      <c r="AD89" s="56"/>
      <c r="AE89" s="50"/>
      <c r="AF89" s="50"/>
      <c r="AG89" s="50"/>
      <c r="AH89" s="50"/>
      <c r="AI89" s="50"/>
      <c r="AJ89" s="50"/>
      <c r="AK89" s="307"/>
      <c r="AL89" s="57"/>
      <c r="AM89" s="17"/>
      <c r="AN89" s="17"/>
      <c r="AO89" s="56"/>
      <c r="AP89" s="50"/>
      <c r="AQ89" s="50"/>
      <c r="AR89" s="50"/>
      <c r="AS89" s="50"/>
      <c r="AT89" s="50"/>
      <c r="AU89" s="50"/>
      <c r="AV89" s="307"/>
      <c r="AW89" s="57"/>
      <c r="AX89" s="17"/>
      <c r="AY89" s="17"/>
      <c r="AZ89" s="56"/>
      <c r="BA89" s="50"/>
      <c r="BB89" s="50"/>
      <c r="BC89" s="50"/>
      <c r="BD89" s="50"/>
      <c r="BE89" s="50"/>
      <c r="BF89" s="50"/>
      <c r="BG89" s="307"/>
      <c r="BH89" s="57"/>
      <c r="BI89" s="17"/>
      <c r="BJ89" s="17"/>
      <c r="BK89" s="56"/>
      <c r="BL89" s="50"/>
      <c r="BM89" s="50"/>
      <c r="BN89" s="50"/>
      <c r="BO89" s="50"/>
      <c r="BP89" s="50"/>
      <c r="BQ89" s="50"/>
      <c r="BR89" s="307"/>
      <c r="BS89" s="57"/>
      <c r="BT89" s="17"/>
      <c r="BU89" s="17"/>
      <c r="BV89" s="56"/>
      <c r="BW89" s="50"/>
      <c r="BX89" s="50"/>
      <c r="BY89" s="50"/>
      <c r="BZ89" s="50"/>
      <c r="CA89" s="50"/>
      <c r="CB89" s="50"/>
      <c r="CC89" s="307"/>
      <c r="CD89" s="57"/>
      <c r="CE89" s="17"/>
      <c r="CF89" s="17"/>
      <c r="CG89" s="56"/>
      <c r="CH89" s="50"/>
      <c r="CI89" s="50"/>
      <c r="CJ89" s="50"/>
      <c r="CK89" s="50"/>
      <c r="CL89" s="50"/>
      <c r="CM89" s="50"/>
      <c r="CN89" s="307"/>
      <c r="CO89" s="57"/>
      <c r="CP89" s="17"/>
      <c r="CQ89" s="17"/>
      <c r="CR89" s="56"/>
      <c r="CS89" s="50"/>
      <c r="CT89" s="50"/>
      <c r="CU89" s="50"/>
      <c r="CV89" s="50"/>
      <c r="CW89" s="50"/>
      <c r="CX89" s="50"/>
      <c r="CY89" s="307"/>
      <c r="CZ89" s="57"/>
      <c r="DA89" s="17"/>
      <c r="DB89" s="17"/>
      <c r="DC89" s="56"/>
      <c r="DD89" s="50"/>
      <c r="DE89" s="50"/>
      <c r="DF89" s="50"/>
      <c r="DG89" s="50"/>
      <c r="DH89" s="50"/>
      <c r="DI89" s="50"/>
      <c r="DJ89" s="307"/>
      <c r="DK89" s="57"/>
      <c r="DL89" s="17"/>
      <c r="DM89" s="17"/>
      <c r="DN89" s="56"/>
      <c r="DO89" s="50"/>
      <c r="DP89" s="50"/>
      <c r="DQ89" s="50"/>
      <c r="DR89" s="50"/>
      <c r="DS89" s="50"/>
      <c r="DT89" s="50"/>
      <c r="DU89" s="307"/>
      <c r="DV89" s="57"/>
      <c r="DW89" s="17"/>
      <c r="DX89" s="17"/>
      <c r="DY89" s="56"/>
      <c r="DZ89" s="50"/>
      <c r="EA89" s="50"/>
      <c r="EB89" s="50"/>
      <c r="EC89" s="50"/>
      <c r="ED89" s="50"/>
      <c r="EE89" s="50"/>
      <c r="EF89" s="307"/>
      <c r="EG89" s="57"/>
      <c r="EH89" s="17"/>
      <c r="EI89" s="17"/>
      <c r="EJ89" s="56"/>
      <c r="EK89" s="50"/>
      <c r="EL89" s="50"/>
      <c r="EM89" s="50"/>
      <c r="EN89" s="50"/>
      <c r="EO89" s="50"/>
      <c r="EP89" s="50"/>
      <c r="EQ89" s="307"/>
      <c r="ER89" s="57"/>
      <c r="ES89" s="17"/>
      <c r="ET89" s="17"/>
      <c r="EU89" s="56"/>
      <c r="EV89" s="50"/>
      <c r="EW89" s="50"/>
      <c r="EX89" s="50"/>
      <c r="EY89" s="50"/>
      <c r="EZ89" s="50"/>
      <c r="FA89" s="50"/>
      <c r="FB89" s="307"/>
      <c r="FC89" s="57"/>
      <c r="FD89" s="17"/>
      <c r="FE89" s="17"/>
      <c r="FF89" s="56"/>
      <c r="FG89" s="50"/>
      <c r="FH89" s="50"/>
      <c r="FI89" s="50"/>
      <c r="FJ89" s="50"/>
      <c r="FK89" s="50"/>
      <c r="FL89" s="50"/>
      <c r="FM89" s="307"/>
      <c r="FN89" s="57"/>
      <c r="FO89" s="17"/>
      <c r="FP89" s="17"/>
      <c r="FQ89" s="56"/>
      <c r="FR89" s="50"/>
      <c r="FS89" s="50"/>
      <c r="FT89" s="50"/>
      <c r="FU89" s="50"/>
      <c r="FV89" s="50"/>
      <c r="FW89" s="50"/>
      <c r="FX89" s="307"/>
      <c r="FY89" s="57"/>
      <c r="FZ89" s="17"/>
      <c r="GA89" s="17"/>
      <c r="GB89" s="56"/>
      <c r="GC89" s="50"/>
      <c r="GD89" s="50"/>
      <c r="GE89" s="50"/>
      <c r="GF89" s="50"/>
      <c r="GG89" s="50"/>
      <c r="GH89" s="50"/>
      <c r="GI89" s="307"/>
      <c r="GJ89" s="57"/>
      <c r="GK89" s="17"/>
      <c r="GL89" s="17"/>
      <c r="GM89" s="56"/>
      <c r="GN89" s="50"/>
      <c r="GO89" s="50"/>
      <c r="GP89" s="50"/>
      <c r="GQ89" s="50"/>
      <c r="GR89" s="50"/>
      <c r="GS89" s="50"/>
      <c r="GT89" s="307"/>
      <c r="GU89" s="57"/>
      <c r="GV89" s="17"/>
      <c r="GW89" s="17"/>
      <c r="GX89" s="56"/>
      <c r="GY89" s="50"/>
      <c r="GZ89" s="50"/>
      <c r="HA89" s="50"/>
      <c r="HB89" s="50"/>
      <c r="HC89" s="50"/>
      <c r="HD89" s="50"/>
      <c r="HE89" s="307"/>
      <c r="HF89" s="57"/>
      <c r="HG89" s="17"/>
      <c r="HH89" s="17"/>
      <c r="HI89" s="56"/>
      <c r="HJ89" s="50"/>
      <c r="HK89" s="50"/>
      <c r="HL89" s="50"/>
      <c r="HM89" s="50"/>
      <c r="HN89" s="50"/>
      <c r="HO89" s="50"/>
      <c r="HP89" s="307"/>
      <c r="HQ89" s="57"/>
      <c r="HR89" s="17"/>
      <c r="HS89" s="17"/>
    </row>
    <row r="90" spans="1:227" x14ac:dyDescent="0.3">
      <c r="A90" s="60"/>
      <c r="B90" s="224"/>
      <c r="C90" s="61"/>
      <c r="D90" s="61"/>
      <c r="E90" s="307"/>
      <c r="F90" s="307"/>
      <c r="G90" s="17"/>
      <c r="H90" s="56"/>
      <c r="I90" s="50"/>
      <c r="J90" s="50"/>
      <c r="K90" s="50"/>
      <c r="L90" s="50"/>
      <c r="M90" s="50"/>
      <c r="N90" s="50"/>
      <c r="O90" s="307"/>
      <c r="P90" s="57"/>
      <c r="Q90" s="17"/>
      <c r="R90" s="17"/>
      <c r="S90" s="56"/>
      <c r="T90" s="50"/>
      <c r="U90" s="50"/>
      <c r="V90" s="50"/>
      <c r="W90" s="50"/>
      <c r="X90" s="50"/>
      <c r="Y90" s="50"/>
      <c r="Z90" s="307"/>
      <c r="AA90" s="57"/>
      <c r="AB90" s="17"/>
      <c r="AC90" s="17"/>
      <c r="AD90" s="56"/>
      <c r="AE90" s="50"/>
      <c r="AF90" s="50"/>
      <c r="AG90" s="50"/>
      <c r="AH90" s="50"/>
      <c r="AI90" s="50"/>
      <c r="AJ90" s="50"/>
      <c r="AK90" s="307"/>
      <c r="AL90" s="57"/>
      <c r="AM90" s="17"/>
      <c r="AN90" s="17"/>
      <c r="AO90" s="56"/>
      <c r="AP90" s="50"/>
      <c r="AQ90" s="50"/>
      <c r="AR90" s="50"/>
      <c r="AS90" s="50"/>
      <c r="AT90" s="50"/>
      <c r="AU90" s="50"/>
      <c r="AV90" s="307"/>
      <c r="AW90" s="57"/>
      <c r="AX90" s="17"/>
      <c r="AY90" s="17"/>
      <c r="AZ90" s="56"/>
      <c r="BA90" s="50"/>
      <c r="BB90" s="50"/>
      <c r="BC90" s="50"/>
      <c r="BD90" s="50"/>
      <c r="BE90" s="50"/>
      <c r="BF90" s="50"/>
      <c r="BG90" s="307"/>
      <c r="BH90" s="57"/>
      <c r="BI90" s="17"/>
      <c r="BJ90" s="17"/>
      <c r="BK90" s="56"/>
      <c r="BL90" s="50"/>
      <c r="BM90" s="50"/>
      <c r="BN90" s="50"/>
      <c r="BO90" s="50"/>
      <c r="BP90" s="50"/>
      <c r="BQ90" s="50"/>
      <c r="BR90" s="307"/>
      <c r="BS90" s="57"/>
      <c r="BT90" s="17"/>
      <c r="BU90" s="17"/>
      <c r="BV90" s="56"/>
      <c r="BW90" s="50"/>
      <c r="BX90" s="50"/>
      <c r="BY90" s="50"/>
      <c r="BZ90" s="50"/>
      <c r="CA90" s="50"/>
      <c r="CB90" s="50"/>
      <c r="CC90" s="307"/>
      <c r="CD90" s="57"/>
      <c r="CE90" s="17"/>
      <c r="CF90" s="17"/>
      <c r="CG90" s="56"/>
      <c r="CH90" s="50"/>
      <c r="CI90" s="50"/>
      <c r="CJ90" s="50"/>
      <c r="CK90" s="50"/>
      <c r="CL90" s="50"/>
      <c r="CM90" s="50"/>
      <c r="CN90" s="307"/>
      <c r="CO90" s="57"/>
      <c r="CP90" s="17"/>
      <c r="CQ90" s="17"/>
      <c r="CR90" s="56"/>
      <c r="CS90" s="50"/>
      <c r="CT90" s="50"/>
      <c r="CU90" s="50"/>
      <c r="CV90" s="50"/>
      <c r="CW90" s="50"/>
      <c r="CX90" s="50"/>
      <c r="CY90" s="307"/>
      <c r="CZ90" s="57"/>
      <c r="DA90" s="17"/>
      <c r="DB90" s="17"/>
      <c r="DC90" s="56"/>
      <c r="DD90" s="50"/>
      <c r="DE90" s="50"/>
      <c r="DF90" s="50"/>
      <c r="DG90" s="50"/>
      <c r="DH90" s="50"/>
      <c r="DI90" s="50"/>
      <c r="DJ90" s="307"/>
      <c r="DK90" s="57"/>
      <c r="DL90" s="17"/>
      <c r="DM90" s="17"/>
      <c r="DN90" s="56"/>
      <c r="DO90" s="50"/>
      <c r="DP90" s="50"/>
      <c r="DQ90" s="50"/>
      <c r="DR90" s="50"/>
      <c r="DS90" s="50"/>
      <c r="DT90" s="50"/>
      <c r="DU90" s="307"/>
      <c r="DV90" s="57"/>
      <c r="DW90" s="17"/>
      <c r="DX90" s="17"/>
      <c r="DY90" s="56"/>
      <c r="DZ90" s="50"/>
      <c r="EA90" s="50"/>
      <c r="EB90" s="50"/>
      <c r="EC90" s="50"/>
      <c r="ED90" s="50"/>
      <c r="EE90" s="50"/>
      <c r="EF90" s="307"/>
      <c r="EG90" s="57"/>
      <c r="EH90" s="17"/>
      <c r="EI90" s="17"/>
      <c r="EJ90" s="56"/>
      <c r="EK90" s="50"/>
      <c r="EL90" s="50"/>
      <c r="EM90" s="50"/>
      <c r="EN90" s="50"/>
      <c r="EO90" s="50"/>
      <c r="EP90" s="50"/>
      <c r="EQ90" s="307"/>
      <c r="ER90" s="57"/>
      <c r="ES90" s="17"/>
      <c r="ET90" s="17"/>
      <c r="EU90" s="56"/>
      <c r="EV90" s="50"/>
      <c r="EW90" s="50"/>
      <c r="EX90" s="50"/>
      <c r="EY90" s="50"/>
      <c r="EZ90" s="50"/>
      <c r="FA90" s="50"/>
      <c r="FB90" s="307"/>
      <c r="FC90" s="57"/>
      <c r="FD90" s="17"/>
      <c r="FE90" s="17"/>
      <c r="FF90" s="56"/>
      <c r="FG90" s="50"/>
      <c r="FH90" s="50"/>
      <c r="FI90" s="50"/>
      <c r="FJ90" s="50"/>
      <c r="FK90" s="50"/>
      <c r="FL90" s="50"/>
      <c r="FM90" s="307"/>
      <c r="FN90" s="57"/>
      <c r="FO90" s="17"/>
      <c r="FP90" s="17"/>
      <c r="FQ90" s="56"/>
      <c r="FR90" s="50"/>
      <c r="FS90" s="50"/>
      <c r="FT90" s="50"/>
      <c r="FU90" s="50"/>
      <c r="FV90" s="50"/>
      <c r="FW90" s="50"/>
      <c r="FX90" s="307"/>
      <c r="FY90" s="57"/>
      <c r="FZ90" s="17"/>
      <c r="GA90" s="17"/>
      <c r="GB90" s="56"/>
      <c r="GC90" s="50"/>
      <c r="GD90" s="50"/>
      <c r="GE90" s="50"/>
      <c r="GF90" s="50"/>
      <c r="GG90" s="50"/>
      <c r="GH90" s="50"/>
      <c r="GI90" s="307"/>
      <c r="GJ90" s="57"/>
      <c r="GK90" s="17"/>
      <c r="GL90" s="17"/>
      <c r="GM90" s="56"/>
      <c r="GN90" s="50"/>
      <c r="GO90" s="50"/>
      <c r="GP90" s="50"/>
      <c r="GQ90" s="50"/>
      <c r="GR90" s="50"/>
      <c r="GS90" s="50"/>
      <c r="GT90" s="307"/>
      <c r="GU90" s="57"/>
      <c r="GV90" s="17"/>
      <c r="GW90" s="17"/>
      <c r="GX90" s="56"/>
      <c r="GY90" s="50"/>
      <c r="GZ90" s="50"/>
      <c r="HA90" s="50"/>
      <c r="HB90" s="50"/>
      <c r="HC90" s="50"/>
      <c r="HD90" s="50"/>
      <c r="HE90" s="307"/>
      <c r="HF90" s="57"/>
      <c r="HG90" s="17"/>
      <c r="HH90" s="17"/>
      <c r="HI90" s="56"/>
      <c r="HJ90" s="50"/>
      <c r="HK90" s="50"/>
      <c r="HL90" s="50"/>
      <c r="HM90" s="50"/>
      <c r="HN90" s="50"/>
      <c r="HO90" s="50"/>
      <c r="HP90" s="307"/>
      <c r="HQ90" s="57"/>
      <c r="HR90" s="17"/>
      <c r="HS90" s="17"/>
    </row>
    <row r="91" spans="1:227" x14ac:dyDescent="0.3">
      <c r="A91" s="60"/>
      <c r="B91" s="224"/>
      <c r="C91" s="61"/>
      <c r="D91" s="61"/>
      <c r="E91" s="307"/>
      <c r="F91" s="307"/>
      <c r="G91" s="17"/>
      <c r="H91" s="56"/>
      <c r="I91" s="50"/>
      <c r="J91" s="50"/>
      <c r="K91" s="50"/>
      <c r="L91" s="50"/>
      <c r="M91" s="50"/>
      <c r="N91" s="50"/>
      <c r="O91" s="307"/>
      <c r="P91" s="57"/>
      <c r="Q91" s="17"/>
      <c r="R91" s="17"/>
      <c r="S91" s="56"/>
      <c r="T91" s="50"/>
      <c r="U91" s="50"/>
      <c r="V91" s="50"/>
      <c r="W91" s="50"/>
      <c r="X91" s="50"/>
      <c r="Y91" s="50"/>
      <c r="Z91" s="307"/>
      <c r="AA91" s="57"/>
      <c r="AB91" s="17"/>
      <c r="AC91" s="17"/>
      <c r="AD91" s="56"/>
      <c r="AE91" s="50"/>
      <c r="AF91" s="50"/>
      <c r="AG91" s="50"/>
      <c r="AH91" s="50"/>
      <c r="AI91" s="50"/>
      <c r="AJ91" s="50"/>
      <c r="AK91" s="307"/>
      <c r="AL91" s="57"/>
      <c r="AM91" s="17"/>
      <c r="AN91" s="17"/>
      <c r="AO91" s="56"/>
      <c r="AP91" s="50"/>
      <c r="AQ91" s="50"/>
      <c r="AR91" s="50"/>
      <c r="AS91" s="50"/>
      <c r="AT91" s="50"/>
      <c r="AU91" s="50"/>
      <c r="AV91" s="307"/>
      <c r="AW91" s="57"/>
      <c r="AX91" s="17"/>
      <c r="AY91" s="17"/>
      <c r="AZ91" s="56"/>
      <c r="BA91" s="50"/>
      <c r="BB91" s="50"/>
      <c r="BC91" s="50"/>
      <c r="BD91" s="50"/>
      <c r="BE91" s="50"/>
      <c r="BF91" s="50"/>
      <c r="BG91" s="307"/>
      <c r="BH91" s="57"/>
      <c r="BI91" s="17"/>
      <c r="BJ91" s="17"/>
      <c r="BK91" s="56"/>
      <c r="BL91" s="50"/>
      <c r="BM91" s="50"/>
      <c r="BN91" s="50"/>
      <c r="BO91" s="50"/>
      <c r="BP91" s="50"/>
      <c r="BQ91" s="50"/>
      <c r="BR91" s="307"/>
      <c r="BS91" s="57"/>
      <c r="BT91" s="17"/>
      <c r="BU91" s="17"/>
      <c r="BV91" s="56"/>
      <c r="BW91" s="50"/>
      <c r="BX91" s="50"/>
      <c r="BY91" s="50"/>
      <c r="BZ91" s="50"/>
      <c r="CA91" s="50"/>
      <c r="CB91" s="50"/>
      <c r="CC91" s="307"/>
      <c r="CD91" s="57"/>
      <c r="CE91" s="17"/>
      <c r="CF91" s="17"/>
      <c r="CG91" s="56"/>
      <c r="CH91" s="50"/>
      <c r="CI91" s="50"/>
      <c r="CJ91" s="50"/>
      <c r="CK91" s="50"/>
      <c r="CL91" s="50"/>
      <c r="CM91" s="50"/>
      <c r="CN91" s="307"/>
      <c r="CO91" s="57"/>
      <c r="CP91" s="17"/>
      <c r="CQ91" s="17"/>
      <c r="CR91" s="56"/>
      <c r="CS91" s="50"/>
      <c r="CT91" s="50"/>
      <c r="CU91" s="50"/>
      <c r="CV91" s="50"/>
      <c r="CW91" s="50"/>
      <c r="CX91" s="50"/>
      <c r="CY91" s="307"/>
      <c r="CZ91" s="57"/>
      <c r="DA91" s="17"/>
      <c r="DB91" s="17"/>
      <c r="DC91" s="56"/>
      <c r="DD91" s="50"/>
      <c r="DE91" s="50"/>
      <c r="DF91" s="50"/>
      <c r="DG91" s="50"/>
      <c r="DH91" s="50"/>
      <c r="DI91" s="50"/>
      <c r="DJ91" s="307"/>
      <c r="DK91" s="57"/>
      <c r="DL91" s="17"/>
      <c r="DM91" s="17"/>
      <c r="DN91" s="56"/>
      <c r="DO91" s="50"/>
      <c r="DP91" s="50"/>
      <c r="DQ91" s="50"/>
      <c r="DR91" s="50"/>
      <c r="DS91" s="50"/>
      <c r="DT91" s="50"/>
      <c r="DU91" s="307"/>
      <c r="DV91" s="57"/>
      <c r="DW91" s="17"/>
      <c r="DX91" s="17"/>
      <c r="DY91" s="56"/>
      <c r="DZ91" s="50"/>
      <c r="EA91" s="50"/>
      <c r="EB91" s="50"/>
      <c r="EC91" s="50"/>
      <c r="ED91" s="50"/>
      <c r="EE91" s="50"/>
      <c r="EF91" s="307"/>
      <c r="EG91" s="57"/>
      <c r="EH91" s="17"/>
      <c r="EI91" s="17"/>
      <c r="EJ91" s="56"/>
      <c r="EK91" s="50"/>
      <c r="EL91" s="50"/>
      <c r="EM91" s="50"/>
      <c r="EN91" s="50"/>
      <c r="EO91" s="50"/>
      <c r="EP91" s="50"/>
      <c r="EQ91" s="307"/>
      <c r="ER91" s="57"/>
      <c r="ES91" s="17"/>
      <c r="ET91" s="17"/>
      <c r="EU91" s="56"/>
      <c r="EV91" s="50"/>
      <c r="EW91" s="50"/>
      <c r="EX91" s="50"/>
      <c r="EY91" s="50"/>
      <c r="EZ91" s="50"/>
      <c r="FA91" s="50"/>
      <c r="FB91" s="307"/>
      <c r="FC91" s="57"/>
      <c r="FD91" s="17"/>
      <c r="FE91" s="17"/>
      <c r="FF91" s="56"/>
      <c r="FG91" s="50"/>
      <c r="FH91" s="50"/>
      <c r="FI91" s="50"/>
      <c r="FJ91" s="50"/>
      <c r="FK91" s="50"/>
      <c r="FL91" s="50"/>
      <c r="FM91" s="307"/>
      <c r="FN91" s="57"/>
      <c r="FO91" s="17"/>
      <c r="FP91" s="17"/>
      <c r="FQ91" s="56"/>
      <c r="FR91" s="50"/>
      <c r="FS91" s="50"/>
      <c r="FT91" s="50"/>
      <c r="FU91" s="50"/>
      <c r="FV91" s="50"/>
      <c r="FW91" s="50"/>
      <c r="FX91" s="307"/>
      <c r="FY91" s="57"/>
      <c r="FZ91" s="17"/>
      <c r="GA91" s="17"/>
      <c r="GB91" s="56"/>
      <c r="GC91" s="50"/>
      <c r="GD91" s="50"/>
      <c r="GE91" s="50"/>
      <c r="GF91" s="50"/>
      <c r="GG91" s="50"/>
      <c r="GH91" s="50"/>
      <c r="GI91" s="307"/>
      <c r="GJ91" s="57"/>
      <c r="GK91" s="17"/>
      <c r="GL91" s="17"/>
      <c r="GM91" s="56"/>
      <c r="GN91" s="50"/>
      <c r="GO91" s="50"/>
      <c r="GP91" s="50"/>
      <c r="GQ91" s="50"/>
      <c r="GR91" s="50"/>
      <c r="GS91" s="50"/>
      <c r="GT91" s="307"/>
      <c r="GU91" s="57"/>
      <c r="GV91" s="17"/>
      <c r="GW91" s="17"/>
      <c r="GX91" s="56"/>
      <c r="GY91" s="50"/>
      <c r="GZ91" s="50"/>
      <c r="HA91" s="50"/>
      <c r="HB91" s="50"/>
      <c r="HC91" s="50"/>
      <c r="HD91" s="50"/>
      <c r="HE91" s="307"/>
      <c r="HF91" s="57"/>
      <c r="HG91" s="17"/>
      <c r="HH91" s="17"/>
      <c r="HI91" s="56"/>
      <c r="HJ91" s="50"/>
      <c r="HK91" s="50"/>
      <c r="HL91" s="50"/>
      <c r="HM91" s="50"/>
      <c r="HN91" s="50"/>
      <c r="HO91" s="50"/>
      <c r="HP91" s="307"/>
      <c r="HQ91" s="57"/>
      <c r="HR91" s="17"/>
      <c r="HS91" s="17"/>
    </row>
    <row r="92" spans="1:227" x14ac:dyDescent="0.3">
      <c r="A92" s="60"/>
      <c r="B92" s="224"/>
      <c r="C92" s="61"/>
      <c r="D92" s="61"/>
      <c r="E92" s="307"/>
      <c r="F92" s="307"/>
      <c r="G92" s="17"/>
      <c r="H92" s="56"/>
      <c r="I92" s="50"/>
      <c r="J92" s="50"/>
      <c r="K92" s="50"/>
      <c r="L92" s="50"/>
      <c r="M92" s="50"/>
      <c r="N92" s="50"/>
      <c r="O92" s="307"/>
      <c r="P92" s="57"/>
      <c r="Q92" s="17"/>
      <c r="R92" s="17"/>
      <c r="S92" s="56"/>
      <c r="T92" s="50"/>
      <c r="U92" s="50"/>
      <c r="V92" s="50"/>
      <c r="W92" s="50"/>
      <c r="X92" s="50"/>
      <c r="Y92" s="50"/>
      <c r="Z92" s="307"/>
      <c r="AA92" s="57"/>
      <c r="AB92" s="17"/>
      <c r="AC92" s="17"/>
      <c r="AD92" s="56"/>
      <c r="AE92" s="50"/>
      <c r="AF92" s="50"/>
      <c r="AG92" s="50"/>
      <c r="AH92" s="50"/>
      <c r="AI92" s="50"/>
      <c r="AJ92" s="50"/>
      <c r="AK92" s="307"/>
      <c r="AL92" s="57"/>
      <c r="AM92" s="17"/>
      <c r="AN92" s="17"/>
      <c r="AO92" s="56"/>
      <c r="AP92" s="50"/>
      <c r="AQ92" s="50"/>
      <c r="AR92" s="50"/>
      <c r="AS92" s="50"/>
      <c r="AT92" s="50"/>
      <c r="AU92" s="50"/>
      <c r="AV92" s="307"/>
      <c r="AW92" s="57"/>
      <c r="AX92" s="17"/>
      <c r="AY92" s="17"/>
      <c r="AZ92" s="56"/>
      <c r="BA92" s="50"/>
      <c r="BB92" s="50"/>
      <c r="BC92" s="50"/>
      <c r="BD92" s="50"/>
      <c r="BE92" s="50"/>
      <c r="BF92" s="50"/>
      <c r="BG92" s="307"/>
      <c r="BH92" s="57"/>
      <c r="BI92" s="17"/>
      <c r="BJ92" s="17"/>
      <c r="BK92" s="56"/>
      <c r="BL92" s="50"/>
      <c r="BM92" s="50"/>
      <c r="BN92" s="50"/>
      <c r="BO92" s="50"/>
      <c r="BP92" s="50"/>
      <c r="BQ92" s="50"/>
      <c r="BR92" s="307"/>
      <c r="BS92" s="57"/>
      <c r="BT92" s="17"/>
      <c r="BU92" s="17"/>
      <c r="BV92" s="56"/>
      <c r="BW92" s="50"/>
      <c r="BX92" s="50"/>
      <c r="BY92" s="50"/>
      <c r="BZ92" s="50"/>
      <c r="CA92" s="50"/>
      <c r="CB92" s="50"/>
      <c r="CC92" s="307"/>
      <c r="CD92" s="57"/>
      <c r="CE92" s="17"/>
      <c r="CF92" s="17"/>
      <c r="CG92" s="56"/>
      <c r="CH92" s="50"/>
      <c r="CI92" s="50"/>
      <c r="CJ92" s="50"/>
      <c r="CK92" s="50"/>
      <c r="CL92" s="50"/>
      <c r="CM92" s="50"/>
      <c r="CN92" s="307"/>
      <c r="CO92" s="57"/>
      <c r="CP92" s="17"/>
      <c r="CQ92" s="17"/>
      <c r="CR92" s="56"/>
      <c r="CS92" s="50"/>
      <c r="CT92" s="50"/>
      <c r="CU92" s="50"/>
      <c r="CV92" s="50"/>
      <c r="CW92" s="50"/>
      <c r="CX92" s="50"/>
      <c r="CY92" s="307"/>
      <c r="CZ92" s="57"/>
      <c r="DA92" s="17"/>
      <c r="DB92" s="17"/>
      <c r="DC92" s="56"/>
      <c r="DD92" s="50"/>
      <c r="DE92" s="50"/>
      <c r="DF92" s="50"/>
      <c r="DG92" s="50"/>
      <c r="DH92" s="50"/>
      <c r="DI92" s="50"/>
      <c r="DJ92" s="307"/>
      <c r="DK92" s="57"/>
      <c r="DL92" s="17"/>
      <c r="DM92" s="17"/>
      <c r="DN92" s="56"/>
      <c r="DO92" s="50"/>
      <c r="DP92" s="50"/>
      <c r="DQ92" s="50"/>
      <c r="DR92" s="50"/>
      <c r="DS92" s="50"/>
      <c r="DT92" s="50"/>
      <c r="DU92" s="307"/>
      <c r="DV92" s="57"/>
      <c r="DW92" s="17"/>
      <c r="DX92" s="17"/>
      <c r="DY92" s="56"/>
      <c r="DZ92" s="50"/>
      <c r="EA92" s="50"/>
      <c r="EB92" s="50"/>
      <c r="EC92" s="50"/>
      <c r="ED92" s="50"/>
      <c r="EE92" s="50"/>
      <c r="EF92" s="307"/>
      <c r="EG92" s="57"/>
      <c r="EH92" s="17"/>
      <c r="EI92" s="17"/>
      <c r="EJ92" s="56"/>
      <c r="EK92" s="50"/>
      <c r="EL92" s="50"/>
      <c r="EM92" s="50"/>
      <c r="EN92" s="50"/>
      <c r="EO92" s="50"/>
      <c r="EP92" s="50"/>
      <c r="EQ92" s="307"/>
      <c r="ER92" s="57"/>
      <c r="ES92" s="17"/>
      <c r="ET92" s="17"/>
      <c r="EU92" s="56"/>
      <c r="EV92" s="50"/>
      <c r="EW92" s="50"/>
      <c r="EX92" s="50"/>
      <c r="EY92" s="50"/>
      <c r="EZ92" s="50"/>
      <c r="FA92" s="50"/>
      <c r="FB92" s="307"/>
      <c r="FC92" s="57"/>
      <c r="FD92" s="17"/>
      <c r="FE92" s="17"/>
      <c r="FF92" s="56"/>
      <c r="FG92" s="50"/>
      <c r="FH92" s="50"/>
      <c r="FI92" s="50"/>
      <c r="FJ92" s="50"/>
      <c r="FK92" s="50"/>
      <c r="FL92" s="50"/>
      <c r="FM92" s="307"/>
      <c r="FN92" s="57"/>
      <c r="FO92" s="17"/>
      <c r="FP92" s="17"/>
      <c r="FQ92" s="56"/>
      <c r="FR92" s="50"/>
      <c r="FS92" s="50"/>
      <c r="FT92" s="50"/>
      <c r="FU92" s="50"/>
      <c r="FV92" s="50"/>
      <c r="FW92" s="50"/>
      <c r="FX92" s="307"/>
      <c r="FY92" s="57"/>
      <c r="FZ92" s="17"/>
      <c r="GA92" s="17"/>
      <c r="GB92" s="56"/>
      <c r="GC92" s="50"/>
      <c r="GD92" s="50"/>
      <c r="GE92" s="50"/>
      <c r="GF92" s="50"/>
      <c r="GG92" s="50"/>
      <c r="GH92" s="50"/>
      <c r="GI92" s="307"/>
      <c r="GJ92" s="57"/>
      <c r="GK92" s="17"/>
      <c r="GL92" s="17"/>
      <c r="GM92" s="56"/>
      <c r="GN92" s="50"/>
      <c r="GO92" s="50"/>
      <c r="GP92" s="50"/>
      <c r="GQ92" s="50"/>
      <c r="GR92" s="50"/>
      <c r="GS92" s="50"/>
      <c r="GT92" s="307"/>
      <c r="GU92" s="57"/>
      <c r="GV92" s="17"/>
      <c r="GW92" s="17"/>
      <c r="GX92" s="56"/>
      <c r="GY92" s="50"/>
      <c r="GZ92" s="50"/>
      <c r="HA92" s="50"/>
      <c r="HB92" s="50"/>
      <c r="HC92" s="50"/>
      <c r="HD92" s="50"/>
      <c r="HE92" s="307"/>
      <c r="HF92" s="57"/>
      <c r="HG92" s="17"/>
      <c r="HH92" s="17"/>
      <c r="HI92" s="56"/>
      <c r="HJ92" s="50"/>
      <c r="HK92" s="50"/>
      <c r="HL92" s="50"/>
      <c r="HM92" s="50"/>
      <c r="HN92" s="50"/>
      <c r="HO92" s="50"/>
      <c r="HP92" s="307"/>
      <c r="HQ92" s="57"/>
      <c r="HR92" s="17"/>
      <c r="HS92" s="17"/>
    </row>
    <row r="93" spans="1:227" x14ac:dyDescent="0.3">
      <c r="A93" s="60"/>
      <c r="B93" s="226"/>
      <c r="C93" s="63"/>
      <c r="D93" s="63"/>
      <c r="E93" s="307"/>
      <c r="F93" s="307"/>
      <c r="G93" s="17"/>
      <c r="H93" s="56"/>
      <c r="I93" s="50"/>
      <c r="J93" s="50"/>
      <c r="K93" s="50"/>
      <c r="L93" s="50"/>
      <c r="M93" s="50"/>
      <c r="N93" s="50"/>
      <c r="O93" s="307"/>
      <c r="P93" s="57"/>
      <c r="Q93" s="17"/>
      <c r="R93" s="17"/>
      <c r="S93" s="56"/>
      <c r="T93" s="50"/>
      <c r="U93" s="50"/>
      <c r="V93" s="50"/>
      <c r="W93" s="50"/>
      <c r="X93" s="50"/>
      <c r="Y93" s="50"/>
      <c r="Z93" s="307"/>
      <c r="AA93" s="57"/>
      <c r="AB93" s="17"/>
      <c r="AC93" s="17"/>
      <c r="AD93" s="56"/>
      <c r="AE93" s="50"/>
      <c r="AF93" s="50"/>
      <c r="AG93" s="50"/>
      <c r="AH93" s="50"/>
      <c r="AI93" s="50"/>
      <c r="AJ93" s="50"/>
      <c r="AK93" s="307"/>
      <c r="AL93" s="57"/>
      <c r="AM93" s="17"/>
      <c r="AN93" s="17"/>
      <c r="AO93" s="56"/>
      <c r="AP93" s="50"/>
      <c r="AQ93" s="50"/>
      <c r="AR93" s="50"/>
      <c r="AS93" s="50"/>
      <c r="AT93" s="50"/>
      <c r="AU93" s="50"/>
      <c r="AV93" s="307"/>
      <c r="AW93" s="57"/>
      <c r="AX93" s="17"/>
      <c r="AY93" s="17"/>
      <c r="AZ93" s="56"/>
      <c r="BA93" s="50"/>
      <c r="BB93" s="50"/>
      <c r="BC93" s="50"/>
      <c r="BD93" s="50"/>
      <c r="BE93" s="50"/>
      <c r="BF93" s="50"/>
      <c r="BG93" s="307"/>
      <c r="BH93" s="57"/>
      <c r="BI93" s="17"/>
      <c r="BJ93" s="17"/>
      <c r="BK93" s="56"/>
      <c r="BL93" s="50"/>
      <c r="BM93" s="50"/>
      <c r="BN93" s="50"/>
      <c r="BO93" s="50"/>
      <c r="BP93" s="50"/>
      <c r="BQ93" s="50"/>
      <c r="BR93" s="307"/>
      <c r="BS93" s="57"/>
      <c r="BT93" s="17"/>
      <c r="BU93" s="17"/>
      <c r="BV93" s="56"/>
      <c r="BW93" s="50"/>
      <c r="BX93" s="50"/>
      <c r="BY93" s="50"/>
      <c r="BZ93" s="50"/>
      <c r="CA93" s="50"/>
      <c r="CB93" s="50"/>
      <c r="CC93" s="307"/>
      <c r="CD93" s="57"/>
      <c r="CE93" s="17"/>
      <c r="CF93" s="17"/>
      <c r="CG93" s="56"/>
      <c r="CH93" s="50"/>
      <c r="CI93" s="50"/>
      <c r="CJ93" s="50"/>
      <c r="CK93" s="50"/>
      <c r="CL93" s="50"/>
      <c r="CM93" s="50"/>
      <c r="CN93" s="307"/>
      <c r="CO93" s="57"/>
      <c r="CP93" s="17"/>
      <c r="CQ93" s="17"/>
      <c r="CR93" s="56"/>
      <c r="CS93" s="50"/>
      <c r="CT93" s="50"/>
      <c r="CU93" s="50"/>
      <c r="CV93" s="50"/>
      <c r="CW93" s="50"/>
      <c r="CX93" s="50"/>
      <c r="CY93" s="307"/>
      <c r="CZ93" s="57"/>
      <c r="DA93" s="17"/>
      <c r="DB93" s="17"/>
      <c r="DC93" s="56"/>
      <c r="DD93" s="50"/>
      <c r="DE93" s="50"/>
      <c r="DF93" s="50"/>
      <c r="DG93" s="50"/>
      <c r="DH93" s="50"/>
      <c r="DI93" s="50"/>
      <c r="DJ93" s="307"/>
      <c r="DK93" s="57"/>
      <c r="DL93" s="17"/>
      <c r="DM93" s="17"/>
      <c r="DN93" s="56"/>
      <c r="DO93" s="50"/>
      <c r="DP93" s="50"/>
      <c r="DQ93" s="50"/>
      <c r="DR93" s="50"/>
      <c r="DS93" s="50"/>
      <c r="DT93" s="50"/>
      <c r="DU93" s="307"/>
      <c r="DV93" s="57"/>
      <c r="DW93" s="17"/>
      <c r="DX93" s="17"/>
      <c r="DY93" s="56"/>
      <c r="DZ93" s="50"/>
      <c r="EA93" s="50"/>
      <c r="EB93" s="50"/>
      <c r="EC93" s="50"/>
      <c r="ED93" s="50"/>
      <c r="EE93" s="50"/>
      <c r="EF93" s="307"/>
      <c r="EG93" s="57"/>
      <c r="EH93" s="17"/>
      <c r="EI93" s="17"/>
      <c r="EJ93" s="56"/>
      <c r="EK93" s="50"/>
      <c r="EL93" s="50"/>
      <c r="EM93" s="50"/>
      <c r="EN93" s="50"/>
      <c r="EO93" s="50"/>
      <c r="EP93" s="50"/>
      <c r="EQ93" s="307"/>
      <c r="ER93" s="57"/>
      <c r="ES93" s="17"/>
      <c r="ET93" s="17"/>
      <c r="EU93" s="56"/>
      <c r="EV93" s="50"/>
      <c r="EW93" s="50"/>
      <c r="EX93" s="50"/>
      <c r="EY93" s="50"/>
      <c r="EZ93" s="50"/>
      <c r="FA93" s="50"/>
      <c r="FB93" s="307"/>
      <c r="FC93" s="57"/>
      <c r="FD93" s="17"/>
      <c r="FE93" s="17"/>
      <c r="FF93" s="56"/>
      <c r="FG93" s="50"/>
      <c r="FH93" s="50"/>
      <c r="FI93" s="50"/>
      <c r="FJ93" s="50"/>
      <c r="FK93" s="50"/>
      <c r="FL93" s="50"/>
      <c r="FM93" s="307"/>
      <c r="FN93" s="57"/>
      <c r="FO93" s="17"/>
      <c r="FP93" s="17"/>
      <c r="FQ93" s="56"/>
      <c r="FR93" s="50"/>
      <c r="FS93" s="50"/>
      <c r="FT93" s="50"/>
      <c r="FU93" s="50"/>
      <c r="FV93" s="50"/>
      <c r="FW93" s="50"/>
      <c r="FX93" s="307"/>
      <c r="FY93" s="57"/>
      <c r="FZ93" s="17"/>
      <c r="GA93" s="17"/>
      <c r="GB93" s="56"/>
      <c r="GC93" s="50"/>
      <c r="GD93" s="50"/>
      <c r="GE93" s="50"/>
      <c r="GF93" s="50"/>
      <c r="GG93" s="50"/>
      <c r="GH93" s="50"/>
      <c r="GI93" s="307"/>
      <c r="GJ93" s="57"/>
      <c r="GK93" s="17"/>
      <c r="GL93" s="17"/>
      <c r="GM93" s="56"/>
      <c r="GN93" s="50"/>
      <c r="GO93" s="50"/>
      <c r="GP93" s="50"/>
      <c r="GQ93" s="50"/>
      <c r="GR93" s="50"/>
      <c r="GS93" s="50"/>
      <c r="GT93" s="307"/>
      <c r="GU93" s="57"/>
      <c r="GV93" s="17"/>
      <c r="GW93" s="17"/>
      <c r="GX93" s="56"/>
      <c r="GY93" s="50"/>
      <c r="GZ93" s="50"/>
      <c r="HA93" s="50"/>
      <c r="HB93" s="50"/>
      <c r="HC93" s="50"/>
      <c r="HD93" s="50"/>
      <c r="HE93" s="307"/>
      <c r="HF93" s="57"/>
      <c r="HG93" s="17"/>
      <c r="HH93" s="17"/>
      <c r="HI93" s="56"/>
      <c r="HJ93" s="50"/>
      <c r="HK93" s="50"/>
      <c r="HL93" s="50"/>
      <c r="HM93" s="50"/>
      <c r="HN93" s="50"/>
      <c r="HO93" s="50"/>
      <c r="HP93" s="307"/>
      <c r="HQ93" s="57"/>
      <c r="HR93" s="17"/>
      <c r="HS93" s="17"/>
    </row>
    <row r="94" spans="1:227" x14ac:dyDescent="0.3">
      <c r="A94" s="65"/>
      <c r="B94" s="66"/>
      <c r="C94" s="67"/>
      <c r="D94" s="67"/>
      <c r="E94" s="307"/>
      <c r="F94" s="307"/>
      <c r="G94" s="17"/>
      <c r="H94" s="56"/>
      <c r="I94" s="50"/>
      <c r="J94" s="50"/>
      <c r="K94" s="50"/>
      <c r="L94" s="50"/>
      <c r="M94" s="50"/>
      <c r="N94" s="50"/>
      <c r="O94" s="307"/>
      <c r="P94" s="57"/>
      <c r="Q94" s="17"/>
      <c r="R94" s="17"/>
      <c r="S94" s="56"/>
      <c r="T94" s="50"/>
      <c r="U94" s="50"/>
      <c r="V94" s="50"/>
      <c r="W94" s="50"/>
      <c r="X94" s="50"/>
      <c r="Y94" s="50"/>
      <c r="Z94" s="307"/>
      <c r="AA94" s="57"/>
      <c r="AB94" s="17"/>
      <c r="AC94" s="17"/>
      <c r="AD94" s="56"/>
      <c r="AE94" s="50"/>
      <c r="AF94" s="50"/>
      <c r="AG94" s="50"/>
      <c r="AH94" s="50"/>
      <c r="AI94" s="50"/>
      <c r="AJ94" s="50"/>
      <c r="AK94" s="307"/>
      <c r="AL94" s="57"/>
      <c r="AM94" s="17"/>
      <c r="AN94" s="17"/>
      <c r="AO94" s="56"/>
      <c r="AP94" s="50"/>
      <c r="AQ94" s="50"/>
      <c r="AR94" s="50"/>
      <c r="AS94" s="50"/>
      <c r="AT94" s="50"/>
      <c r="AU94" s="50"/>
      <c r="AV94" s="307"/>
      <c r="AW94" s="57"/>
      <c r="AX94" s="17"/>
      <c r="AY94" s="17"/>
      <c r="AZ94" s="56"/>
      <c r="BA94" s="50"/>
      <c r="BB94" s="50"/>
      <c r="BC94" s="50"/>
      <c r="BD94" s="50"/>
      <c r="BE94" s="50"/>
      <c r="BF94" s="50"/>
      <c r="BG94" s="307"/>
      <c r="BH94" s="57"/>
      <c r="BI94" s="17"/>
      <c r="BJ94" s="17"/>
      <c r="BK94" s="56"/>
      <c r="BL94" s="50"/>
      <c r="BM94" s="50"/>
      <c r="BN94" s="50"/>
      <c r="BO94" s="50"/>
      <c r="BP94" s="50"/>
      <c r="BQ94" s="50"/>
      <c r="BR94" s="307"/>
      <c r="BS94" s="57"/>
      <c r="BT94" s="17"/>
      <c r="BU94" s="17"/>
      <c r="BV94" s="56"/>
      <c r="BW94" s="50"/>
      <c r="BX94" s="50"/>
      <c r="BY94" s="50"/>
      <c r="BZ94" s="50"/>
      <c r="CA94" s="50"/>
      <c r="CB94" s="50"/>
      <c r="CC94" s="307"/>
      <c r="CD94" s="57"/>
      <c r="CE94" s="17"/>
      <c r="CF94" s="17"/>
      <c r="CG94" s="56"/>
      <c r="CH94" s="50"/>
      <c r="CI94" s="50"/>
      <c r="CJ94" s="50"/>
      <c r="CK94" s="50"/>
      <c r="CL94" s="50"/>
      <c r="CM94" s="50"/>
      <c r="CN94" s="307"/>
      <c r="CO94" s="57"/>
      <c r="CP94" s="17"/>
      <c r="CQ94" s="17"/>
      <c r="CR94" s="56"/>
      <c r="CS94" s="50"/>
      <c r="CT94" s="50"/>
      <c r="CU94" s="50"/>
      <c r="CV94" s="50"/>
      <c r="CW94" s="50"/>
      <c r="CX94" s="50"/>
      <c r="CY94" s="307"/>
      <c r="CZ94" s="57"/>
      <c r="DA94" s="17"/>
      <c r="DB94" s="17"/>
      <c r="DC94" s="56"/>
      <c r="DD94" s="50"/>
      <c r="DE94" s="50"/>
      <c r="DF94" s="50"/>
      <c r="DG94" s="50"/>
      <c r="DH94" s="50"/>
      <c r="DI94" s="50"/>
      <c r="DJ94" s="307"/>
      <c r="DK94" s="57"/>
      <c r="DL94" s="17"/>
      <c r="DM94" s="17"/>
      <c r="DN94" s="56"/>
      <c r="DO94" s="50"/>
      <c r="DP94" s="50"/>
      <c r="DQ94" s="50"/>
      <c r="DR94" s="50"/>
      <c r="DS94" s="50"/>
      <c r="DT94" s="50"/>
      <c r="DU94" s="307"/>
      <c r="DV94" s="57"/>
      <c r="DW94" s="17"/>
      <c r="DX94" s="17"/>
      <c r="DY94" s="56"/>
      <c r="DZ94" s="50"/>
      <c r="EA94" s="50"/>
      <c r="EB94" s="50"/>
      <c r="EC94" s="50"/>
      <c r="ED94" s="50"/>
      <c r="EE94" s="50"/>
      <c r="EF94" s="307"/>
      <c r="EG94" s="57"/>
      <c r="EH94" s="17"/>
      <c r="EI94" s="17"/>
      <c r="EJ94" s="56"/>
      <c r="EK94" s="50"/>
      <c r="EL94" s="50"/>
      <c r="EM94" s="50"/>
      <c r="EN94" s="50"/>
      <c r="EO94" s="50"/>
      <c r="EP94" s="50"/>
      <c r="EQ94" s="307"/>
      <c r="ER94" s="57"/>
      <c r="ES94" s="17"/>
      <c r="ET94" s="17"/>
      <c r="EU94" s="56"/>
      <c r="EV94" s="50"/>
      <c r="EW94" s="50"/>
      <c r="EX94" s="50"/>
      <c r="EY94" s="50"/>
      <c r="EZ94" s="50"/>
      <c r="FA94" s="50"/>
      <c r="FB94" s="307"/>
      <c r="FC94" s="57"/>
      <c r="FD94" s="17"/>
      <c r="FE94" s="17"/>
      <c r="FF94" s="56"/>
      <c r="FG94" s="50"/>
      <c r="FH94" s="50"/>
      <c r="FI94" s="50"/>
      <c r="FJ94" s="50"/>
      <c r="FK94" s="50"/>
      <c r="FL94" s="50"/>
      <c r="FM94" s="307"/>
      <c r="FN94" s="57"/>
      <c r="FO94" s="17"/>
      <c r="FP94" s="17"/>
      <c r="FQ94" s="56"/>
      <c r="FR94" s="50"/>
      <c r="FS94" s="50"/>
      <c r="FT94" s="50"/>
      <c r="FU94" s="50"/>
      <c r="FV94" s="50"/>
      <c r="FW94" s="50"/>
      <c r="FX94" s="307"/>
      <c r="FY94" s="57"/>
      <c r="FZ94" s="17"/>
      <c r="GA94" s="17"/>
      <c r="GB94" s="56"/>
      <c r="GC94" s="50"/>
      <c r="GD94" s="50"/>
      <c r="GE94" s="50"/>
      <c r="GF94" s="50"/>
      <c r="GG94" s="50"/>
      <c r="GH94" s="50"/>
      <c r="GI94" s="307"/>
      <c r="GJ94" s="57"/>
      <c r="GK94" s="17"/>
      <c r="GL94" s="17"/>
      <c r="GM94" s="56"/>
      <c r="GN94" s="50"/>
      <c r="GO94" s="50"/>
      <c r="GP94" s="50"/>
      <c r="GQ94" s="50"/>
      <c r="GR94" s="50"/>
      <c r="GS94" s="50"/>
      <c r="GT94" s="307"/>
      <c r="GU94" s="57"/>
      <c r="GV94" s="17"/>
      <c r="GW94" s="17"/>
      <c r="GX94" s="56"/>
      <c r="GY94" s="50"/>
      <c r="GZ94" s="50"/>
      <c r="HA94" s="50"/>
      <c r="HB94" s="50"/>
      <c r="HC94" s="50"/>
      <c r="HD94" s="50"/>
      <c r="HE94" s="307"/>
      <c r="HF94" s="57"/>
      <c r="HG94" s="17"/>
      <c r="HH94" s="17"/>
      <c r="HI94" s="56"/>
      <c r="HJ94" s="50"/>
      <c r="HK94" s="50"/>
      <c r="HL94" s="50"/>
      <c r="HM94" s="50"/>
      <c r="HN94" s="50"/>
      <c r="HO94" s="50"/>
      <c r="HP94" s="307"/>
      <c r="HQ94" s="57"/>
      <c r="HR94" s="17"/>
      <c r="HS94" s="17"/>
    </row>
    <row r="95" spans="1:227" x14ac:dyDescent="0.3">
      <c r="B95" s="17"/>
      <c r="C95" s="57"/>
      <c r="D95" s="57"/>
      <c r="E95" s="307"/>
      <c r="F95" s="307"/>
      <c r="G95" s="17"/>
      <c r="H95" s="56"/>
      <c r="I95" s="50"/>
      <c r="J95" s="50"/>
      <c r="K95" s="50"/>
      <c r="L95" s="50"/>
      <c r="M95" s="50"/>
      <c r="N95" s="50"/>
      <c r="O95" s="307"/>
      <c r="P95" s="57"/>
      <c r="Q95" s="17"/>
      <c r="R95" s="17"/>
      <c r="S95" s="56"/>
      <c r="T95" s="50"/>
      <c r="U95" s="50"/>
      <c r="V95" s="50"/>
      <c r="W95" s="50"/>
      <c r="X95" s="50"/>
      <c r="Y95" s="50"/>
      <c r="Z95" s="307"/>
      <c r="AA95" s="57"/>
      <c r="AB95" s="17"/>
      <c r="AC95" s="17"/>
      <c r="AD95" s="56"/>
      <c r="AE95" s="50"/>
      <c r="AF95" s="50"/>
      <c r="AG95" s="50"/>
      <c r="AH95" s="50"/>
      <c r="AI95" s="50"/>
      <c r="AJ95" s="50"/>
      <c r="AK95" s="307"/>
      <c r="AL95" s="57"/>
      <c r="AM95" s="17"/>
      <c r="AN95" s="17"/>
      <c r="AO95" s="56"/>
      <c r="AP95" s="50"/>
      <c r="AQ95" s="50"/>
      <c r="AR95" s="50"/>
      <c r="AS95" s="50"/>
      <c r="AT95" s="50"/>
      <c r="AU95" s="50"/>
      <c r="AV95" s="307"/>
      <c r="AW95" s="57"/>
      <c r="AX95" s="17"/>
      <c r="AY95" s="17"/>
      <c r="AZ95" s="56"/>
      <c r="BA95" s="50"/>
      <c r="BB95" s="50"/>
      <c r="BC95" s="50"/>
      <c r="BD95" s="50"/>
      <c r="BE95" s="50"/>
      <c r="BF95" s="50"/>
      <c r="BG95" s="307"/>
      <c r="BH95" s="57"/>
      <c r="BI95" s="17"/>
      <c r="BJ95" s="17"/>
      <c r="BK95" s="56"/>
      <c r="BL95" s="50"/>
      <c r="BM95" s="50"/>
      <c r="BN95" s="50"/>
      <c r="BO95" s="50"/>
      <c r="BP95" s="50"/>
      <c r="BQ95" s="50"/>
      <c r="BR95" s="307"/>
      <c r="BS95" s="57"/>
      <c r="BT95" s="17"/>
      <c r="BU95" s="17"/>
      <c r="BV95" s="56"/>
      <c r="BW95" s="50"/>
      <c r="BX95" s="50"/>
      <c r="BY95" s="50"/>
      <c r="BZ95" s="50"/>
      <c r="CA95" s="50"/>
      <c r="CB95" s="50"/>
      <c r="CC95" s="307"/>
      <c r="CD95" s="57"/>
      <c r="CE95" s="17"/>
      <c r="CF95" s="17"/>
      <c r="CG95" s="56"/>
      <c r="CH95" s="50"/>
      <c r="CI95" s="50"/>
      <c r="CJ95" s="50"/>
      <c r="CK95" s="50"/>
      <c r="CL95" s="50"/>
      <c r="CM95" s="50"/>
      <c r="CN95" s="307"/>
      <c r="CO95" s="57"/>
      <c r="CP95" s="17"/>
      <c r="CQ95" s="17"/>
      <c r="CR95" s="56"/>
      <c r="CS95" s="50"/>
      <c r="CT95" s="50"/>
      <c r="CU95" s="50"/>
      <c r="CV95" s="50"/>
      <c r="CW95" s="50"/>
      <c r="CX95" s="50"/>
      <c r="CY95" s="307"/>
      <c r="CZ95" s="57"/>
      <c r="DA95" s="17"/>
      <c r="DB95" s="17"/>
      <c r="DC95" s="56"/>
      <c r="DD95" s="50"/>
      <c r="DE95" s="50"/>
      <c r="DF95" s="50"/>
      <c r="DG95" s="50"/>
      <c r="DH95" s="50"/>
      <c r="DI95" s="50"/>
      <c r="DJ95" s="307"/>
      <c r="DK95" s="57"/>
      <c r="DL95" s="17"/>
      <c r="DM95" s="17"/>
      <c r="DN95" s="56"/>
      <c r="DO95" s="50"/>
      <c r="DP95" s="50"/>
      <c r="DQ95" s="50"/>
      <c r="DR95" s="50"/>
      <c r="DS95" s="50"/>
      <c r="DT95" s="50"/>
      <c r="DU95" s="307"/>
      <c r="DV95" s="57"/>
      <c r="DW95" s="17"/>
      <c r="DX95" s="17"/>
      <c r="DY95" s="56"/>
      <c r="DZ95" s="50"/>
      <c r="EA95" s="50"/>
      <c r="EB95" s="50"/>
      <c r="EC95" s="50"/>
      <c r="ED95" s="50"/>
      <c r="EE95" s="50"/>
      <c r="EF95" s="307"/>
      <c r="EG95" s="57"/>
      <c r="EH95" s="17"/>
      <c r="EI95" s="17"/>
      <c r="EJ95" s="56"/>
      <c r="EK95" s="50"/>
      <c r="EL95" s="50"/>
      <c r="EM95" s="50"/>
      <c r="EN95" s="50"/>
      <c r="EO95" s="50"/>
      <c r="EP95" s="50"/>
      <c r="EQ95" s="307"/>
      <c r="ER95" s="57"/>
      <c r="ES95" s="17"/>
      <c r="ET95" s="17"/>
      <c r="EU95" s="56"/>
      <c r="EV95" s="50"/>
      <c r="EW95" s="50"/>
      <c r="EX95" s="50"/>
      <c r="EY95" s="50"/>
      <c r="EZ95" s="50"/>
      <c r="FA95" s="50"/>
      <c r="FB95" s="307"/>
      <c r="FC95" s="57"/>
      <c r="FD95" s="17"/>
      <c r="FE95" s="17"/>
      <c r="FF95" s="56"/>
      <c r="FG95" s="50"/>
      <c r="FH95" s="50"/>
      <c r="FI95" s="50"/>
      <c r="FJ95" s="50"/>
      <c r="FK95" s="50"/>
      <c r="FL95" s="50"/>
      <c r="FM95" s="307"/>
      <c r="FN95" s="57"/>
      <c r="FO95" s="17"/>
      <c r="FP95" s="17"/>
      <c r="FQ95" s="56"/>
      <c r="FR95" s="50"/>
      <c r="FS95" s="50"/>
      <c r="FT95" s="50"/>
      <c r="FU95" s="50"/>
      <c r="FV95" s="50"/>
      <c r="FW95" s="50"/>
      <c r="FX95" s="307"/>
      <c r="FY95" s="57"/>
      <c r="FZ95" s="17"/>
      <c r="GA95" s="17"/>
      <c r="GB95" s="56"/>
      <c r="GC95" s="50"/>
      <c r="GD95" s="50"/>
      <c r="GE95" s="50"/>
      <c r="GF95" s="50"/>
      <c r="GG95" s="50"/>
      <c r="GH95" s="50"/>
      <c r="GI95" s="307"/>
      <c r="GJ95" s="57"/>
      <c r="GK95" s="17"/>
      <c r="GL95" s="17"/>
      <c r="GM95" s="56"/>
      <c r="GN95" s="50"/>
      <c r="GO95" s="50"/>
      <c r="GP95" s="50"/>
      <c r="GQ95" s="50"/>
      <c r="GR95" s="50"/>
      <c r="GS95" s="50"/>
      <c r="GT95" s="307"/>
      <c r="GU95" s="57"/>
      <c r="GV95" s="17"/>
      <c r="GW95" s="17"/>
      <c r="GX95" s="56"/>
      <c r="GY95" s="50"/>
      <c r="GZ95" s="50"/>
      <c r="HA95" s="50"/>
      <c r="HB95" s="50"/>
      <c r="HC95" s="50"/>
      <c r="HD95" s="50"/>
      <c r="HE95" s="307"/>
      <c r="HF95" s="57"/>
      <c r="HG95" s="17"/>
      <c r="HH95" s="17"/>
      <c r="HI95" s="56"/>
      <c r="HJ95" s="50"/>
      <c r="HK95" s="50"/>
      <c r="HL95" s="50"/>
      <c r="HM95" s="50"/>
      <c r="HN95" s="50"/>
      <c r="HO95" s="50"/>
      <c r="HP95" s="307"/>
      <c r="HQ95" s="57"/>
      <c r="HR95" s="17"/>
      <c r="HS95" s="17"/>
    </row>
    <row r="96" spans="1:227" x14ac:dyDescent="0.3">
      <c r="E96" s="307"/>
      <c r="F96" s="307"/>
      <c r="G96" s="17"/>
      <c r="H96" s="56"/>
      <c r="I96" s="50"/>
      <c r="J96" s="50"/>
      <c r="K96" s="50"/>
      <c r="L96" s="50"/>
      <c r="M96" s="50"/>
      <c r="N96" s="50"/>
      <c r="O96" s="307"/>
      <c r="P96" s="57"/>
      <c r="Q96" s="17"/>
      <c r="R96" s="17"/>
      <c r="S96" s="56"/>
      <c r="T96" s="50"/>
      <c r="U96" s="50"/>
      <c r="V96" s="50"/>
      <c r="W96" s="50"/>
      <c r="X96" s="50"/>
      <c r="Y96" s="50"/>
      <c r="Z96" s="307"/>
      <c r="AA96" s="57"/>
      <c r="AB96" s="17"/>
      <c r="AC96" s="17"/>
      <c r="AD96" s="56"/>
      <c r="AE96" s="50"/>
      <c r="AF96" s="50"/>
      <c r="AG96" s="50"/>
      <c r="AH96" s="50"/>
      <c r="AI96" s="50"/>
      <c r="AJ96" s="50"/>
      <c r="AK96" s="307"/>
      <c r="AL96" s="57"/>
      <c r="AM96" s="17"/>
      <c r="AN96" s="17"/>
      <c r="AO96" s="56"/>
      <c r="AP96" s="50"/>
      <c r="AQ96" s="50"/>
      <c r="AR96" s="50"/>
      <c r="AS96" s="50"/>
      <c r="AT96" s="50"/>
      <c r="AU96" s="50"/>
      <c r="AV96" s="307"/>
      <c r="AW96" s="57"/>
      <c r="AX96" s="17"/>
      <c r="AY96" s="17"/>
      <c r="AZ96" s="56"/>
      <c r="BA96" s="50"/>
      <c r="BB96" s="50"/>
      <c r="BC96" s="50"/>
      <c r="BD96" s="50"/>
      <c r="BE96" s="50"/>
      <c r="BF96" s="50"/>
      <c r="BG96" s="307"/>
      <c r="BH96" s="57"/>
      <c r="BI96" s="17"/>
      <c r="BJ96" s="17"/>
      <c r="BK96" s="56"/>
      <c r="BL96" s="50"/>
      <c r="BM96" s="50"/>
      <c r="BN96" s="50"/>
      <c r="BO96" s="50"/>
      <c r="BP96" s="50"/>
      <c r="BQ96" s="50"/>
      <c r="BR96" s="307"/>
      <c r="BS96" s="57"/>
      <c r="BT96" s="17"/>
      <c r="BU96" s="17"/>
      <c r="BV96" s="56"/>
      <c r="BW96" s="50"/>
      <c r="BX96" s="50"/>
      <c r="BY96" s="50"/>
      <c r="BZ96" s="50"/>
      <c r="CA96" s="50"/>
      <c r="CB96" s="50"/>
      <c r="CC96" s="307"/>
      <c r="CD96" s="57"/>
      <c r="CE96" s="17"/>
      <c r="CF96" s="17"/>
      <c r="CG96" s="56"/>
      <c r="CH96" s="50"/>
      <c r="CI96" s="50"/>
      <c r="CJ96" s="50"/>
      <c r="CK96" s="50"/>
      <c r="CL96" s="50"/>
      <c r="CM96" s="50"/>
      <c r="CN96" s="307"/>
      <c r="CO96" s="57"/>
      <c r="CP96" s="17"/>
      <c r="CQ96" s="17"/>
      <c r="CR96" s="56"/>
      <c r="CS96" s="50"/>
      <c r="CT96" s="50"/>
      <c r="CU96" s="50"/>
      <c r="CV96" s="50"/>
      <c r="CW96" s="50"/>
      <c r="CX96" s="50"/>
      <c r="CY96" s="307"/>
      <c r="CZ96" s="57"/>
      <c r="DA96" s="17"/>
      <c r="DB96" s="17"/>
      <c r="DC96" s="56"/>
      <c r="DD96" s="50"/>
      <c r="DE96" s="50"/>
      <c r="DF96" s="50"/>
      <c r="DG96" s="50"/>
      <c r="DH96" s="50"/>
      <c r="DI96" s="50"/>
      <c r="DJ96" s="307"/>
      <c r="DK96" s="57"/>
      <c r="DL96" s="17"/>
      <c r="DM96" s="17"/>
      <c r="DN96" s="56"/>
      <c r="DO96" s="50"/>
      <c r="DP96" s="50"/>
      <c r="DQ96" s="50"/>
      <c r="DR96" s="50"/>
      <c r="DS96" s="50"/>
      <c r="DT96" s="50"/>
      <c r="DU96" s="307"/>
      <c r="DV96" s="57"/>
      <c r="DW96" s="17"/>
      <c r="DX96" s="17"/>
      <c r="DY96" s="56"/>
      <c r="DZ96" s="50"/>
      <c r="EA96" s="50"/>
      <c r="EB96" s="50"/>
      <c r="EC96" s="50"/>
      <c r="ED96" s="50"/>
      <c r="EE96" s="50"/>
      <c r="EF96" s="307"/>
      <c r="EG96" s="57"/>
      <c r="EH96" s="17"/>
      <c r="EI96" s="17"/>
      <c r="EJ96" s="56"/>
      <c r="EK96" s="50"/>
      <c r="EL96" s="50"/>
      <c r="EM96" s="50"/>
      <c r="EN96" s="50"/>
      <c r="EO96" s="50"/>
      <c r="EP96" s="50"/>
      <c r="EQ96" s="307"/>
      <c r="ER96" s="57"/>
      <c r="ES96" s="17"/>
      <c r="ET96" s="17"/>
      <c r="EU96" s="56"/>
      <c r="EV96" s="50"/>
      <c r="EW96" s="50"/>
      <c r="EX96" s="50"/>
      <c r="EY96" s="50"/>
      <c r="EZ96" s="50"/>
      <c r="FA96" s="50"/>
      <c r="FB96" s="307"/>
      <c r="FC96" s="57"/>
      <c r="FD96" s="17"/>
      <c r="FE96" s="17"/>
      <c r="FF96" s="56"/>
      <c r="FG96" s="50"/>
      <c r="FH96" s="50"/>
      <c r="FI96" s="50"/>
      <c r="FJ96" s="50"/>
      <c r="FK96" s="50"/>
      <c r="FL96" s="50"/>
      <c r="FM96" s="307"/>
      <c r="FN96" s="57"/>
      <c r="FO96" s="17"/>
      <c r="FP96" s="17"/>
      <c r="FQ96" s="56"/>
      <c r="FR96" s="50"/>
      <c r="FS96" s="50"/>
      <c r="FT96" s="50"/>
      <c r="FU96" s="50"/>
      <c r="FV96" s="50"/>
      <c r="FW96" s="50"/>
      <c r="FX96" s="307"/>
      <c r="FY96" s="57"/>
      <c r="FZ96" s="17"/>
      <c r="GA96" s="17"/>
      <c r="GB96" s="56"/>
      <c r="GC96" s="50"/>
      <c r="GD96" s="50"/>
      <c r="GE96" s="50"/>
      <c r="GF96" s="50"/>
      <c r="GG96" s="50"/>
      <c r="GH96" s="50"/>
      <c r="GI96" s="307"/>
      <c r="GJ96" s="57"/>
      <c r="GK96" s="17"/>
      <c r="GL96" s="17"/>
      <c r="GM96" s="56"/>
      <c r="GN96" s="50"/>
      <c r="GO96" s="50"/>
      <c r="GP96" s="50"/>
      <c r="GQ96" s="50"/>
      <c r="GR96" s="50"/>
      <c r="GS96" s="50"/>
      <c r="GT96" s="307"/>
      <c r="GU96" s="57"/>
      <c r="GV96" s="17"/>
      <c r="GW96" s="17"/>
      <c r="GX96" s="56"/>
      <c r="GY96" s="50"/>
      <c r="GZ96" s="50"/>
      <c r="HA96" s="50"/>
      <c r="HB96" s="50"/>
      <c r="HC96" s="50"/>
      <c r="HD96" s="50"/>
      <c r="HE96" s="307"/>
      <c r="HF96" s="57"/>
      <c r="HG96" s="17"/>
      <c r="HH96" s="17"/>
      <c r="HI96" s="56"/>
      <c r="HJ96" s="50"/>
      <c r="HK96" s="50"/>
      <c r="HL96" s="50"/>
      <c r="HM96" s="50"/>
      <c r="HN96" s="50"/>
      <c r="HO96" s="50"/>
      <c r="HP96" s="307"/>
      <c r="HQ96" s="57"/>
      <c r="HR96" s="17"/>
      <c r="HS96" s="17"/>
    </row>
    <row r="97" spans="2:227" x14ac:dyDescent="0.3">
      <c r="E97" s="307"/>
      <c r="F97" s="307"/>
      <c r="G97" s="17"/>
      <c r="H97" s="56"/>
      <c r="I97" s="50"/>
      <c r="J97" s="50"/>
      <c r="K97" s="50"/>
      <c r="L97" s="50"/>
      <c r="M97" s="50"/>
      <c r="N97" s="50"/>
      <c r="O97" s="307"/>
      <c r="P97" s="57"/>
      <c r="Q97" s="17"/>
      <c r="R97" s="17"/>
      <c r="S97" s="56"/>
      <c r="T97" s="50"/>
      <c r="U97" s="50"/>
      <c r="V97" s="50"/>
      <c r="W97" s="50"/>
      <c r="X97" s="50"/>
      <c r="Y97" s="50"/>
      <c r="Z97" s="307"/>
      <c r="AA97" s="57"/>
      <c r="AB97" s="17"/>
      <c r="AC97" s="17"/>
      <c r="AD97" s="56"/>
      <c r="AE97" s="50"/>
      <c r="AF97" s="50"/>
      <c r="AG97" s="50"/>
      <c r="AH97" s="50"/>
      <c r="AI97" s="50"/>
      <c r="AJ97" s="50"/>
      <c r="AK97" s="307"/>
      <c r="AL97" s="57"/>
      <c r="AM97" s="17"/>
      <c r="AN97" s="17"/>
      <c r="AO97" s="56"/>
      <c r="AP97" s="50"/>
      <c r="AQ97" s="50"/>
      <c r="AR97" s="50"/>
      <c r="AS97" s="50"/>
      <c r="AT97" s="50"/>
      <c r="AU97" s="50"/>
      <c r="AV97" s="307"/>
      <c r="AW97" s="57"/>
      <c r="AX97" s="17"/>
      <c r="AY97" s="17"/>
      <c r="AZ97" s="56"/>
      <c r="BA97" s="50"/>
      <c r="BB97" s="50"/>
      <c r="BC97" s="50"/>
      <c r="BD97" s="50"/>
      <c r="BE97" s="50"/>
      <c r="BF97" s="50"/>
      <c r="BG97" s="307"/>
      <c r="BH97" s="57"/>
      <c r="BI97" s="17"/>
      <c r="BJ97" s="17"/>
      <c r="BK97" s="56"/>
      <c r="BL97" s="50"/>
      <c r="BM97" s="50"/>
      <c r="BN97" s="50"/>
      <c r="BO97" s="50"/>
      <c r="BP97" s="50"/>
      <c r="BQ97" s="50"/>
      <c r="BR97" s="307"/>
      <c r="BS97" s="57"/>
      <c r="BT97" s="17"/>
      <c r="BU97" s="17"/>
      <c r="BV97" s="56"/>
      <c r="BW97" s="50"/>
      <c r="BX97" s="50"/>
      <c r="BY97" s="50"/>
      <c r="BZ97" s="50"/>
      <c r="CA97" s="50"/>
      <c r="CB97" s="50"/>
      <c r="CC97" s="307"/>
      <c r="CD97" s="57"/>
      <c r="CE97" s="17"/>
      <c r="CF97" s="17"/>
      <c r="CG97" s="56"/>
      <c r="CH97" s="50"/>
      <c r="CI97" s="50"/>
      <c r="CJ97" s="50"/>
      <c r="CK97" s="50"/>
      <c r="CL97" s="50"/>
      <c r="CM97" s="50"/>
      <c r="CN97" s="307"/>
      <c r="CO97" s="57"/>
      <c r="CP97" s="17"/>
      <c r="CQ97" s="17"/>
      <c r="CR97" s="56"/>
      <c r="CS97" s="50"/>
      <c r="CT97" s="50"/>
      <c r="CU97" s="50"/>
      <c r="CV97" s="50"/>
      <c r="CW97" s="50"/>
      <c r="CX97" s="50"/>
      <c r="CY97" s="307"/>
      <c r="CZ97" s="57"/>
      <c r="DA97" s="17"/>
      <c r="DB97" s="17"/>
      <c r="DC97" s="56"/>
      <c r="DD97" s="50"/>
      <c r="DE97" s="50"/>
      <c r="DF97" s="50"/>
      <c r="DG97" s="50"/>
      <c r="DH97" s="50"/>
      <c r="DI97" s="50"/>
      <c r="DJ97" s="307"/>
      <c r="DK97" s="57"/>
      <c r="DL97" s="17"/>
      <c r="DM97" s="17"/>
      <c r="DN97" s="56"/>
      <c r="DO97" s="50"/>
      <c r="DP97" s="50"/>
      <c r="DQ97" s="50"/>
      <c r="DR97" s="50"/>
      <c r="DS97" s="50"/>
      <c r="DT97" s="50"/>
      <c r="DU97" s="307"/>
      <c r="DV97" s="57"/>
      <c r="DW97" s="17"/>
      <c r="DX97" s="17"/>
      <c r="DY97" s="56"/>
      <c r="DZ97" s="50"/>
      <c r="EA97" s="50"/>
      <c r="EB97" s="50"/>
      <c r="EC97" s="50"/>
      <c r="ED97" s="50"/>
      <c r="EE97" s="50"/>
      <c r="EF97" s="307"/>
      <c r="EG97" s="57"/>
      <c r="EH97" s="17"/>
      <c r="EI97" s="17"/>
      <c r="EJ97" s="56"/>
      <c r="EK97" s="50"/>
      <c r="EL97" s="50"/>
      <c r="EM97" s="50"/>
      <c r="EN97" s="50"/>
      <c r="EO97" s="50"/>
      <c r="EP97" s="50"/>
      <c r="EQ97" s="307"/>
      <c r="ER97" s="57"/>
      <c r="ES97" s="17"/>
      <c r="ET97" s="17"/>
      <c r="EU97" s="56"/>
      <c r="EV97" s="50"/>
      <c r="EW97" s="50"/>
      <c r="EX97" s="50"/>
      <c r="EY97" s="50"/>
      <c r="EZ97" s="50"/>
      <c r="FA97" s="50"/>
      <c r="FB97" s="307"/>
      <c r="FC97" s="57"/>
      <c r="FD97" s="17"/>
      <c r="FE97" s="17"/>
      <c r="FF97" s="56"/>
      <c r="FG97" s="50"/>
      <c r="FH97" s="50"/>
      <c r="FI97" s="50"/>
      <c r="FJ97" s="50"/>
      <c r="FK97" s="50"/>
      <c r="FL97" s="50"/>
      <c r="FM97" s="307"/>
      <c r="FN97" s="57"/>
      <c r="FO97" s="17"/>
      <c r="FP97" s="17"/>
      <c r="FQ97" s="56"/>
      <c r="FR97" s="50"/>
      <c r="FS97" s="50"/>
      <c r="FT97" s="50"/>
      <c r="FU97" s="50"/>
      <c r="FV97" s="50"/>
      <c r="FW97" s="50"/>
      <c r="FX97" s="307"/>
      <c r="FY97" s="57"/>
      <c r="FZ97" s="17"/>
      <c r="GA97" s="17"/>
      <c r="GB97" s="56"/>
      <c r="GC97" s="50"/>
      <c r="GD97" s="50"/>
      <c r="GE97" s="50"/>
      <c r="GF97" s="50"/>
      <c r="GG97" s="50"/>
      <c r="GH97" s="50"/>
      <c r="GI97" s="307"/>
      <c r="GJ97" s="57"/>
      <c r="GK97" s="17"/>
      <c r="GL97" s="17"/>
      <c r="GM97" s="56"/>
      <c r="GN97" s="50"/>
      <c r="GO97" s="50"/>
      <c r="GP97" s="50"/>
      <c r="GQ97" s="50"/>
      <c r="GR97" s="50"/>
      <c r="GS97" s="50"/>
      <c r="GT97" s="307"/>
      <c r="GU97" s="57"/>
      <c r="GV97" s="17"/>
      <c r="GW97" s="17"/>
      <c r="GX97" s="56"/>
      <c r="GY97" s="50"/>
      <c r="GZ97" s="50"/>
      <c r="HA97" s="50"/>
      <c r="HB97" s="50"/>
      <c r="HC97" s="50"/>
      <c r="HD97" s="50"/>
      <c r="HE97" s="307"/>
      <c r="HF97" s="57"/>
      <c r="HG97" s="17"/>
      <c r="HH97" s="17"/>
      <c r="HI97" s="56"/>
      <c r="HJ97" s="50"/>
      <c r="HK97" s="50"/>
      <c r="HL97" s="50"/>
      <c r="HM97" s="50"/>
      <c r="HN97" s="50"/>
      <c r="HO97" s="50"/>
      <c r="HP97" s="307"/>
      <c r="HQ97" s="57"/>
      <c r="HR97" s="17"/>
      <c r="HS97" s="17"/>
    </row>
    <row r="104" spans="2:227" s="69" customFormat="1" x14ac:dyDescent="0.3">
      <c r="B104" s="32"/>
      <c r="C104" s="70"/>
      <c r="D104" s="70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69" customFormat="1" x14ac:dyDescent="0.3">
      <c r="B105" s="32"/>
      <c r="C105" s="70"/>
      <c r="D105" s="7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69" customFormat="1" x14ac:dyDescent="0.3">
      <c r="B106" s="32"/>
      <c r="C106" s="70"/>
      <c r="D106" s="70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69" customFormat="1" x14ac:dyDescent="0.3">
      <c r="B107" s="32"/>
      <c r="C107" s="70"/>
      <c r="D107" s="70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69" customFormat="1" x14ac:dyDescent="0.3">
      <c r="B108" s="32"/>
      <c r="C108" s="70"/>
      <c r="D108" s="70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69" customFormat="1" x14ac:dyDescent="0.3">
      <c r="B109" s="32"/>
      <c r="C109" s="70"/>
      <c r="D109" s="70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69" customFormat="1" x14ac:dyDescent="0.3">
      <c r="B110" s="32"/>
      <c r="C110" s="70"/>
      <c r="D110" s="70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69" customFormat="1" x14ac:dyDescent="0.3">
      <c r="B111" s="32"/>
      <c r="C111" s="70"/>
      <c r="D111" s="70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69" customFormat="1" x14ac:dyDescent="0.3">
      <c r="B112" s="32"/>
      <c r="C112" s="70"/>
      <c r="D112" s="70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69" customFormat="1" x14ac:dyDescent="0.3">
      <c r="B113" s="32"/>
      <c r="C113" s="70"/>
      <c r="D113" s="70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69" customFormat="1" x14ac:dyDescent="0.3">
      <c r="B114" s="32"/>
      <c r="C114" s="70"/>
      <c r="D114" s="70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69" customFormat="1" x14ac:dyDescent="0.3">
      <c r="B115" s="32"/>
      <c r="C115" s="70"/>
      <c r="D115" s="70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69" customFormat="1" x14ac:dyDescent="0.3">
      <c r="B116" s="32"/>
      <c r="C116" s="70"/>
      <c r="D116" s="70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69" customFormat="1" x14ac:dyDescent="0.3">
      <c r="B117" s="32"/>
      <c r="C117" s="70"/>
      <c r="D117" s="70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69" customFormat="1" x14ac:dyDescent="0.3">
      <c r="B118" s="32"/>
      <c r="C118" s="70"/>
      <c r="D118" s="70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69" customFormat="1" x14ac:dyDescent="0.3">
      <c r="B119" s="32"/>
      <c r="C119" s="70"/>
      <c r="D119" s="70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0" customFormat="1" x14ac:dyDescent="0.3">
      <c r="A120" s="69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0" customFormat="1" x14ac:dyDescent="0.3">
      <c r="A121" s="69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0" customFormat="1" x14ac:dyDescent="0.3">
      <c r="A122" s="69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0" customFormat="1" x14ac:dyDescent="0.3">
      <c r="A123" s="69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0" customFormat="1" x14ac:dyDescent="0.3">
      <c r="A124" s="69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0" customFormat="1" x14ac:dyDescent="0.3">
      <c r="A125" s="69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0" customFormat="1" x14ac:dyDescent="0.3">
      <c r="A126" s="69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0" customFormat="1" x14ac:dyDescent="0.3">
      <c r="A127" s="69"/>
      <c r="B127" s="7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A1:G1"/>
    <mergeCell ref="A2:G2"/>
    <mergeCell ref="B3:G3"/>
    <mergeCell ref="F6:G6"/>
    <mergeCell ref="B4:G4"/>
    <mergeCell ref="F17:G17"/>
    <mergeCell ref="F28:G28"/>
    <mergeCell ref="F18:G18"/>
    <mergeCell ref="F22:G22"/>
    <mergeCell ref="F23:G2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6"/>
  <sheetViews>
    <sheetView zoomScale="90" zoomScaleNormal="90" workbookViewId="0">
      <selection activeCell="C5" sqref="C5"/>
    </sheetView>
  </sheetViews>
  <sheetFormatPr defaultColWidth="9.140625" defaultRowHeight="16.5" x14ac:dyDescent="0.3"/>
  <cols>
    <col min="1" max="1" width="5.7109375" style="73" customWidth="1"/>
    <col min="2" max="2" width="50.7109375" style="73" customWidth="1"/>
    <col min="3" max="3" width="20.85546875" style="81" customWidth="1"/>
    <col min="4" max="6" width="13.7109375" style="73" customWidth="1"/>
    <col min="7" max="16384" width="9.140625" style="73"/>
  </cols>
  <sheetData>
    <row r="1" spans="1:4" ht="20.100000000000001" customHeight="1" x14ac:dyDescent="0.3">
      <c r="B1" s="711" t="s">
        <v>375</v>
      </c>
      <c r="C1" s="711"/>
      <c r="D1" s="711"/>
    </row>
    <row r="2" spans="1:4" ht="20.100000000000001" customHeight="1" x14ac:dyDescent="0.3">
      <c r="B2" s="711" t="s">
        <v>376</v>
      </c>
      <c r="C2" s="711"/>
      <c r="D2" s="711"/>
    </row>
    <row r="3" spans="1:4" ht="24.95" customHeight="1" x14ac:dyDescent="0.3">
      <c r="B3" s="812" t="s">
        <v>377</v>
      </c>
      <c r="C3" s="812"/>
      <c r="D3" s="812"/>
    </row>
    <row r="4" spans="1:4" ht="24.95" customHeight="1" thickBot="1" x14ac:dyDescent="0.35">
      <c r="B4" s="813"/>
      <c r="C4" s="813"/>
      <c r="D4" s="813"/>
    </row>
    <row r="5" spans="1:4" s="77" customFormat="1" ht="57.75" thickBot="1" x14ac:dyDescent="0.35">
      <c r="A5" s="172" t="s">
        <v>43</v>
      </c>
      <c r="B5" s="92" t="s">
        <v>378</v>
      </c>
      <c r="C5" s="660" t="s">
        <v>379</v>
      </c>
      <c r="D5" s="93" t="s">
        <v>380</v>
      </c>
    </row>
    <row r="6" spans="1:4" ht="9" customHeight="1" x14ac:dyDescent="0.3">
      <c r="A6" s="74"/>
      <c r="B6" s="74"/>
      <c r="C6" s="78"/>
      <c r="D6" s="78"/>
    </row>
    <row r="7" spans="1:4" x14ac:dyDescent="0.3">
      <c r="A7" s="173">
        <v>1</v>
      </c>
      <c r="B7" s="75" t="s">
        <v>381</v>
      </c>
      <c r="C7" s="267">
        <v>0</v>
      </c>
      <c r="D7" s="572"/>
    </row>
    <row r="8" spans="1:4" x14ac:dyDescent="0.3">
      <c r="A8" s="173">
        <v>2</v>
      </c>
      <c r="B8" s="75" t="s">
        <v>382</v>
      </c>
      <c r="C8" s="267">
        <v>0</v>
      </c>
      <c r="D8" s="572"/>
    </row>
    <row r="9" spans="1:4" x14ac:dyDescent="0.3">
      <c r="A9" s="173">
        <v>3</v>
      </c>
      <c r="B9" s="75" t="s">
        <v>383</v>
      </c>
      <c r="C9" s="267">
        <v>0</v>
      </c>
      <c r="D9" s="572"/>
    </row>
    <row r="10" spans="1:4" x14ac:dyDescent="0.3">
      <c r="A10" s="173">
        <v>4</v>
      </c>
      <c r="B10" s="75" t="s">
        <v>384</v>
      </c>
      <c r="C10" s="267">
        <v>0</v>
      </c>
      <c r="D10" s="572"/>
    </row>
    <row r="11" spans="1:4" x14ac:dyDescent="0.3">
      <c r="A11" s="173">
        <v>5</v>
      </c>
      <c r="B11" s="75" t="s">
        <v>385</v>
      </c>
      <c r="C11" s="267">
        <v>0</v>
      </c>
      <c r="D11" s="572"/>
    </row>
    <row r="12" spans="1:4" x14ac:dyDescent="0.3">
      <c r="A12" s="173">
        <v>6</v>
      </c>
      <c r="B12" s="75" t="s">
        <v>386</v>
      </c>
      <c r="C12" s="267">
        <v>0</v>
      </c>
      <c r="D12" s="572"/>
    </row>
    <row r="13" spans="1:4" x14ac:dyDescent="0.3">
      <c r="A13" s="173">
        <v>7</v>
      </c>
      <c r="B13" s="75" t="s">
        <v>387</v>
      </c>
      <c r="C13" s="267">
        <v>0</v>
      </c>
      <c r="D13" s="572"/>
    </row>
    <row r="14" spans="1:4" x14ac:dyDescent="0.3">
      <c r="A14" s="173">
        <v>8</v>
      </c>
      <c r="B14" s="75" t="s">
        <v>388</v>
      </c>
      <c r="C14" s="267">
        <v>0</v>
      </c>
      <c r="D14" s="572"/>
    </row>
    <row r="15" spans="1:4" x14ac:dyDescent="0.3">
      <c r="A15" s="173">
        <v>9</v>
      </c>
      <c r="B15" s="75" t="s">
        <v>389</v>
      </c>
      <c r="C15" s="267">
        <v>0</v>
      </c>
      <c r="D15" s="572"/>
    </row>
    <row r="16" spans="1:4" x14ac:dyDescent="0.3">
      <c r="A16" s="173">
        <v>10</v>
      </c>
      <c r="B16" s="75" t="s">
        <v>390</v>
      </c>
      <c r="C16" s="267">
        <v>0</v>
      </c>
      <c r="D16" s="572"/>
    </row>
    <row r="17" spans="1:4" x14ac:dyDescent="0.3">
      <c r="A17" s="173">
        <v>11</v>
      </c>
      <c r="B17" s="75" t="s">
        <v>391</v>
      </c>
      <c r="C17" s="267">
        <v>0</v>
      </c>
      <c r="D17" s="572"/>
    </row>
    <row r="18" spans="1:4" x14ac:dyDescent="0.3">
      <c r="A18" s="173">
        <v>12</v>
      </c>
      <c r="B18" s="75"/>
      <c r="C18" s="267">
        <v>0</v>
      </c>
      <c r="D18" s="572"/>
    </row>
    <row r="19" spans="1:4" x14ac:dyDescent="0.3">
      <c r="A19" s="173">
        <v>13</v>
      </c>
      <c r="B19" s="75"/>
      <c r="C19" s="267">
        <v>0</v>
      </c>
      <c r="D19" s="572"/>
    </row>
    <row r="20" spans="1:4" x14ac:dyDescent="0.3">
      <c r="A20" s="173">
        <v>14</v>
      </c>
      <c r="B20" s="75" t="s">
        <v>392</v>
      </c>
      <c r="C20" s="267">
        <v>0</v>
      </c>
      <c r="D20" s="572"/>
    </row>
    <row r="21" spans="1:4" x14ac:dyDescent="0.3">
      <c r="A21" s="173">
        <v>15</v>
      </c>
      <c r="B21" s="75"/>
      <c r="C21" s="267">
        <v>0</v>
      </c>
      <c r="D21" s="572"/>
    </row>
    <row r="22" spans="1:4" ht="17.25" thickBot="1" x14ac:dyDescent="0.35">
      <c r="A22" s="76"/>
      <c r="B22" s="76"/>
      <c r="C22" s="80"/>
      <c r="D22" s="80"/>
    </row>
    <row r="26" spans="1:4" x14ac:dyDescent="0.3">
      <c r="A26" s="19"/>
      <c r="B26" s="692" t="s">
        <v>39</v>
      </c>
      <c r="C26" s="693"/>
      <c r="D26" s="694"/>
    </row>
    <row r="27" spans="1:4" x14ac:dyDescent="0.3">
      <c r="A27" s="21">
        <v>1</v>
      </c>
      <c r="B27" s="738"/>
      <c r="C27" s="739"/>
      <c r="D27" s="740"/>
    </row>
    <row r="28" spans="1:4" x14ac:dyDescent="0.3">
      <c r="A28" s="22">
        <v>2</v>
      </c>
      <c r="B28" s="735"/>
      <c r="C28" s="736"/>
      <c r="D28" s="737"/>
    </row>
    <row r="29" spans="1:4" x14ac:dyDescent="0.3">
      <c r="A29" s="22">
        <v>3</v>
      </c>
      <c r="B29" s="735"/>
      <c r="C29" s="736"/>
      <c r="D29" s="737"/>
    </row>
    <row r="30" spans="1:4" x14ac:dyDescent="0.3">
      <c r="A30" s="22">
        <v>4</v>
      </c>
      <c r="B30" s="735"/>
      <c r="C30" s="736"/>
      <c r="D30" s="737"/>
    </row>
    <row r="31" spans="1:4" x14ac:dyDescent="0.3">
      <c r="A31" s="22">
        <v>5</v>
      </c>
      <c r="B31" s="735"/>
      <c r="C31" s="736"/>
      <c r="D31" s="737"/>
    </row>
    <row r="32" spans="1:4" x14ac:dyDescent="0.3">
      <c r="A32" s="22">
        <v>6</v>
      </c>
      <c r="B32" s="735"/>
      <c r="C32" s="736"/>
      <c r="D32" s="737"/>
    </row>
    <row r="33" spans="1:4" x14ac:dyDescent="0.3">
      <c r="A33" s="22">
        <v>7</v>
      </c>
      <c r="B33" s="738"/>
      <c r="C33" s="739"/>
      <c r="D33" s="740"/>
    </row>
    <row r="34" spans="1:4" x14ac:dyDescent="0.3">
      <c r="A34" s="22">
        <v>8</v>
      </c>
      <c r="B34" s="735"/>
      <c r="C34" s="736"/>
      <c r="D34" s="737"/>
    </row>
    <row r="35" spans="1:4" x14ac:dyDescent="0.3">
      <c r="A35" s="22">
        <v>9</v>
      </c>
      <c r="B35" s="735"/>
      <c r="C35" s="736"/>
      <c r="D35" s="737"/>
    </row>
    <row r="36" spans="1:4" x14ac:dyDescent="0.3">
      <c r="A36" s="22">
        <v>10</v>
      </c>
      <c r="B36" s="735"/>
      <c r="C36" s="736"/>
      <c r="D36" s="737"/>
    </row>
  </sheetData>
  <mergeCells count="15"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6:D26"/>
    <mergeCell ref="B1:D1"/>
    <mergeCell ref="B2:D2"/>
    <mergeCell ref="B3:D3"/>
    <mergeCell ref="B4:D4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407A-18FB-4B6F-AFC5-A04F7DBC2DFE}">
  <sheetPr>
    <pageSetUpPr fitToPage="1"/>
  </sheetPr>
  <dimension ref="A1:O36"/>
  <sheetViews>
    <sheetView zoomScale="90" zoomScaleNormal="90" workbookViewId="0">
      <selection activeCell="O6" sqref="O6"/>
    </sheetView>
  </sheetViews>
  <sheetFormatPr defaultColWidth="9.140625" defaultRowHeight="16.5" x14ac:dyDescent="0.3"/>
  <cols>
    <col min="1" max="1" width="5.7109375" style="73" customWidth="1"/>
    <col min="2" max="2" width="50.7109375" style="73" customWidth="1"/>
    <col min="3" max="3" width="12" style="73" customWidth="1"/>
    <col min="4" max="6" width="13.7109375" style="81" customWidth="1"/>
    <col min="7" max="18" width="13.7109375" style="73" customWidth="1"/>
    <col min="19" max="16384" width="9.140625" style="73"/>
  </cols>
  <sheetData>
    <row r="1" spans="1:15" ht="20.100000000000001" customHeight="1" x14ac:dyDescent="0.3">
      <c r="B1" s="711" t="s">
        <v>393</v>
      </c>
      <c r="C1" s="711"/>
      <c r="D1" s="711"/>
      <c r="E1" s="711"/>
      <c r="F1" s="711"/>
      <c r="G1" s="711"/>
      <c r="H1" s="711"/>
      <c r="I1" s="711"/>
      <c r="J1" s="711"/>
      <c r="K1" s="711"/>
      <c r="L1" s="711"/>
      <c r="M1" s="711"/>
      <c r="N1" s="711"/>
      <c r="O1" s="711"/>
    </row>
    <row r="2" spans="1:15" ht="20.100000000000001" customHeight="1" x14ac:dyDescent="0.3">
      <c r="B2" s="711" t="s">
        <v>394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</row>
    <row r="3" spans="1:15" ht="24.95" customHeight="1" x14ac:dyDescent="0.3">
      <c r="B3" s="812" t="s">
        <v>377</v>
      </c>
      <c r="C3" s="812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1"/>
    </row>
    <row r="4" spans="1:15" ht="24.95" customHeight="1" thickBot="1" x14ac:dyDescent="0.35"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</row>
    <row r="5" spans="1:15" s="77" customFormat="1" ht="33.950000000000003" customHeight="1" thickBot="1" x14ac:dyDescent="0.35">
      <c r="A5" s="172" t="s">
        <v>43</v>
      </c>
      <c r="B5" s="92" t="s">
        <v>378</v>
      </c>
      <c r="C5" s="93" t="s">
        <v>380</v>
      </c>
      <c r="D5" s="93" t="s">
        <v>395</v>
      </c>
      <c r="E5" s="93" t="s">
        <v>396</v>
      </c>
      <c r="F5" s="93" t="s">
        <v>397</v>
      </c>
      <c r="G5" s="93" t="s">
        <v>398</v>
      </c>
      <c r="H5" s="93" t="s">
        <v>399</v>
      </c>
      <c r="I5" s="93" t="s">
        <v>400</v>
      </c>
      <c r="J5" s="93" t="s">
        <v>401</v>
      </c>
      <c r="K5" s="93" t="s">
        <v>402</v>
      </c>
      <c r="L5" s="93" t="s">
        <v>403</v>
      </c>
      <c r="M5" s="93" t="s">
        <v>404</v>
      </c>
      <c r="N5" s="93" t="s">
        <v>405</v>
      </c>
      <c r="O5" s="93" t="s">
        <v>406</v>
      </c>
    </row>
    <row r="6" spans="1:15" ht="9" customHeight="1" x14ac:dyDescent="0.3">
      <c r="A6" s="74"/>
      <c r="B6" s="74"/>
      <c r="C6" s="573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x14ac:dyDescent="0.3">
      <c r="A7" s="173">
        <v>1</v>
      </c>
      <c r="B7" s="75" t="s">
        <v>381</v>
      </c>
      <c r="C7" s="574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</row>
    <row r="8" spans="1:15" x14ac:dyDescent="0.3">
      <c r="A8" s="173">
        <v>2</v>
      </c>
      <c r="B8" s="75" t="s">
        <v>382</v>
      </c>
      <c r="C8" s="574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x14ac:dyDescent="0.3">
      <c r="A9" s="173">
        <v>3</v>
      </c>
      <c r="B9" s="75" t="s">
        <v>383</v>
      </c>
      <c r="C9" s="574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  <row r="10" spans="1:15" x14ac:dyDescent="0.3">
      <c r="A10" s="173">
        <v>4</v>
      </c>
      <c r="B10" s="75" t="s">
        <v>384</v>
      </c>
      <c r="C10" s="574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x14ac:dyDescent="0.3">
      <c r="A11" s="173">
        <v>5</v>
      </c>
      <c r="B11" s="75" t="s">
        <v>385</v>
      </c>
      <c r="C11" s="574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5" x14ac:dyDescent="0.3">
      <c r="A12" s="173">
        <v>6</v>
      </c>
      <c r="B12" s="75" t="s">
        <v>386</v>
      </c>
      <c r="C12" s="57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x14ac:dyDescent="0.3">
      <c r="A13" s="173">
        <v>7</v>
      </c>
      <c r="B13" s="75" t="s">
        <v>387</v>
      </c>
      <c r="C13" s="57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x14ac:dyDescent="0.3">
      <c r="A14" s="173">
        <v>8</v>
      </c>
      <c r="B14" s="75" t="s">
        <v>388</v>
      </c>
      <c r="C14" s="574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1:15" x14ac:dyDescent="0.3">
      <c r="A15" s="173">
        <v>9</v>
      </c>
      <c r="B15" s="75" t="s">
        <v>389</v>
      </c>
      <c r="C15" s="574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x14ac:dyDescent="0.3">
      <c r="A16" s="173">
        <v>10</v>
      </c>
      <c r="B16" s="75" t="s">
        <v>390</v>
      </c>
      <c r="C16" s="574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1:15" x14ac:dyDescent="0.3">
      <c r="A17" s="173">
        <v>11</v>
      </c>
      <c r="B17" s="75" t="s">
        <v>391</v>
      </c>
      <c r="C17" s="574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1:15" x14ac:dyDescent="0.3">
      <c r="A18" s="173">
        <v>12</v>
      </c>
      <c r="B18" s="75"/>
      <c r="C18" s="57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1:15" x14ac:dyDescent="0.3">
      <c r="A19" s="173">
        <v>13</v>
      </c>
      <c r="B19" s="75"/>
      <c r="C19" s="574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x14ac:dyDescent="0.3">
      <c r="A20" s="173">
        <v>14</v>
      </c>
      <c r="B20" s="75" t="s">
        <v>392</v>
      </c>
      <c r="C20" s="574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5" x14ac:dyDescent="0.3">
      <c r="A21" s="173">
        <v>15</v>
      </c>
      <c r="B21" s="75"/>
      <c r="C21" s="57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1:15" ht="17.25" thickBot="1" x14ac:dyDescent="0.35">
      <c r="A22" s="76"/>
      <c r="B22" s="76"/>
      <c r="C22" s="575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6" spans="1:15" x14ac:dyDescent="0.3">
      <c r="A26" s="19"/>
      <c r="B26" s="692" t="s">
        <v>39</v>
      </c>
      <c r="C26" s="693"/>
      <c r="D26" s="693"/>
      <c r="E26" s="694"/>
    </row>
    <row r="27" spans="1:15" x14ac:dyDescent="0.3">
      <c r="A27" s="21">
        <v>1</v>
      </c>
      <c r="B27" s="738"/>
      <c r="C27" s="739"/>
      <c r="D27" s="739"/>
      <c r="E27" s="740"/>
    </row>
    <row r="28" spans="1:15" x14ac:dyDescent="0.3">
      <c r="A28" s="22">
        <v>2</v>
      </c>
      <c r="B28" s="735"/>
      <c r="C28" s="736"/>
      <c r="D28" s="736"/>
      <c r="E28" s="737"/>
    </row>
    <row r="29" spans="1:15" x14ac:dyDescent="0.3">
      <c r="A29" s="22">
        <v>3</v>
      </c>
      <c r="B29" s="735"/>
      <c r="C29" s="736"/>
      <c r="D29" s="736"/>
      <c r="E29" s="737"/>
    </row>
    <row r="30" spans="1:15" x14ac:dyDescent="0.3">
      <c r="A30" s="22">
        <v>4</v>
      </c>
      <c r="B30" s="735"/>
      <c r="C30" s="736"/>
      <c r="D30" s="736"/>
      <c r="E30" s="737"/>
    </row>
    <row r="31" spans="1:15" x14ac:dyDescent="0.3">
      <c r="A31" s="22">
        <v>5</v>
      </c>
      <c r="B31" s="735"/>
      <c r="C31" s="736"/>
      <c r="D31" s="736"/>
      <c r="E31" s="737"/>
    </row>
    <row r="32" spans="1:15" x14ac:dyDescent="0.3">
      <c r="A32" s="22">
        <v>6</v>
      </c>
      <c r="B32" s="735"/>
      <c r="C32" s="736"/>
      <c r="D32" s="736"/>
      <c r="E32" s="737"/>
    </row>
    <row r="33" spans="1:5" x14ac:dyDescent="0.3">
      <c r="A33" s="22">
        <v>7</v>
      </c>
      <c r="B33" s="738"/>
      <c r="C33" s="739"/>
      <c r="D33" s="739"/>
      <c r="E33" s="740"/>
    </row>
    <row r="34" spans="1:5" x14ac:dyDescent="0.3">
      <c r="A34" s="22">
        <v>8</v>
      </c>
      <c r="B34" s="735"/>
      <c r="C34" s="736"/>
      <c r="D34" s="736"/>
      <c r="E34" s="737"/>
    </row>
    <row r="35" spans="1:5" x14ac:dyDescent="0.3">
      <c r="A35" s="22">
        <v>9</v>
      </c>
      <c r="B35" s="735"/>
      <c r="C35" s="736"/>
      <c r="D35" s="736"/>
      <c r="E35" s="737"/>
    </row>
    <row r="36" spans="1:5" x14ac:dyDescent="0.3">
      <c r="A36" s="22">
        <v>10</v>
      </c>
      <c r="B36" s="735"/>
      <c r="C36" s="736"/>
      <c r="D36" s="736"/>
      <c r="E36" s="737"/>
    </row>
  </sheetData>
  <mergeCells count="15">
    <mergeCell ref="B32:E32"/>
    <mergeCell ref="B33:E33"/>
    <mergeCell ref="B34:E34"/>
    <mergeCell ref="B35:E35"/>
    <mergeCell ref="B36:E36"/>
    <mergeCell ref="B27:E27"/>
    <mergeCell ref="B28:E28"/>
    <mergeCell ref="B29:E29"/>
    <mergeCell ref="B30:E30"/>
    <mergeCell ref="B31:E31"/>
    <mergeCell ref="B1:O1"/>
    <mergeCell ref="B2:O2"/>
    <mergeCell ref="B4:O4"/>
    <mergeCell ref="B3:O3"/>
    <mergeCell ref="B26:E26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5629-D8A9-4BD7-AF5E-C5C7F736E659}">
  <sheetPr>
    <tabColor theme="3" tint="0.59999389629810485"/>
  </sheetPr>
  <dimension ref="A1:IC143"/>
  <sheetViews>
    <sheetView zoomScale="90" zoomScaleNormal="90" zoomScaleSheetLayoutView="178" workbookViewId="0">
      <pane xSplit="2" ySplit="4" topLeftCell="C5" activePane="bottomRight" state="frozen"/>
      <selection pane="topRight" activeCell="R31" sqref="R31"/>
      <selection pane="bottomLeft" activeCell="R31" sqref="R31"/>
      <selection pane="bottomRight" activeCell="B6" sqref="B6"/>
    </sheetView>
  </sheetViews>
  <sheetFormatPr defaultColWidth="9.140625" defaultRowHeight="14.25" x14ac:dyDescent="0.3"/>
  <cols>
    <col min="1" max="1" width="5.7109375" style="69" customWidth="1"/>
    <col min="2" max="2" width="50.7109375" style="32" customWidth="1"/>
    <col min="3" max="3" width="20.7109375" style="32" customWidth="1"/>
    <col min="4" max="5" width="13.7109375" style="70" customWidth="1"/>
    <col min="6" max="6" width="14.28515625" style="70" customWidth="1"/>
    <col min="7" max="7" width="15.28515625" style="70" bestFit="1" customWidth="1"/>
    <col min="8" max="8" width="13.7109375" style="70" customWidth="1"/>
    <col min="9" max="9" width="14.7109375" style="70" customWidth="1"/>
    <col min="10" max="16" width="13.7109375" style="32" customWidth="1"/>
    <col min="17" max="17" width="14.7109375" style="32" customWidth="1"/>
    <col min="18" max="20" width="13.7109375" style="32" customWidth="1"/>
    <col min="21" max="16384" width="9.140625" style="32"/>
  </cols>
  <sheetData>
    <row r="1" spans="1:19" s="26" customFormat="1" ht="20.100000000000001" customHeight="1" x14ac:dyDescent="0.3">
      <c r="A1" s="828" t="s">
        <v>407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</row>
    <row r="2" spans="1:19" s="26" customFormat="1" ht="24" customHeight="1" x14ac:dyDescent="0.3">
      <c r="A2" s="828" t="s">
        <v>408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828"/>
    </row>
    <row r="3" spans="1:19" s="26" customFormat="1" ht="20.100000000000001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19" s="28" customFormat="1" ht="72.75" thickBot="1" x14ac:dyDescent="0.3">
      <c r="A4" s="89" t="s">
        <v>43</v>
      </c>
      <c r="B4" s="89" t="s">
        <v>338</v>
      </c>
      <c r="C4" s="89" t="s">
        <v>409</v>
      </c>
      <c r="D4" s="91" t="s">
        <v>410</v>
      </c>
      <c r="E4" s="91" t="s">
        <v>114</v>
      </c>
      <c r="F4" s="91" t="s">
        <v>411</v>
      </c>
      <c r="G4" s="91" t="s">
        <v>412</v>
      </c>
      <c r="H4" s="91" t="s">
        <v>413</v>
      </c>
      <c r="I4" s="91" t="s">
        <v>414</v>
      </c>
      <c r="J4" s="91" t="s">
        <v>50</v>
      </c>
      <c r="K4" s="91" t="s">
        <v>233</v>
      </c>
      <c r="L4" s="87" t="s">
        <v>234</v>
      </c>
      <c r="M4" s="87" t="s">
        <v>235</v>
      </c>
      <c r="N4" s="87" t="s">
        <v>236</v>
      </c>
      <c r="O4" s="87" t="s">
        <v>237</v>
      </c>
      <c r="P4" s="87" t="s">
        <v>238</v>
      </c>
      <c r="Q4" s="91" t="s">
        <v>415</v>
      </c>
      <c r="S4" s="140" t="s">
        <v>109</v>
      </c>
    </row>
    <row r="5" spans="1:19" s="28" customFormat="1" ht="16.5" customHeight="1" x14ac:dyDescent="0.25">
      <c r="A5" s="186"/>
      <c r="B5" s="187" t="s">
        <v>416</v>
      </c>
      <c r="C5" s="829"/>
      <c r="D5" s="830"/>
      <c r="E5" s="830"/>
      <c r="F5" s="830"/>
      <c r="G5" s="830"/>
      <c r="H5" s="830"/>
      <c r="I5" s="831"/>
      <c r="J5" s="832"/>
      <c r="K5" s="806"/>
      <c r="L5" s="806"/>
      <c r="M5" s="806"/>
      <c r="N5" s="806"/>
      <c r="O5" s="806"/>
      <c r="P5" s="806"/>
      <c r="Q5" s="807"/>
      <c r="S5" s="140">
        <f>168</f>
        <v>168</v>
      </c>
    </row>
    <row r="6" spans="1:19" x14ac:dyDescent="0.3">
      <c r="A6" s="83"/>
      <c r="B6" s="84" t="s">
        <v>417</v>
      </c>
      <c r="C6" s="351"/>
      <c r="D6" s="388"/>
      <c r="E6" s="371"/>
      <c r="F6" s="389"/>
      <c r="G6" s="283"/>
      <c r="H6" s="284"/>
      <c r="I6" s="323"/>
      <c r="J6" s="31">
        <f>$I6</f>
        <v>0</v>
      </c>
      <c r="K6" s="31"/>
      <c r="L6" s="31"/>
      <c r="M6" s="31"/>
      <c r="N6" s="31"/>
      <c r="O6" s="31"/>
      <c r="P6" s="31"/>
      <c r="Q6" s="31">
        <f>SUM(J6:P6)</f>
        <v>0</v>
      </c>
      <c r="R6" s="36"/>
    </row>
    <row r="7" spans="1:19" x14ac:dyDescent="0.3">
      <c r="A7" s="83"/>
      <c r="B7" s="84"/>
      <c r="C7" s="351"/>
      <c r="D7" s="388"/>
      <c r="E7" s="371"/>
      <c r="F7" s="389"/>
      <c r="G7" s="283"/>
      <c r="H7" s="284"/>
      <c r="I7" s="284"/>
      <c r="J7" s="31">
        <f t="shared" ref="J7:J10" si="0">$I7</f>
        <v>0</v>
      </c>
      <c r="K7" s="31"/>
      <c r="L7" s="31"/>
      <c r="M7" s="31"/>
      <c r="N7" s="31"/>
      <c r="O7" s="31"/>
      <c r="P7" s="31"/>
      <c r="Q7" s="31">
        <f>SUM(J7:P7)</f>
        <v>0</v>
      </c>
      <c r="R7" s="36"/>
    </row>
    <row r="8" spans="1:19" x14ac:dyDescent="0.3">
      <c r="A8" s="85"/>
      <c r="B8" s="84"/>
      <c r="C8" s="351"/>
      <c r="D8" s="388"/>
      <c r="E8" s="371"/>
      <c r="F8" s="389"/>
      <c r="G8" s="283"/>
      <c r="H8" s="284"/>
      <c r="I8" s="284"/>
      <c r="J8" s="31">
        <f t="shared" si="0"/>
        <v>0</v>
      </c>
      <c r="K8" s="31"/>
      <c r="L8" s="31"/>
      <c r="M8" s="31"/>
      <c r="N8" s="31"/>
      <c r="O8" s="31"/>
      <c r="P8" s="31"/>
      <c r="Q8" s="31">
        <f>SUM(J8:P8)</f>
        <v>0</v>
      </c>
      <c r="R8" s="36"/>
    </row>
    <row r="9" spans="1:19" x14ac:dyDescent="0.3">
      <c r="A9" s="85"/>
      <c r="B9" s="84"/>
      <c r="C9" s="351"/>
      <c r="D9" s="388"/>
      <c r="E9" s="371"/>
      <c r="F9" s="389"/>
      <c r="G9" s="283"/>
      <c r="H9" s="284"/>
      <c r="I9" s="284"/>
      <c r="J9" s="31">
        <f t="shared" si="0"/>
        <v>0</v>
      </c>
      <c r="K9" s="31"/>
      <c r="L9" s="31"/>
      <c r="M9" s="31"/>
      <c r="N9" s="31"/>
      <c r="O9" s="31"/>
      <c r="P9" s="31"/>
      <c r="Q9" s="31">
        <f>SUM(J9:P9)</f>
        <v>0</v>
      </c>
      <c r="R9" s="36"/>
    </row>
    <row r="10" spans="1:19" x14ac:dyDescent="0.3">
      <c r="A10" s="83"/>
      <c r="B10" s="84"/>
      <c r="C10" s="351"/>
      <c r="D10" s="388"/>
      <c r="E10" s="371"/>
      <c r="F10" s="389"/>
      <c r="G10" s="283"/>
      <c r="H10" s="284"/>
      <c r="I10" s="284"/>
      <c r="J10" s="31">
        <f t="shared" si="0"/>
        <v>0</v>
      </c>
      <c r="K10" s="31"/>
      <c r="L10" s="31"/>
      <c r="M10" s="31"/>
      <c r="N10" s="31"/>
      <c r="O10" s="31"/>
      <c r="P10" s="31"/>
      <c r="Q10" s="31">
        <f>SUM(J10:P10)</f>
        <v>0</v>
      </c>
      <c r="R10" s="36"/>
    </row>
    <row r="11" spans="1:19" ht="15.75" x14ac:dyDescent="0.3">
      <c r="A11" s="40"/>
      <c r="B11" s="41" t="s">
        <v>418</v>
      </c>
      <c r="C11" s="41"/>
      <c r="D11" s="213"/>
      <c r="E11" s="334"/>
      <c r="F11" s="332"/>
      <c r="G11" s="332"/>
      <c r="H11" s="331"/>
      <c r="I11" s="332">
        <f t="shared" ref="I11" si="1">SUM(I4:I10)</f>
        <v>0</v>
      </c>
      <c r="J11" s="82">
        <f t="shared" ref="J11:Q11" si="2">SUM(J6:J10)</f>
        <v>0</v>
      </c>
      <c r="K11" s="82"/>
      <c r="L11" s="82"/>
      <c r="M11" s="82"/>
      <c r="N11" s="82"/>
      <c r="O11" s="82"/>
      <c r="P11" s="82"/>
      <c r="Q11" s="82">
        <f t="shared" si="2"/>
        <v>0</v>
      </c>
      <c r="R11" s="36"/>
    </row>
    <row r="12" spans="1:19" s="28" customFormat="1" ht="16.5" customHeight="1" x14ac:dyDescent="0.25">
      <c r="A12" s="186"/>
      <c r="B12" s="187" t="s">
        <v>419</v>
      </c>
      <c r="C12" s="829"/>
      <c r="D12" s="830"/>
      <c r="E12" s="830"/>
      <c r="F12" s="830"/>
      <c r="G12" s="830"/>
      <c r="H12" s="830"/>
      <c r="I12" s="831"/>
      <c r="J12" s="832"/>
      <c r="K12" s="806"/>
      <c r="L12" s="806"/>
      <c r="M12" s="806"/>
      <c r="N12" s="806"/>
      <c r="O12" s="806"/>
      <c r="P12" s="806"/>
      <c r="Q12" s="807"/>
    </row>
    <row r="13" spans="1:19" x14ac:dyDescent="0.3">
      <c r="A13" s="83"/>
      <c r="B13" s="84" t="s">
        <v>420</v>
      </c>
      <c r="C13" s="84"/>
      <c r="D13" s="370"/>
      <c r="E13" s="371">
        <f t="shared" ref="E13:E19" si="3">D13*$S$5</f>
        <v>0</v>
      </c>
      <c r="F13" s="212"/>
      <c r="G13" s="283">
        <f>E13*F13</f>
        <v>0</v>
      </c>
      <c r="H13" s="284">
        <f>E13*12</f>
        <v>0</v>
      </c>
      <c r="I13" s="283">
        <f>F13*H13</f>
        <v>0</v>
      </c>
      <c r="J13" s="31">
        <v>0</v>
      </c>
      <c r="K13" s="31">
        <f>$I13</f>
        <v>0</v>
      </c>
      <c r="L13" s="31">
        <f t="shared" ref="L13:P19" si="4">$I13</f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ref="Q13:Q19" si="5">SUM(J13:P13)</f>
        <v>0</v>
      </c>
      <c r="R13" s="36"/>
    </row>
    <row r="14" spans="1:19" x14ac:dyDescent="0.3">
      <c r="A14" s="83"/>
      <c r="B14" s="84" t="s">
        <v>421</v>
      </c>
      <c r="C14" s="84"/>
      <c r="D14" s="370"/>
      <c r="E14" s="371">
        <f t="shared" si="3"/>
        <v>0</v>
      </c>
      <c r="F14" s="212"/>
      <c r="G14" s="283">
        <f t="shared" ref="G14:G19" si="6">E14*F14</f>
        <v>0</v>
      </c>
      <c r="H14" s="284">
        <f t="shared" ref="H14:H19" si="7">E14*12</f>
        <v>0</v>
      </c>
      <c r="I14" s="283">
        <f t="shared" ref="I14:I19" si="8">F14*H14</f>
        <v>0</v>
      </c>
      <c r="J14" s="31">
        <v>0</v>
      </c>
      <c r="K14" s="31">
        <f t="shared" ref="K14:K19" si="9">$I14</f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31">
        <f t="shared" si="4"/>
        <v>0</v>
      </c>
      <c r="P14" s="31">
        <f t="shared" si="4"/>
        <v>0</v>
      </c>
      <c r="Q14" s="31">
        <f t="shared" si="5"/>
        <v>0</v>
      </c>
      <c r="R14" s="36"/>
    </row>
    <row r="15" spans="1:19" x14ac:dyDescent="0.3">
      <c r="A15" s="85"/>
      <c r="B15" s="84" t="s">
        <v>422</v>
      </c>
      <c r="C15" s="84"/>
      <c r="D15" s="370"/>
      <c r="E15" s="371">
        <f t="shared" si="3"/>
        <v>0</v>
      </c>
      <c r="F15" s="212"/>
      <c r="G15" s="283">
        <f t="shared" si="6"/>
        <v>0</v>
      </c>
      <c r="H15" s="284">
        <f t="shared" si="7"/>
        <v>0</v>
      </c>
      <c r="I15" s="283">
        <f t="shared" si="8"/>
        <v>0</v>
      </c>
      <c r="J15" s="31">
        <v>0</v>
      </c>
      <c r="K15" s="31">
        <f t="shared" si="9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31">
        <f t="shared" si="4"/>
        <v>0</v>
      </c>
      <c r="P15" s="31">
        <f t="shared" si="4"/>
        <v>0</v>
      </c>
      <c r="Q15" s="31">
        <f t="shared" si="5"/>
        <v>0</v>
      </c>
      <c r="R15" s="36"/>
    </row>
    <row r="16" spans="1:19" x14ac:dyDescent="0.3">
      <c r="A16" s="85"/>
      <c r="B16" s="84" t="s">
        <v>423</v>
      </c>
      <c r="C16" s="84"/>
      <c r="D16" s="370"/>
      <c r="E16" s="371">
        <f t="shared" si="3"/>
        <v>0</v>
      </c>
      <c r="F16" s="212"/>
      <c r="G16" s="283">
        <f t="shared" si="6"/>
        <v>0</v>
      </c>
      <c r="H16" s="284">
        <f t="shared" si="7"/>
        <v>0</v>
      </c>
      <c r="I16" s="283">
        <f t="shared" si="8"/>
        <v>0</v>
      </c>
      <c r="J16" s="31">
        <v>0</v>
      </c>
      <c r="K16" s="31">
        <f t="shared" si="9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31">
        <f t="shared" si="4"/>
        <v>0</v>
      </c>
      <c r="P16" s="31">
        <f t="shared" si="4"/>
        <v>0</v>
      </c>
      <c r="Q16" s="31">
        <f t="shared" si="5"/>
        <v>0</v>
      </c>
      <c r="R16" s="36"/>
    </row>
    <row r="17" spans="1:18" x14ac:dyDescent="0.3">
      <c r="A17" s="83"/>
      <c r="B17" s="84"/>
      <c r="C17" s="84"/>
      <c r="D17" s="370"/>
      <c r="E17" s="371">
        <f t="shared" si="3"/>
        <v>0</v>
      </c>
      <c r="F17" s="212"/>
      <c r="G17" s="283">
        <f t="shared" si="6"/>
        <v>0</v>
      </c>
      <c r="H17" s="284">
        <f t="shared" si="7"/>
        <v>0</v>
      </c>
      <c r="I17" s="283">
        <f t="shared" si="8"/>
        <v>0</v>
      </c>
      <c r="J17" s="31">
        <v>0</v>
      </c>
      <c r="K17" s="31">
        <f t="shared" si="9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31">
        <f t="shared" si="4"/>
        <v>0</v>
      </c>
      <c r="P17" s="31">
        <f t="shared" si="4"/>
        <v>0</v>
      </c>
      <c r="Q17" s="31">
        <f t="shared" si="5"/>
        <v>0</v>
      </c>
      <c r="R17" s="36"/>
    </row>
    <row r="18" spans="1:18" x14ac:dyDescent="0.3">
      <c r="A18" s="83"/>
      <c r="B18" s="84"/>
      <c r="C18" s="84"/>
      <c r="D18" s="370"/>
      <c r="E18" s="371">
        <f t="shared" si="3"/>
        <v>0</v>
      </c>
      <c r="F18" s="212"/>
      <c r="G18" s="283">
        <f t="shared" si="6"/>
        <v>0</v>
      </c>
      <c r="H18" s="284">
        <f t="shared" si="7"/>
        <v>0</v>
      </c>
      <c r="I18" s="283">
        <f t="shared" si="8"/>
        <v>0</v>
      </c>
      <c r="J18" s="31">
        <v>0</v>
      </c>
      <c r="K18" s="31">
        <f t="shared" si="9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31">
        <f t="shared" si="4"/>
        <v>0</v>
      </c>
      <c r="P18" s="31">
        <f t="shared" si="4"/>
        <v>0</v>
      </c>
      <c r="Q18" s="31">
        <f t="shared" si="5"/>
        <v>0</v>
      </c>
      <c r="R18" s="36"/>
    </row>
    <row r="19" spans="1:18" x14ac:dyDescent="0.3">
      <c r="A19" s="83"/>
      <c r="B19" s="84"/>
      <c r="C19" s="84"/>
      <c r="D19" s="370"/>
      <c r="E19" s="371">
        <f t="shared" si="3"/>
        <v>0</v>
      </c>
      <c r="F19" s="212"/>
      <c r="G19" s="283">
        <f t="shared" si="6"/>
        <v>0</v>
      </c>
      <c r="H19" s="284">
        <f t="shared" si="7"/>
        <v>0</v>
      </c>
      <c r="I19" s="283">
        <f t="shared" si="8"/>
        <v>0</v>
      </c>
      <c r="J19" s="31">
        <v>0</v>
      </c>
      <c r="K19" s="31">
        <f t="shared" si="9"/>
        <v>0</v>
      </c>
      <c r="L19" s="31">
        <f t="shared" si="4"/>
        <v>0</v>
      </c>
      <c r="M19" s="31">
        <f t="shared" si="4"/>
        <v>0</v>
      </c>
      <c r="N19" s="31">
        <f t="shared" si="4"/>
        <v>0</v>
      </c>
      <c r="O19" s="31">
        <f t="shared" si="4"/>
        <v>0</v>
      </c>
      <c r="P19" s="31">
        <f t="shared" si="4"/>
        <v>0</v>
      </c>
      <c r="Q19" s="31">
        <f t="shared" si="5"/>
        <v>0</v>
      </c>
      <c r="R19" s="36"/>
    </row>
    <row r="20" spans="1:18" ht="15.75" x14ac:dyDescent="0.3">
      <c r="A20" s="40"/>
      <c r="B20" s="41" t="s">
        <v>424</v>
      </c>
      <c r="C20" s="41"/>
      <c r="D20" s="213">
        <f>SUM(D13:D19)</f>
        <v>0</v>
      </c>
      <c r="E20" s="334">
        <f>SUM(E13:E19)</f>
        <v>0</v>
      </c>
      <c r="F20" s="332"/>
      <c r="G20" s="332">
        <f t="shared" ref="G20:Q20" si="10">SUM(G13:G19)</f>
        <v>0</v>
      </c>
      <c r="H20" s="331">
        <f t="shared" si="10"/>
        <v>0</v>
      </c>
      <c r="I20" s="332">
        <f t="shared" si="10"/>
        <v>0</v>
      </c>
      <c r="J20" s="82">
        <f t="shared" si="10"/>
        <v>0</v>
      </c>
      <c r="K20" s="82">
        <f t="shared" si="10"/>
        <v>0</v>
      </c>
      <c r="L20" s="82">
        <f t="shared" si="10"/>
        <v>0</v>
      </c>
      <c r="M20" s="82">
        <f t="shared" si="10"/>
        <v>0</v>
      </c>
      <c r="N20" s="82">
        <f t="shared" si="10"/>
        <v>0</v>
      </c>
      <c r="O20" s="82">
        <f t="shared" si="10"/>
        <v>0</v>
      </c>
      <c r="P20" s="82">
        <f t="shared" si="10"/>
        <v>0</v>
      </c>
      <c r="Q20" s="82">
        <f t="shared" si="10"/>
        <v>0</v>
      </c>
      <c r="R20" s="36"/>
    </row>
    <row r="21" spans="1:18" ht="9.9499999999999993" customHeight="1" x14ac:dyDescent="0.3">
      <c r="A21" s="83"/>
      <c r="B21" s="84"/>
      <c r="C21" s="214"/>
      <c r="D21" s="822"/>
      <c r="E21" s="823"/>
      <c r="F21" s="823"/>
      <c r="G21" s="823"/>
      <c r="H21" s="823"/>
      <c r="I21" s="824"/>
      <c r="J21" s="808"/>
      <c r="K21" s="817"/>
      <c r="L21" s="817"/>
      <c r="M21" s="817"/>
      <c r="N21" s="817"/>
      <c r="O21" s="817"/>
      <c r="P21" s="817"/>
      <c r="Q21" s="809"/>
      <c r="R21" s="36"/>
    </row>
    <row r="22" spans="1:18" ht="15.75" x14ac:dyDescent="0.3">
      <c r="A22" s="186"/>
      <c r="B22" s="187" t="s">
        <v>425</v>
      </c>
      <c r="C22" s="214"/>
      <c r="D22" s="818"/>
      <c r="E22" s="819"/>
      <c r="F22" s="819"/>
      <c r="G22" s="819"/>
      <c r="H22" s="819"/>
      <c r="I22" s="820"/>
      <c r="J22" s="810"/>
      <c r="K22" s="821"/>
      <c r="L22" s="821"/>
      <c r="M22" s="821"/>
      <c r="N22" s="821"/>
      <c r="O22" s="821"/>
      <c r="P22" s="821"/>
      <c r="Q22" s="811"/>
      <c r="R22" s="36"/>
    </row>
    <row r="23" spans="1:18" x14ac:dyDescent="0.3">
      <c r="A23" s="83"/>
      <c r="B23" s="84" t="s">
        <v>199</v>
      </c>
      <c r="C23" s="372"/>
      <c r="D23" s="215"/>
      <c r="E23" s="283"/>
      <c r="F23" s="286"/>
      <c r="G23" s="283">
        <f>I23/12</f>
        <v>0</v>
      </c>
      <c r="H23" s="284"/>
      <c r="I23" s="283">
        <f>D23*F23</f>
        <v>0</v>
      </c>
      <c r="J23" s="31">
        <v>0</v>
      </c>
      <c r="K23" s="31">
        <f>$I23</f>
        <v>0</v>
      </c>
      <c r="L23" s="31">
        <f t="shared" ref="L23:P29" si="11">$I23</f>
        <v>0</v>
      </c>
      <c r="M23" s="31">
        <f t="shared" si="11"/>
        <v>0</v>
      </c>
      <c r="N23" s="31">
        <f t="shared" si="11"/>
        <v>0</v>
      </c>
      <c r="O23" s="31">
        <f t="shared" si="11"/>
        <v>0</v>
      </c>
      <c r="P23" s="31">
        <f t="shared" si="11"/>
        <v>0</v>
      </c>
      <c r="Q23" s="31">
        <f t="shared" ref="Q23:Q29" si="12">SUM(J23:P23)</f>
        <v>0</v>
      </c>
      <c r="R23" s="36"/>
    </row>
    <row r="24" spans="1:18" x14ac:dyDescent="0.3">
      <c r="A24" s="83"/>
      <c r="B24" s="84" t="s">
        <v>200</v>
      </c>
      <c r="C24" s="372"/>
      <c r="D24" s="215"/>
      <c r="E24" s="283"/>
      <c r="F24" s="286"/>
      <c r="G24" s="283">
        <f t="shared" ref="G24:G29" si="13">I24/12</f>
        <v>0</v>
      </c>
      <c r="H24" s="284"/>
      <c r="I24" s="283">
        <f t="shared" ref="I24:I29" si="14">D24*F24</f>
        <v>0</v>
      </c>
      <c r="J24" s="31">
        <v>0</v>
      </c>
      <c r="K24" s="31">
        <f t="shared" ref="K24:K29" si="15">$I24</f>
        <v>0</v>
      </c>
      <c r="L24" s="31">
        <f t="shared" si="11"/>
        <v>0</v>
      </c>
      <c r="M24" s="31">
        <f t="shared" si="11"/>
        <v>0</v>
      </c>
      <c r="N24" s="31">
        <f t="shared" si="11"/>
        <v>0</v>
      </c>
      <c r="O24" s="31">
        <f t="shared" si="11"/>
        <v>0</v>
      </c>
      <c r="P24" s="31">
        <f t="shared" si="11"/>
        <v>0</v>
      </c>
      <c r="Q24" s="31">
        <f t="shared" si="12"/>
        <v>0</v>
      </c>
      <c r="R24" s="36"/>
    </row>
    <row r="25" spans="1:18" x14ac:dyDescent="0.3">
      <c r="A25" s="85"/>
      <c r="B25" s="84" t="s">
        <v>201</v>
      </c>
      <c r="C25" s="372"/>
      <c r="D25" s="215"/>
      <c r="E25" s="283"/>
      <c r="F25" s="286"/>
      <c r="G25" s="283">
        <f t="shared" si="13"/>
        <v>0</v>
      </c>
      <c r="H25" s="285"/>
      <c r="I25" s="283">
        <f t="shared" si="14"/>
        <v>0</v>
      </c>
      <c r="J25" s="31">
        <v>0</v>
      </c>
      <c r="K25" s="31">
        <f t="shared" si="15"/>
        <v>0</v>
      </c>
      <c r="L25" s="31">
        <f t="shared" si="11"/>
        <v>0</v>
      </c>
      <c r="M25" s="31">
        <f t="shared" si="11"/>
        <v>0</v>
      </c>
      <c r="N25" s="31">
        <f t="shared" si="11"/>
        <v>0</v>
      </c>
      <c r="O25" s="31">
        <f t="shared" si="11"/>
        <v>0</v>
      </c>
      <c r="P25" s="31">
        <f t="shared" si="11"/>
        <v>0</v>
      </c>
      <c r="Q25" s="31">
        <f t="shared" si="12"/>
        <v>0</v>
      </c>
      <c r="R25" s="36"/>
    </row>
    <row r="26" spans="1:18" x14ac:dyDescent="0.3">
      <c r="A26" s="85"/>
      <c r="B26" s="84" t="s">
        <v>426</v>
      </c>
      <c r="C26" s="372"/>
      <c r="D26" s="215"/>
      <c r="E26" s="283"/>
      <c r="F26" s="286"/>
      <c r="G26" s="283">
        <f t="shared" si="13"/>
        <v>0</v>
      </c>
      <c r="H26" s="284"/>
      <c r="I26" s="283">
        <f t="shared" si="14"/>
        <v>0</v>
      </c>
      <c r="J26" s="31">
        <v>0</v>
      </c>
      <c r="K26" s="31">
        <f t="shared" si="15"/>
        <v>0</v>
      </c>
      <c r="L26" s="31">
        <f t="shared" si="11"/>
        <v>0</v>
      </c>
      <c r="M26" s="31">
        <f t="shared" si="11"/>
        <v>0</v>
      </c>
      <c r="N26" s="31">
        <f t="shared" si="11"/>
        <v>0</v>
      </c>
      <c r="O26" s="31">
        <f t="shared" si="11"/>
        <v>0</v>
      </c>
      <c r="P26" s="31">
        <f t="shared" si="11"/>
        <v>0</v>
      </c>
      <c r="Q26" s="31">
        <f t="shared" si="12"/>
        <v>0</v>
      </c>
      <c r="R26" s="36"/>
    </row>
    <row r="27" spans="1:18" x14ac:dyDescent="0.3">
      <c r="A27" s="83"/>
      <c r="B27" s="84" t="s">
        <v>427</v>
      </c>
      <c r="C27" s="372"/>
      <c r="D27" s="215"/>
      <c r="E27" s="283"/>
      <c r="F27" s="286"/>
      <c r="G27" s="283">
        <f t="shared" si="13"/>
        <v>0</v>
      </c>
      <c r="H27" s="284"/>
      <c r="I27" s="283">
        <f t="shared" si="14"/>
        <v>0</v>
      </c>
      <c r="J27" s="31">
        <v>0</v>
      </c>
      <c r="K27" s="31">
        <f t="shared" si="15"/>
        <v>0</v>
      </c>
      <c r="L27" s="31">
        <f t="shared" si="11"/>
        <v>0</v>
      </c>
      <c r="M27" s="31">
        <f t="shared" si="11"/>
        <v>0</v>
      </c>
      <c r="N27" s="31">
        <f t="shared" si="11"/>
        <v>0</v>
      </c>
      <c r="O27" s="31">
        <f t="shared" si="11"/>
        <v>0</v>
      </c>
      <c r="P27" s="31">
        <f t="shared" si="11"/>
        <v>0</v>
      </c>
      <c r="Q27" s="31">
        <f t="shared" si="12"/>
        <v>0</v>
      </c>
      <c r="R27" s="36"/>
    </row>
    <row r="28" spans="1:18" x14ac:dyDescent="0.3">
      <c r="A28" s="83"/>
      <c r="B28" s="84" t="s">
        <v>428</v>
      </c>
      <c r="C28" s="372"/>
      <c r="D28" s="215"/>
      <c r="E28" s="283"/>
      <c r="F28" s="286"/>
      <c r="G28" s="283">
        <f t="shared" si="13"/>
        <v>0</v>
      </c>
      <c r="H28" s="285"/>
      <c r="I28" s="283">
        <f t="shared" si="14"/>
        <v>0</v>
      </c>
      <c r="J28" s="31">
        <v>0</v>
      </c>
      <c r="K28" s="31">
        <f t="shared" si="15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 t="shared" si="11"/>
        <v>0</v>
      </c>
      <c r="P28" s="31">
        <f t="shared" si="11"/>
        <v>0</v>
      </c>
      <c r="Q28" s="31">
        <f t="shared" si="12"/>
        <v>0</v>
      </c>
      <c r="R28" s="36"/>
    </row>
    <row r="29" spans="1:18" x14ac:dyDescent="0.3">
      <c r="A29" s="83"/>
      <c r="B29" s="84" t="s">
        <v>429</v>
      </c>
      <c r="C29" s="372"/>
      <c r="D29" s="215"/>
      <c r="E29" s="283"/>
      <c r="F29" s="286"/>
      <c r="G29" s="283">
        <f t="shared" si="13"/>
        <v>0</v>
      </c>
      <c r="H29" s="284"/>
      <c r="I29" s="283">
        <f t="shared" si="14"/>
        <v>0</v>
      </c>
      <c r="J29" s="31">
        <v>0</v>
      </c>
      <c r="K29" s="31">
        <f t="shared" si="15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 t="shared" si="11"/>
        <v>0</v>
      </c>
      <c r="P29" s="31">
        <f t="shared" si="11"/>
        <v>0</v>
      </c>
      <c r="Q29" s="31">
        <f t="shared" si="12"/>
        <v>0</v>
      </c>
      <c r="R29" s="36"/>
    </row>
    <row r="30" spans="1:18" ht="15.75" x14ac:dyDescent="0.3">
      <c r="A30" s="40"/>
      <c r="B30" s="41" t="s">
        <v>430</v>
      </c>
      <c r="C30" s="41"/>
      <c r="D30" s="216">
        <f>SUM(D23:D29)</f>
        <v>0</v>
      </c>
      <c r="E30" s="331"/>
      <c r="F30" s="188"/>
      <c r="G30" s="188">
        <f>SUM(G23:G29)</f>
        <v>0</v>
      </c>
      <c r="H30" s="331"/>
      <c r="I30" s="332">
        <f>SUM(I23:I29)</f>
        <v>0</v>
      </c>
      <c r="J30" s="82">
        <f>SUM(J23:J29)</f>
        <v>0</v>
      </c>
      <c r="K30" s="82">
        <f>SUM(K23:K29)</f>
        <v>0</v>
      </c>
      <c r="L30" s="82">
        <f>SUM(L23:L29)</f>
        <v>0</v>
      </c>
      <c r="M30" s="82">
        <f>SUM(M23:M29)</f>
        <v>0</v>
      </c>
      <c r="N30" s="82">
        <f t="shared" ref="N30:P30" si="16">SUM(N23:N29)</f>
        <v>0</v>
      </c>
      <c r="O30" s="82">
        <f t="shared" si="16"/>
        <v>0</v>
      </c>
      <c r="P30" s="82">
        <f t="shared" si="16"/>
        <v>0</v>
      </c>
      <c r="Q30" s="82">
        <f>SUM(Q23:Q29)</f>
        <v>0</v>
      </c>
      <c r="R30" s="36"/>
    </row>
    <row r="31" spans="1:18" ht="9.9499999999999993" customHeight="1" x14ac:dyDescent="0.3">
      <c r="A31" s="83"/>
      <c r="B31" s="86"/>
      <c r="C31" s="217"/>
      <c r="D31" s="822"/>
      <c r="E31" s="823"/>
      <c r="F31" s="823"/>
      <c r="G31" s="823"/>
      <c r="H31" s="823"/>
      <c r="I31" s="824"/>
      <c r="J31" s="808"/>
      <c r="K31" s="817"/>
      <c r="L31" s="817"/>
      <c r="M31" s="817"/>
      <c r="N31" s="817"/>
      <c r="O31" s="817"/>
      <c r="P31" s="817"/>
      <c r="Q31" s="809"/>
      <c r="R31" s="36"/>
    </row>
    <row r="32" spans="1:18" ht="15.75" x14ac:dyDescent="0.3">
      <c r="A32" s="186"/>
      <c r="B32" s="187" t="s">
        <v>431</v>
      </c>
      <c r="C32" s="217"/>
      <c r="D32" s="818"/>
      <c r="E32" s="819"/>
      <c r="F32" s="819"/>
      <c r="G32" s="819"/>
      <c r="H32" s="819"/>
      <c r="I32" s="820"/>
      <c r="J32" s="810"/>
      <c r="K32" s="821"/>
      <c r="L32" s="821"/>
      <c r="M32" s="821"/>
      <c r="N32" s="821"/>
      <c r="O32" s="821"/>
      <c r="P32" s="821"/>
      <c r="Q32" s="811"/>
      <c r="R32" s="36"/>
    </row>
    <row r="33" spans="1:237" ht="14.45" customHeight="1" x14ac:dyDescent="0.3">
      <c r="A33" s="218"/>
      <c r="B33" s="84" t="s">
        <v>199</v>
      </c>
      <c r="C33" s="217"/>
      <c r="D33" s="215"/>
      <c r="E33" s="283"/>
      <c r="F33" s="286"/>
      <c r="G33" s="283">
        <f>I33/12</f>
        <v>0</v>
      </c>
      <c r="H33" s="284"/>
      <c r="I33" s="283">
        <f t="shared" ref="I33:I37" si="17">D33*F33</f>
        <v>0</v>
      </c>
      <c r="J33" s="31">
        <v>0</v>
      </c>
      <c r="K33" s="31">
        <f>$I33</f>
        <v>0</v>
      </c>
      <c r="L33" s="31">
        <f t="shared" ref="L33:P37" si="18">$I33</f>
        <v>0</v>
      </c>
      <c r="M33" s="31">
        <f t="shared" si="18"/>
        <v>0</v>
      </c>
      <c r="N33" s="31">
        <f t="shared" si="18"/>
        <v>0</v>
      </c>
      <c r="O33" s="31">
        <f t="shared" si="18"/>
        <v>0</v>
      </c>
      <c r="P33" s="31">
        <f t="shared" si="18"/>
        <v>0</v>
      </c>
      <c r="Q33" s="31">
        <f>SUM(J33:P33)</f>
        <v>0</v>
      </c>
      <c r="R33" s="36"/>
    </row>
    <row r="34" spans="1:237" ht="14.25" customHeight="1" x14ac:dyDescent="0.3">
      <c r="A34" s="83"/>
      <c r="B34" s="84" t="s">
        <v>200</v>
      </c>
      <c r="C34" s="217"/>
      <c r="D34" s="215"/>
      <c r="E34" s="283"/>
      <c r="F34" s="286"/>
      <c r="G34" s="283">
        <f t="shared" ref="G34:G37" si="19">I34/12</f>
        <v>0</v>
      </c>
      <c r="H34" s="284"/>
      <c r="I34" s="283">
        <f t="shared" si="17"/>
        <v>0</v>
      </c>
      <c r="J34" s="31">
        <v>0</v>
      </c>
      <c r="K34" s="31">
        <f t="shared" ref="K34:K37" si="20">$I34</f>
        <v>0</v>
      </c>
      <c r="L34" s="31">
        <f t="shared" si="18"/>
        <v>0</v>
      </c>
      <c r="M34" s="31">
        <f t="shared" si="18"/>
        <v>0</v>
      </c>
      <c r="N34" s="31">
        <f t="shared" si="18"/>
        <v>0</v>
      </c>
      <c r="O34" s="31">
        <f t="shared" si="18"/>
        <v>0</v>
      </c>
      <c r="P34" s="31">
        <f t="shared" si="18"/>
        <v>0</v>
      </c>
      <c r="Q34" s="31">
        <f>SUM(J34:P34)</f>
        <v>0</v>
      </c>
      <c r="R34" s="36"/>
    </row>
    <row r="35" spans="1:237" x14ac:dyDescent="0.3">
      <c r="A35" s="83"/>
      <c r="B35" s="84" t="s">
        <v>201</v>
      </c>
      <c r="C35" s="217"/>
      <c r="D35" s="215"/>
      <c r="E35" s="283"/>
      <c r="F35" s="286"/>
      <c r="G35" s="283">
        <f t="shared" si="19"/>
        <v>0</v>
      </c>
      <c r="H35" s="285"/>
      <c r="I35" s="283">
        <f t="shared" si="17"/>
        <v>0</v>
      </c>
      <c r="J35" s="31">
        <v>0</v>
      </c>
      <c r="K35" s="31">
        <f t="shared" si="20"/>
        <v>0</v>
      </c>
      <c r="L35" s="31">
        <f t="shared" si="18"/>
        <v>0</v>
      </c>
      <c r="M35" s="31">
        <f t="shared" si="18"/>
        <v>0</v>
      </c>
      <c r="N35" s="31">
        <f t="shared" si="18"/>
        <v>0</v>
      </c>
      <c r="O35" s="31">
        <f t="shared" si="18"/>
        <v>0</v>
      </c>
      <c r="P35" s="31">
        <f t="shared" si="18"/>
        <v>0</v>
      </c>
      <c r="Q35" s="31">
        <f>SUM(J35:P35)</f>
        <v>0</v>
      </c>
      <c r="R35" s="36"/>
    </row>
    <row r="36" spans="1:237" x14ac:dyDescent="0.3">
      <c r="A36" s="85"/>
      <c r="B36" s="84" t="s">
        <v>426</v>
      </c>
      <c r="C36" s="217"/>
      <c r="D36" s="215"/>
      <c r="E36" s="283"/>
      <c r="F36" s="286"/>
      <c r="G36" s="283">
        <f t="shared" si="19"/>
        <v>0</v>
      </c>
      <c r="H36" s="284"/>
      <c r="I36" s="283">
        <f t="shared" si="17"/>
        <v>0</v>
      </c>
      <c r="J36" s="31">
        <v>0</v>
      </c>
      <c r="K36" s="31">
        <f t="shared" si="20"/>
        <v>0</v>
      </c>
      <c r="L36" s="31">
        <f t="shared" si="18"/>
        <v>0</v>
      </c>
      <c r="M36" s="31">
        <f t="shared" si="18"/>
        <v>0</v>
      </c>
      <c r="N36" s="31">
        <f t="shared" si="18"/>
        <v>0</v>
      </c>
      <c r="O36" s="31">
        <f t="shared" si="18"/>
        <v>0</v>
      </c>
      <c r="P36" s="31">
        <f t="shared" si="18"/>
        <v>0</v>
      </c>
      <c r="Q36" s="31">
        <f>SUM(J36:P36)</f>
        <v>0</v>
      </c>
      <c r="R36" s="36"/>
    </row>
    <row r="37" spans="1:237" x14ac:dyDescent="0.3">
      <c r="A37" s="85"/>
      <c r="B37" s="84" t="s">
        <v>427</v>
      </c>
      <c r="C37" s="217"/>
      <c r="D37" s="215"/>
      <c r="E37" s="283"/>
      <c r="F37" s="286"/>
      <c r="G37" s="283">
        <f t="shared" si="19"/>
        <v>0</v>
      </c>
      <c r="H37" s="284"/>
      <c r="I37" s="283">
        <f t="shared" si="17"/>
        <v>0</v>
      </c>
      <c r="J37" s="31">
        <v>0</v>
      </c>
      <c r="K37" s="31">
        <f t="shared" si="20"/>
        <v>0</v>
      </c>
      <c r="L37" s="31">
        <f t="shared" si="18"/>
        <v>0</v>
      </c>
      <c r="M37" s="31">
        <f t="shared" si="18"/>
        <v>0</v>
      </c>
      <c r="N37" s="31">
        <f t="shared" si="18"/>
        <v>0</v>
      </c>
      <c r="O37" s="31">
        <f t="shared" si="18"/>
        <v>0</v>
      </c>
      <c r="P37" s="31">
        <f t="shared" si="18"/>
        <v>0</v>
      </c>
      <c r="Q37" s="31">
        <f>SUM(J37:P37)</f>
        <v>0</v>
      </c>
      <c r="R37" s="36"/>
    </row>
    <row r="38" spans="1:237" ht="15.75" x14ac:dyDescent="0.3">
      <c r="A38" s="40"/>
      <c r="B38" s="41" t="s">
        <v>432</v>
      </c>
      <c r="C38" s="41"/>
      <c r="D38" s="216">
        <f>SUM(D33:D37)</f>
        <v>0</v>
      </c>
      <c r="E38" s="331"/>
      <c r="F38" s="188"/>
      <c r="G38" s="188">
        <f t="shared" ref="G38:Q38" si="21">SUM(G33:G37)</f>
        <v>0</v>
      </c>
      <c r="H38" s="331"/>
      <c r="I38" s="332">
        <f t="shared" si="21"/>
        <v>0</v>
      </c>
      <c r="J38" s="82">
        <f t="shared" si="21"/>
        <v>0</v>
      </c>
      <c r="K38" s="82">
        <f t="shared" si="21"/>
        <v>0</v>
      </c>
      <c r="L38" s="82">
        <f t="shared" si="21"/>
        <v>0</v>
      </c>
      <c r="M38" s="82">
        <f t="shared" si="21"/>
        <v>0</v>
      </c>
      <c r="N38" s="82">
        <f t="shared" si="21"/>
        <v>0</v>
      </c>
      <c r="O38" s="82">
        <f t="shared" si="21"/>
        <v>0</v>
      </c>
      <c r="P38" s="82">
        <f t="shared" si="21"/>
        <v>0</v>
      </c>
      <c r="Q38" s="82">
        <f t="shared" si="21"/>
        <v>0</v>
      </c>
      <c r="R38" s="36"/>
    </row>
    <row r="39" spans="1:237" ht="9.9499999999999993" customHeight="1" x14ac:dyDescent="0.3">
      <c r="A39" s="83"/>
      <c r="B39" s="86"/>
      <c r="C39" s="217"/>
      <c r="D39" s="814"/>
      <c r="E39" s="815"/>
      <c r="F39" s="815"/>
      <c r="G39" s="815"/>
      <c r="H39" s="815"/>
      <c r="I39" s="816"/>
      <c r="J39" s="808"/>
      <c r="K39" s="817"/>
      <c r="L39" s="817"/>
      <c r="M39" s="817"/>
      <c r="N39" s="817"/>
      <c r="O39" s="817"/>
      <c r="P39" s="817"/>
      <c r="Q39" s="809"/>
      <c r="R39" s="36"/>
    </row>
    <row r="40" spans="1:237" ht="15.75" x14ac:dyDescent="0.3">
      <c r="A40" s="186"/>
      <c r="B40" s="187" t="s">
        <v>433</v>
      </c>
      <c r="C40" s="217"/>
      <c r="D40" s="818"/>
      <c r="E40" s="819"/>
      <c r="F40" s="819"/>
      <c r="G40" s="819"/>
      <c r="H40" s="819"/>
      <c r="I40" s="820"/>
      <c r="J40" s="810"/>
      <c r="K40" s="821"/>
      <c r="L40" s="821"/>
      <c r="M40" s="821"/>
      <c r="N40" s="821"/>
      <c r="O40" s="821"/>
      <c r="P40" s="821"/>
      <c r="Q40" s="811"/>
      <c r="R40" s="36"/>
    </row>
    <row r="41" spans="1:237" x14ac:dyDescent="0.3">
      <c r="A41" s="83"/>
      <c r="B41" s="84" t="s">
        <v>199</v>
      </c>
      <c r="C41" s="217"/>
      <c r="D41" s="215"/>
      <c r="E41" s="372"/>
      <c r="F41" s="212"/>
      <c r="G41" s="283">
        <f>I41/12</f>
        <v>0</v>
      </c>
      <c r="H41" s="284"/>
      <c r="I41" s="283">
        <f t="shared" ref="I41:I42" si="22">D41*F41</f>
        <v>0</v>
      </c>
      <c r="J41" s="31">
        <v>0</v>
      </c>
      <c r="K41" s="31">
        <f t="shared" ref="K41:P42" si="23">$I41</f>
        <v>0</v>
      </c>
      <c r="L41" s="31">
        <f t="shared" si="23"/>
        <v>0</v>
      </c>
      <c r="M41" s="31">
        <f t="shared" si="23"/>
        <v>0</v>
      </c>
      <c r="N41" s="31">
        <f t="shared" si="23"/>
        <v>0</v>
      </c>
      <c r="O41" s="31">
        <f t="shared" si="23"/>
        <v>0</v>
      </c>
      <c r="P41" s="31">
        <f t="shared" si="23"/>
        <v>0</v>
      </c>
      <c r="Q41" s="31">
        <f>SUM(J41:P41)</f>
        <v>0</v>
      </c>
      <c r="R41" s="36"/>
    </row>
    <row r="42" spans="1:237" x14ac:dyDescent="0.3">
      <c r="A42" s="83"/>
      <c r="B42" s="84" t="s">
        <v>200</v>
      </c>
      <c r="C42" s="217"/>
      <c r="D42" s="215"/>
      <c r="E42" s="372"/>
      <c r="F42" s="212"/>
      <c r="G42" s="283">
        <f>I42/12</f>
        <v>0</v>
      </c>
      <c r="H42" s="285"/>
      <c r="I42" s="283">
        <f t="shared" si="22"/>
        <v>0</v>
      </c>
      <c r="J42" s="31">
        <v>0</v>
      </c>
      <c r="K42" s="31">
        <f t="shared" si="23"/>
        <v>0</v>
      </c>
      <c r="L42" s="31">
        <f t="shared" si="23"/>
        <v>0</v>
      </c>
      <c r="M42" s="31">
        <f t="shared" si="23"/>
        <v>0</v>
      </c>
      <c r="N42" s="31">
        <f t="shared" si="23"/>
        <v>0</v>
      </c>
      <c r="O42" s="31">
        <f t="shared" si="23"/>
        <v>0</v>
      </c>
      <c r="P42" s="31">
        <f t="shared" si="23"/>
        <v>0</v>
      </c>
      <c r="Q42" s="31">
        <f>SUM(J42:P42)</f>
        <v>0</v>
      </c>
      <c r="R42" s="36"/>
    </row>
    <row r="43" spans="1:237" ht="15.75" x14ac:dyDescent="0.3">
      <c r="A43" s="40"/>
      <c r="B43" s="41" t="s">
        <v>434</v>
      </c>
      <c r="C43" s="41"/>
      <c r="D43" s="216">
        <f>SUM(D41:D42)</f>
        <v>0</v>
      </c>
      <c r="E43" s="331"/>
      <c r="F43" s="188"/>
      <c r="G43" s="188">
        <f t="shared" ref="G43:Q43" si="24">SUM(G41:G42)</f>
        <v>0</v>
      </c>
      <c r="H43" s="331"/>
      <c r="I43" s="332">
        <f t="shared" si="24"/>
        <v>0</v>
      </c>
      <c r="J43" s="82">
        <f t="shared" si="24"/>
        <v>0</v>
      </c>
      <c r="K43" s="82">
        <f t="shared" si="24"/>
        <v>0</v>
      </c>
      <c r="L43" s="82">
        <f t="shared" si="24"/>
        <v>0</v>
      </c>
      <c r="M43" s="82">
        <f t="shared" si="24"/>
        <v>0</v>
      </c>
      <c r="N43" s="82">
        <f t="shared" si="24"/>
        <v>0</v>
      </c>
      <c r="O43" s="82">
        <f t="shared" si="24"/>
        <v>0</v>
      </c>
      <c r="P43" s="82">
        <f t="shared" si="24"/>
        <v>0</v>
      </c>
      <c r="Q43" s="82">
        <f t="shared" si="24"/>
        <v>0</v>
      </c>
      <c r="R43" s="36"/>
    </row>
    <row r="44" spans="1:237" x14ac:dyDescent="0.3">
      <c r="A44" s="83"/>
      <c r="B44" s="84"/>
      <c r="C44" s="84"/>
      <c r="D44" s="822"/>
      <c r="E44" s="823"/>
      <c r="F44" s="823"/>
      <c r="G44" s="823"/>
      <c r="H44" s="823"/>
      <c r="I44" s="824"/>
      <c r="J44" s="825"/>
      <c r="K44" s="826"/>
      <c r="L44" s="826"/>
      <c r="M44" s="826"/>
      <c r="N44" s="826"/>
      <c r="O44" s="826"/>
      <c r="P44" s="826"/>
      <c r="Q44" s="827"/>
    </row>
    <row r="45" spans="1:237" s="43" customFormat="1" ht="16.5" customHeight="1" x14ac:dyDescent="0.3">
      <c r="A45" s="40"/>
      <c r="B45" s="41" t="s">
        <v>415</v>
      </c>
      <c r="C45" s="41"/>
      <c r="D45" s="213">
        <f>SUM(D20,D30,D38,D43)</f>
        <v>0</v>
      </c>
      <c r="E45" s="334">
        <f>SUM(E20,E30,E38,E43)</f>
        <v>0</v>
      </c>
      <c r="F45" s="82"/>
      <c r="G45" s="332">
        <f t="shared" ref="G45:I45" si="25">SUM(G20,G30,G38,G43)</f>
        <v>0</v>
      </c>
      <c r="H45" s="331">
        <f t="shared" si="25"/>
        <v>0</v>
      </c>
      <c r="I45" s="332">
        <f t="shared" si="25"/>
        <v>0</v>
      </c>
      <c r="J45" s="82">
        <f>SUM(J11,J20,J30,J38,J43)</f>
        <v>0</v>
      </c>
      <c r="K45" s="82">
        <f t="shared" ref="K45:Q45" si="26">SUM(K11,K20,K30,K38,K43)</f>
        <v>0</v>
      </c>
      <c r="L45" s="82">
        <f t="shared" si="26"/>
        <v>0</v>
      </c>
      <c r="M45" s="82">
        <f t="shared" si="26"/>
        <v>0</v>
      </c>
      <c r="N45" s="82">
        <f t="shared" si="26"/>
        <v>0</v>
      </c>
      <c r="O45" s="82">
        <f t="shared" si="26"/>
        <v>0</v>
      </c>
      <c r="P45" s="82">
        <f t="shared" si="26"/>
        <v>0</v>
      </c>
      <c r="Q45" s="82">
        <f t="shared" si="26"/>
        <v>0</v>
      </c>
    </row>
    <row r="46" spans="1:237" ht="22.5" customHeight="1" x14ac:dyDescent="0.3">
      <c r="A46" s="45"/>
      <c r="B46" s="46"/>
      <c r="C46" s="46"/>
      <c r="D46" s="48"/>
      <c r="E46" s="48"/>
      <c r="F46" s="48"/>
      <c r="G46" s="48"/>
      <c r="H46" s="48"/>
      <c r="I46" s="48"/>
      <c r="J46" s="219"/>
      <c r="K46" s="219"/>
      <c r="L46" s="219"/>
      <c r="M46" s="219"/>
      <c r="N46" s="219"/>
      <c r="O46" s="219"/>
      <c r="P46" s="219"/>
    </row>
    <row r="47" spans="1:237" ht="12.2" customHeight="1" x14ac:dyDescent="0.3">
      <c r="A47" s="45"/>
      <c r="B47" s="47"/>
      <c r="C47" s="47"/>
      <c r="D47" s="51"/>
      <c r="E47" s="51"/>
      <c r="F47" s="51"/>
      <c r="G47" s="51"/>
      <c r="H47" s="51"/>
      <c r="I47" s="51"/>
      <c r="J47" s="219"/>
      <c r="K47" s="219"/>
      <c r="L47" s="219"/>
      <c r="M47" s="219"/>
      <c r="N47" s="219"/>
      <c r="O47" s="219"/>
      <c r="P47" s="219"/>
    </row>
    <row r="48" spans="1:237" x14ac:dyDescent="0.3">
      <c r="A48" s="54"/>
      <c r="B48" s="220"/>
      <c r="C48" s="220"/>
      <c r="D48" s="55"/>
      <c r="E48" s="55"/>
      <c r="F48" s="55"/>
      <c r="G48" s="55"/>
      <c r="H48" s="55"/>
      <c r="I48" s="55"/>
      <c r="J48" s="307"/>
      <c r="K48" s="307"/>
      <c r="L48" s="307"/>
      <c r="M48" s="307"/>
      <c r="N48" s="307"/>
      <c r="O48" s="307"/>
      <c r="P48" s="307"/>
      <c r="Q48" s="17"/>
      <c r="R48" s="56"/>
      <c r="S48" s="50"/>
      <c r="T48" s="50"/>
      <c r="U48" s="50"/>
      <c r="V48" s="50"/>
      <c r="W48" s="50"/>
      <c r="X48" s="50"/>
      <c r="Y48" s="307"/>
      <c r="Z48" s="57"/>
      <c r="AA48" s="17"/>
      <c r="AB48" s="17"/>
      <c r="AC48" s="56"/>
      <c r="AD48" s="50"/>
      <c r="AE48" s="50"/>
      <c r="AF48" s="50"/>
      <c r="AG48" s="50"/>
      <c r="AH48" s="50"/>
      <c r="AI48" s="50"/>
      <c r="AJ48" s="307"/>
      <c r="AK48" s="57"/>
      <c r="AL48" s="17"/>
      <c r="AM48" s="17"/>
      <c r="AN48" s="56"/>
      <c r="AO48" s="50"/>
      <c r="AP48" s="50"/>
      <c r="AQ48" s="50"/>
      <c r="AR48" s="50"/>
      <c r="AS48" s="50"/>
      <c r="AT48" s="50"/>
      <c r="AU48" s="307"/>
      <c r="AV48" s="57"/>
      <c r="AW48" s="17"/>
      <c r="AX48" s="17"/>
      <c r="AY48" s="56"/>
      <c r="AZ48" s="50"/>
      <c r="BA48" s="50"/>
      <c r="BB48" s="50"/>
      <c r="BC48" s="50"/>
      <c r="BD48" s="50"/>
      <c r="BE48" s="50"/>
      <c r="BF48" s="307"/>
      <c r="BG48" s="57"/>
      <c r="BH48" s="17"/>
      <c r="BI48" s="17"/>
      <c r="BJ48" s="56"/>
      <c r="BK48" s="50"/>
      <c r="BL48" s="50"/>
      <c r="BM48" s="50"/>
      <c r="BN48" s="50"/>
      <c r="BO48" s="50"/>
      <c r="BP48" s="50"/>
      <c r="BQ48" s="307"/>
      <c r="BR48" s="57"/>
      <c r="BS48" s="17"/>
      <c r="BT48" s="17"/>
      <c r="BU48" s="56"/>
      <c r="BV48" s="50"/>
      <c r="BW48" s="50"/>
      <c r="BX48" s="50"/>
      <c r="BY48" s="50"/>
      <c r="BZ48" s="50"/>
      <c r="CA48" s="50"/>
      <c r="CB48" s="307"/>
      <c r="CC48" s="57"/>
      <c r="CD48" s="17"/>
      <c r="CE48" s="17"/>
      <c r="CF48" s="56"/>
      <c r="CG48" s="50"/>
      <c r="CH48" s="50"/>
      <c r="CI48" s="50"/>
      <c r="CJ48" s="50"/>
      <c r="CK48" s="50"/>
      <c r="CL48" s="50"/>
      <c r="CM48" s="307"/>
      <c r="CN48" s="57"/>
      <c r="CO48" s="17"/>
      <c r="CP48" s="17"/>
      <c r="CQ48" s="56"/>
      <c r="CR48" s="50"/>
      <c r="CS48" s="50"/>
      <c r="CT48" s="50"/>
      <c r="CU48" s="50"/>
      <c r="CV48" s="50"/>
      <c r="CW48" s="50"/>
      <c r="CX48" s="307"/>
      <c r="CY48" s="57"/>
      <c r="CZ48" s="17"/>
      <c r="DA48" s="17"/>
      <c r="DB48" s="56"/>
      <c r="DC48" s="50"/>
      <c r="DD48" s="50"/>
      <c r="DE48" s="50"/>
      <c r="DF48" s="50"/>
      <c r="DG48" s="50"/>
      <c r="DH48" s="50"/>
      <c r="DI48" s="307"/>
      <c r="DJ48" s="57"/>
      <c r="DK48" s="17"/>
      <c r="DL48" s="17"/>
      <c r="DM48" s="56"/>
      <c r="DN48" s="50"/>
      <c r="DO48" s="50"/>
      <c r="DP48" s="50"/>
      <c r="DQ48" s="50"/>
      <c r="DR48" s="50"/>
      <c r="DS48" s="50"/>
      <c r="DT48" s="307"/>
      <c r="DU48" s="57"/>
      <c r="DV48" s="17"/>
      <c r="DW48" s="17"/>
      <c r="DX48" s="56"/>
      <c r="DY48" s="50"/>
      <c r="DZ48" s="50"/>
      <c r="EA48" s="50"/>
      <c r="EB48" s="50"/>
      <c r="EC48" s="50"/>
      <c r="ED48" s="50"/>
      <c r="EE48" s="307"/>
      <c r="EF48" s="57"/>
      <c r="EG48" s="17"/>
      <c r="EH48" s="17"/>
      <c r="EI48" s="56"/>
      <c r="EJ48" s="50"/>
      <c r="EK48" s="50"/>
      <c r="EL48" s="50"/>
      <c r="EM48" s="50"/>
      <c r="EN48" s="50"/>
      <c r="EO48" s="50"/>
      <c r="EP48" s="307"/>
      <c r="EQ48" s="57"/>
      <c r="ER48" s="17"/>
      <c r="ES48" s="17"/>
      <c r="ET48" s="56"/>
      <c r="EU48" s="50"/>
      <c r="EV48" s="50"/>
      <c r="EW48" s="50"/>
      <c r="EX48" s="50"/>
      <c r="EY48" s="50"/>
      <c r="EZ48" s="50"/>
      <c r="FA48" s="307"/>
      <c r="FB48" s="57"/>
      <c r="FC48" s="17"/>
      <c r="FD48" s="17"/>
      <c r="FE48" s="56"/>
      <c r="FF48" s="50"/>
      <c r="FG48" s="50"/>
      <c r="FH48" s="50"/>
      <c r="FI48" s="50"/>
      <c r="FJ48" s="50"/>
      <c r="FK48" s="50"/>
      <c r="FL48" s="307"/>
      <c r="FM48" s="57"/>
      <c r="FN48" s="17"/>
      <c r="FO48" s="17"/>
      <c r="FP48" s="56"/>
      <c r="FQ48" s="50"/>
      <c r="FR48" s="50"/>
      <c r="FS48" s="50"/>
      <c r="FT48" s="50"/>
      <c r="FU48" s="50"/>
      <c r="FV48" s="50"/>
      <c r="FW48" s="307"/>
      <c r="FX48" s="57"/>
      <c r="FY48" s="17"/>
      <c r="FZ48" s="17"/>
      <c r="GA48" s="56"/>
      <c r="GB48" s="50"/>
      <c r="GC48" s="50"/>
      <c r="GD48" s="50"/>
      <c r="GE48" s="50"/>
      <c r="GF48" s="50"/>
      <c r="GG48" s="50"/>
      <c r="GH48" s="307"/>
      <c r="GI48" s="57"/>
      <c r="GJ48" s="17"/>
      <c r="GK48" s="17"/>
      <c r="GL48" s="56"/>
      <c r="GM48" s="50"/>
      <c r="GN48" s="50"/>
      <c r="GO48" s="50"/>
      <c r="GP48" s="50"/>
      <c r="GQ48" s="50"/>
      <c r="GR48" s="50"/>
      <c r="GS48" s="307"/>
      <c r="GT48" s="57"/>
      <c r="GU48" s="17"/>
      <c r="GV48" s="17"/>
      <c r="GW48" s="56"/>
      <c r="GX48" s="50"/>
      <c r="GY48" s="50"/>
      <c r="GZ48" s="50"/>
      <c r="HA48" s="50"/>
      <c r="HB48" s="50"/>
      <c r="HC48" s="50"/>
      <c r="HD48" s="307"/>
      <c r="HE48" s="57"/>
      <c r="HF48" s="17"/>
      <c r="HG48" s="17"/>
      <c r="HH48" s="56"/>
      <c r="HI48" s="50"/>
      <c r="HJ48" s="50"/>
      <c r="HK48" s="50"/>
      <c r="HL48" s="50"/>
      <c r="HM48" s="50"/>
      <c r="HN48" s="50"/>
      <c r="HO48" s="307"/>
      <c r="HP48" s="57"/>
      <c r="HQ48" s="17"/>
      <c r="HR48" s="17"/>
      <c r="HS48" s="56"/>
      <c r="HT48" s="50"/>
      <c r="HU48" s="50"/>
      <c r="HV48" s="50"/>
      <c r="HW48" s="50"/>
      <c r="HX48" s="50"/>
      <c r="HY48" s="50"/>
      <c r="HZ48" s="307"/>
      <c r="IA48" s="57"/>
      <c r="IB48" s="17"/>
      <c r="IC48" s="17"/>
    </row>
    <row r="49" spans="1:237" x14ac:dyDescent="0.3">
      <c r="A49" s="94"/>
      <c r="B49" s="58" t="s">
        <v>39</v>
      </c>
      <c r="C49" s="58"/>
      <c r="D49" s="58"/>
      <c r="E49" s="95"/>
      <c r="F49" s="55"/>
      <c r="G49" s="55"/>
      <c r="H49" s="55"/>
      <c r="I49" s="55"/>
      <c r="J49" s="307"/>
      <c r="K49" s="307"/>
      <c r="L49" s="307"/>
      <c r="M49" s="307"/>
      <c r="N49" s="307"/>
      <c r="O49" s="307"/>
      <c r="P49" s="307"/>
      <c r="Q49" s="17"/>
      <c r="R49" s="56"/>
      <c r="S49" s="50"/>
      <c r="T49" s="50"/>
      <c r="U49" s="50"/>
      <c r="V49" s="50"/>
      <c r="W49" s="50"/>
      <c r="X49" s="50"/>
      <c r="Y49" s="307"/>
      <c r="Z49" s="57"/>
      <c r="AA49" s="17"/>
      <c r="AB49" s="17"/>
      <c r="AC49" s="56"/>
      <c r="AD49" s="50"/>
      <c r="AE49" s="50"/>
      <c r="AF49" s="50"/>
      <c r="AG49" s="50"/>
      <c r="AH49" s="50"/>
      <c r="AI49" s="50"/>
      <c r="AJ49" s="307"/>
      <c r="AK49" s="57"/>
      <c r="AL49" s="17"/>
      <c r="AM49" s="17"/>
      <c r="AN49" s="56"/>
      <c r="AO49" s="50"/>
      <c r="AP49" s="50"/>
      <c r="AQ49" s="50"/>
      <c r="AR49" s="50"/>
      <c r="AS49" s="50"/>
      <c r="AT49" s="50"/>
      <c r="AU49" s="307"/>
      <c r="AV49" s="57"/>
      <c r="AW49" s="17"/>
      <c r="AX49" s="17"/>
      <c r="AY49" s="56"/>
      <c r="AZ49" s="50"/>
      <c r="BA49" s="50"/>
      <c r="BB49" s="50"/>
      <c r="BC49" s="50"/>
      <c r="BD49" s="50"/>
      <c r="BE49" s="50"/>
      <c r="BF49" s="307"/>
      <c r="BG49" s="57"/>
      <c r="BH49" s="17"/>
      <c r="BI49" s="17"/>
      <c r="BJ49" s="56"/>
      <c r="BK49" s="50"/>
      <c r="BL49" s="50"/>
      <c r="BM49" s="50"/>
      <c r="BN49" s="50"/>
      <c r="BO49" s="50"/>
      <c r="BP49" s="50"/>
      <c r="BQ49" s="307"/>
      <c r="BR49" s="57"/>
      <c r="BS49" s="17"/>
      <c r="BT49" s="17"/>
      <c r="BU49" s="56"/>
      <c r="BV49" s="50"/>
      <c r="BW49" s="50"/>
      <c r="BX49" s="50"/>
      <c r="BY49" s="50"/>
      <c r="BZ49" s="50"/>
      <c r="CA49" s="50"/>
      <c r="CB49" s="307"/>
      <c r="CC49" s="57"/>
      <c r="CD49" s="17"/>
      <c r="CE49" s="17"/>
      <c r="CF49" s="56"/>
      <c r="CG49" s="50"/>
      <c r="CH49" s="50"/>
      <c r="CI49" s="50"/>
      <c r="CJ49" s="50"/>
      <c r="CK49" s="50"/>
      <c r="CL49" s="50"/>
      <c r="CM49" s="307"/>
      <c r="CN49" s="57"/>
      <c r="CO49" s="17"/>
      <c r="CP49" s="17"/>
      <c r="CQ49" s="56"/>
      <c r="CR49" s="50"/>
      <c r="CS49" s="50"/>
      <c r="CT49" s="50"/>
      <c r="CU49" s="50"/>
      <c r="CV49" s="50"/>
      <c r="CW49" s="50"/>
      <c r="CX49" s="307"/>
      <c r="CY49" s="57"/>
      <c r="CZ49" s="17"/>
      <c r="DA49" s="17"/>
      <c r="DB49" s="56"/>
      <c r="DC49" s="50"/>
      <c r="DD49" s="50"/>
      <c r="DE49" s="50"/>
      <c r="DF49" s="50"/>
      <c r="DG49" s="50"/>
      <c r="DH49" s="50"/>
      <c r="DI49" s="307"/>
      <c r="DJ49" s="57"/>
      <c r="DK49" s="17"/>
      <c r="DL49" s="17"/>
      <c r="DM49" s="56"/>
      <c r="DN49" s="50"/>
      <c r="DO49" s="50"/>
      <c r="DP49" s="50"/>
      <c r="DQ49" s="50"/>
      <c r="DR49" s="50"/>
      <c r="DS49" s="50"/>
      <c r="DT49" s="307"/>
      <c r="DU49" s="57"/>
      <c r="DV49" s="17"/>
      <c r="DW49" s="17"/>
      <c r="DX49" s="56"/>
      <c r="DY49" s="50"/>
      <c r="DZ49" s="50"/>
      <c r="EA49" s="50"/>
      <c r="EB49" s="50"/>
      <c r="EC49" s="50"/>
      <c r="ED49" s="50"/>
      <c r="EE49" s="307"/>
      <c r="EF49" s="57"/>
      <c r="EG49" s="17"/>
      <c r="EH49" s="17"/>
      <c r="EI49" s="56"/>
      <c r="EJ49" s="50"/>
      <c r="EK49" s="50"/>
      <c r="EL49" s="50"/>
      <c r="EM49" s="50"/>
      <c r="EN49" s="50"/>
      <c r="EO49" s="50"/>
      <c r="EP49" s="307"/>
      <c r="EQ49" s="57"/>
      <c r="ER49" s="17"/>
      <c r="ES49" s="17"/>
      <c r="ET49" s="56"/>
      <c r="EU49" s="50"/>
      <c r="EV49" s="50"/>
      <c r="EW49" s="50"/>
      <c r="EX49" s="50"/>
      <c r="EY49" s="50"/>
      <c r="EZ49" s="50"/>
      <c r="FA49" s="307"/>
      <c r="FB49" s="57"/>
      <c r="FC49" s="17"/>
      <c r="FD49" s="17"/>
      <c r="FE49" s="56"/>
      <c r="FF49" s="50"/>
      <c r="FG49" s="50"/>
      <c r="FH49" s="50"/>
      <c r="FI49" s="50"/>
      <c r="FJ49" s="50"/>
      <c r="FK49" s="50"/>
      <c r="FL49" s="307"/>
      <c r="FM49" s="57"/>
      <c r="FN49" s="17"/>
      <c r="FO49" s="17"/>
      <c r="FP49" s="56"/>
      <c r="FQ49" s="50"/>
      <c r="FR49" s="50"/>
      <c r="FS49" s="50"/>
      <c r="FT49" s="50"/>
      <c r="FU49" s="50"/>
      <c r="FV49" s="50"/>
      <c r="FW49" s="307"/>
      <c r="FX49" s="57"/>
      <c r="FY49" s="17"/>
      <c r="FZ49" s="17"/>
      <c r="GA49" s="56"/>
      <c r="GB49" s="50"/>
      <c r="GC49" s="50"/>
      <c r="GD49" s="50"/>
      <c r="GE49" s="50"/>
      <c r="GF49" s="50"/>
      <c r="GG49" s="50"/>
      <c r="GH49" s="307"/>
      <c r="GI49" s="57"/>
      <c r="GJ49" s="17"/>
      <c r="GK49" s="17"/>
      <c r="GL49" s="56"/>
      <c r="GM49" s="50"/>
      <c r="GN49" s="50"/>
      <c r="GO49" s="50"/>
      <c r="GP49" s="50"/>
      <c r="GQ49" s="50"/>
      <c r="GR49" s="50"/>
      <c r="GS49" s="307"/>
      <c r="GT49" s="57"/>
      <c r="GU49" s="17"/>
      <c r="GV49" s="17"/>
      <c r="GW49" s="56"/>
      <c r="GX49" s="50"/>
      <c r="GY49" s="50"/>
      <c r="GZ49" s="50"/>
      <c r="HA49" s="50"/>
      <c r="HB49" s="50"/>
      <c r="HC49" s="50"/>
      <c r="HD49" s="307"/>
      <c r="HE49" s="57"/>
      <c r="HF49" s="17"/>
      <c r="HG49" s="17"/>
      <c r="HH49" s="56"/>
      <c r="HI49" s="50"/>
      <c r="HJ49" s="50"/>
      <c r="HK49" s="50"/>
      <c r="HL49" s="50"/>
      <c r="HM49" s="50"/>
      <c r="HN49" s="50"/>
      <c r="HO49" s="307"/>
      <c r="HP49" s="57"/>
      <c r="HQ49" s="17"/>
      <c r="HR49" s="17"/>
      <c r="HS49" s="56"/>
      <c r="HT49" s="50"/>
      <c r="HU49" s="50"/>
      <c r="HV49" s="50"/>
      <c r="HW49" s="50"/>
      <c r="HX49" s="50"/>
      <c r="HY49" s="50"/>
      <c r="HZ49" s="307"/>
      <c r="IA49" s="57"/>
      <c r="IB49" s="17"/>
      <c r="IC49" s="17"/>
    </row>
    <row r="50" spans="1:237" x14ac:dyDescent="0.3">
      <c r="A50" s="221">
        <v>1</v>
      </c>
      <c r="B50" s="695"/>
      <c r="C50" s="696"/>
      <c r="D50" s="696"/>
      <c r="E50" s="782"/>
      <c r="F50" s="55"/>
      <c r="G50" s="55"/>
      <c r="H50" s="55"/>
      <c r="I50" s="55"/>
      <c r="J50" s="307"/>
      <c r="K50" s="307"/>
      <c r="L50" s="307"/>
      <c r="M50" s="307"/>
      <c r="N50" s="307"/>
      <c r="O50" s="307"/>
      <c r="P50" s="307"/>
      <c r="Q50" s="17"/>
      <c r="R50" s="56"/>
      <c r="S50" s="50"/>
      <c r="T50" s="50"/>
      <c r="U50" s="50"/>
      <c r="V50" s="50"/>
      <c r="W50" s="50"/>
      <c r="X50" s="50"/>
      <c r="Y50" s="307"/>
      <c r="Z50" s="57"/>
      <c r="AA50" s="17"/>
      <c r="AB50" s="17"/>
      <c r="AC50" s="56"/>
      <c r="AD50" s="50"/>
      <c r="AE50" s="50"/>
      <c r="AF50" s="50"/>
      <c r="AG50" s="50"/>
      <c r="AH50" s="50"/>
      <c r="AI50" s="50"/>
      <c r="AJ50" s="307"/>
      <c r="AK50" s="57"/>
      <c r="AL50" s="17"/>
      <c r="AM50" s="17"/>
      <c r="AN50" s="56"/>
      <c r="AO50" s="50"/>
      <c r="AP50" s="50"/>
      <c r="AQ50" s="50"/>
      <c r="AR50" s="50"/>
      <c r="AS50" s="50"/>
      <c r="AT50" s="50"/>
      <c r="AU50" s="307"/>
      <c r="AV50" s="57"/>
      <c r="AW50" s="17"/>
      <c r="AX50" s="17"/>
      <c r="AY50" s="56"/>
      <c r="AZ50" s="50"/>
      <c r="BA50" s="50"/>
      <c r="BB50" s="50"/>
      <c r="BC50" s="50"/>
      <c r="BD50" s="50"/>
      <c r="BE50" s="50"/>
      <c r="BF50" s="307"/>
      <c r="BG50" s="57"/>
      <c r="BH50" s="17"/>
      <c r="BI50" s="17"/>
      <c r="BJ50" s="56"/>
      <c r="BK50" s="50"/>
      <c r="BL50" s="50"/>
      <c r="BM50" s="50"/>
      <c r="BN50" s="50"/>
      <c r="BO50" s="50"/>
      <c r="BP50" s="50"/>
      <c r="BQ50" s="307"/>
      <c r="BR50" s="57"/>
      <c r="BS50" s="17"/>
      <c r="BT50" s="17"/>
      <c r="BU50" s="56"/>
      <c r="BV50" s="50"/>
      <c r="BW50" s="50"/>
      <c r="BX50" s="50"/>
      <c r="BY50" s="50"/>
      <c r="BZ50" s="50"/>
      <c r="CA50" s="50"/>
      <c r="CB50" s="307"/>
      <c r="CC50" s="57"/>
      <c r="CD50" s="17"/>
      <c r="CE50" s="17"/>
      <c r="CF50" s="56"/>
      <c r="CG50" s="50"/>
      <c r="CH50" s="50"/>
      <c r="CI50" s="50"/>
      <c r="CJ50" s="50"/>
      <c r="CK50" s="50"/>
      <c r="CL50" s="50"/>
      <c r="CM50" s="307"/>
      <c r="CN50" s="57"/>
      <c r="CO50" s="17"/>
      <c r="CP50" s="17"/>
      <c r="CQ50" s="56"/>
      <c r="CR50" s="50"/>
      <c r="CS50" s="50"/>
      <c r="CT50" s="50"/>
      <c r="CU50" s="50"/>
      <c r="CV50" s="50"/>
      <c r="CW50" s="50"/>
      <c r="CX50" s="307"/>
      <c r="CY50" s="57"/>
      <c r="CZ50" s="17"/>
      <c r="DA50" s="17"/>
      <c r="DB50" s="56"/>
      <c r="DC50" s="50"/>
      <c r="DD50" s="50"/>
      <c r="DE50" s="50"/>
      <c r="DF50" s="50"/>
      <c r="DG50" s="50"/>
      <c r="DH50" s="50"/>
      <c r="DI50" s="307"/>
      <c r="DJ50" s="57"/>
      <c r="DK50" s="17"/>
      <c r="DL50" s="17"/>
      <c r="DM50" s="56"/>
      <c r="DN50" s="50"/>
      <c r="DO50" s="50"/>
      <c r="DP50" s="50"/>
      <c r="DQ50" s="50"/>
      <c r="DR50" s="50"/>
      <c r="DS50" s="50"/>
      <c r="DT50" s="307"/>
      <c r="DU50" s="57"/>
      <c r="DV50" s="17"/>
      <c r="DW50" s="17"/>
      <c r="DX50" s="56"/>
      <c r="DY50" s="50"/>
      <c r="DZ50" s="50"/>
      <c r="EA50" s="50"/>
      <c r="EB50" s="50"/>
      <c r="EC50" s="50"/>
      <c r="ED50" s="50"/>
      <c r="EE50" s="307"/>
      <c r="EF50" s="57"/>
      <c r="EG50" s="17"/>
      <c r="EH50" s="17"/>
      <c r="EI50" s="56"/>
      <c r="EJ50" s="50"/>
      <c r="EK50" s="50"/>
      <c r="EL50" s="50"/>
      <c r="EM50" s="50"/>
      <c r="EN50" s="50"/>
      <c r="EO50" s="50"/>
      <c r="EP50" s="307"/>
      <c r="EQ50" s="57"/>
      <c r="ER50" s="17"/>
      <c r="ES50" s="17"/>
      <c r="ET50" s="56"/>
      <c r="EU50" s="50"/>
      <c r="EV50" s="50"/>
      <c r="EW50" s="50"/>
      <c r="EX50" s="50"/>
      <c r="EY50" s="50"/>
      <c r="EZ50" s="50"/>
      <c r="FA50" s="307"/>
      <c r="FB50" s="57"/>
      <c r="FC50" s="17"/>
      <c r="FD50" s="17"/>
      <c r="FE50" s="56"/>
      <c r="FF50" s="50"/>
      <c r="FG50" s="50"/>
      <c r="FH50" s="50"/>
      <c r="FI50" s="50"/>
      <c r="FJ50" s="50"/>
      <c r="FK50" s="50"/>
      <c r="FL50" s="307"/>
      <c r="FM50" s="57"/>
      <c r="FN50" s="17"/>
      <c r="FO50" s="17"/>
      <c r="FP50" s="56"/>
      <c r="FQ50" s="50"/>
      <c r="FR50" s="50"/>
      <c r="FS50" s="50"/>
      <c r="FT50" s="50"/>
      <c r="FU50" s="50"/>
      <c r="FV50" s="50"/>
      <c r="FW50" s="307"/>
      <c r="FX50" s="57"/>
      <c r="FY50" s="17"/>
      <c r="FZ50" s="17"/>
      <c r="GA50" s="56"/>
      <c r="GB50" s="50"/>
      <c r="GC50" s="50"/>
      <c r="GD50" s="50"/>
      <c r="GE50" s="50"/>
      <c r="GF50" s="50"/>
      <c r="GG50" s="50"/>
      <c r="GH50" s="307"/>
      <c r="GI50" s="57"/>
      <c r="GJ50" s="17"/>
      <c r="GK50" s="17"/>
      <c r="GL50" s="56"/>
      <c r="GM50" s="50"/>
      <c r="GN50" s="50"/>
      <c r="GO50" s="50"/>
      <c r="GP50" s="50"/>
      <c r="GQ50" s="50"/>
      <c r="GR50" s="50"/>
      <c r="GS50" s="307"/>
      <c r="GT50" s="57"/>
      <c r="GU50" s="17"/>
      <c r="GV50" s="17"/>
      <c r="GW50" s="56"/>
      <c r="GX50" s="50"/>
      <c r="GY50" s="50"/>
      <c r="GZ50" s="50"/>
      <c r="HA50" s="50"/>
      <c r="HB50" s="50"/>
      <c r="HC50" s="50"/>
      <c r="HD50" s="307"/>
      <c r="HE50" s="57"/>
      <c r="HF50" s="17"/>
      <c r="HG50" s="17"/>
      <c r="HH50" s="56"/>
      <c r="HI50" s="50"/>
      <c r="HJ50" s="50"/>
      <c r="HK50" s="50"/>
      <c r="HL50" s="50"/>
      <c r="HM50" s="50"/>
      <c r="HN50" s="50"/>
      <c r="HO50" s="307"/>
      <c r="HP50" s="57"/>
      <c r="HQ50" s="17"/>
      <c r="HR50" s="17"/>
      <c r="HS50" s="56"/>
      <c r="HT50" s="50"/>
      <c r="HU50" s="50"/>
      <c r="HV50" s="50"/>
      <c r="HW50" s="50"/>
      <c r="HX50" s="50"/>
      <c r="HY50" s="50"/>
      <c r="HZ50" s="307"/>
      <c r="IA50" s="57"/>
      <c r="IB50" s="17"/>
      <c r="IC50" s="17"/>
    </row>
    <row r="51" spans="1:237" x14ac:dyDescent="0.3">
      <c r="A51" s="221">
        <v>2</v>
      </c>
      <c r="B51" s="695"/>
      <c r="C51" s="696"/>
      <c r="D51" s="696"/>
      <c r="E51" s="782"/>
      <c r="F51" s="55"/>
      <c r="G51" s="55"/>
      <c r="H51" s="55"/>
      <c r="I51" s="55"/>
      <c r="J51" s="307"/>
      <c r="K51" s="307"/>
      <c r="L51" s="307"/>
      <c r="M51" s="307"/>
      <c r="N51" s="307"/>
      <c r="O51" s="307"/>
      <c r="P51" s="307"/>
      <c r="Q51" s="17"/>
      <c r="R51" s="56"/>
      <c r="S51" s="50"/>
      <c r="T51" s="50"/>
      <c r="U51" s="50"/>
      <c r="V51" s="50"/>
      <c r="W51" s="50"/>
      <c r="X51" s="50"/>
      <c r="Y51" s="307"/>
      <c r="Z51" s="57"/>
      <c r="AA51" s="17"/>
      <c r="AB51" s="17"/>
      <c r="AC51" s="56"/>
      <c r="AD51" s="50"/>
      <c r="AE51" s="50"/>
      <c r="AF51" s="50"/>
      <c r="AG51" s="50"/>
      <c r="AH51" s="50"/>
      <c r="AI51" s="50"/>
      <c r="AJ51" s="307"/>
      <c r="AK51" s="57"/>
      <c r="AL51" s="17"/>
      <c r="AM51" s="17"/>
      <c r="AN51" s="56"/>
      <c r="AO51" s="50"/>
      <c r="AP51" s="50"/>
      <c r="AQ51" s="50"/>
      <c r="AR51" s="50"/>
      <c r="AS51" s="50"/>
      <c r="AT51" s="50"/>
      <c r="AU51" s="307"/>
      <c r="AV51" s="57"/>
      <c r="AW51" s="17"/>
      <c r="AX51" s="17"/>
      <c r="AY51" s="56"/>
      <c r="AZ51" s="50"/>
      <c r="BA51" s="50"/>
      <c r="BB51" s="50"/>
      <c r="BC51" s="50"/>
      <c r="BD51" s="50"/>
      <c r="BE51" s="50"/>
      <c r="BF51" s="307"/>
      <c r="BG51" s="57"/>
      <c r="BH51" s="17"/>
      <c r="BI51" s="17"/>
      <c r="BJ51" s="56"/>
      <c r="BK51" s="50"/>
      <c r="BL51" s="50"/>
      <c r="BM51" s="50"/>
      <c r="BN51" s="50"/>
      <c r="BO51" s="50"/>
      <c r="BP51" s="50"/>
      <c r="BQ51" s="307"/>
      <c r="BR51" s="57"/>
      <c r="BS51" s="17"/>
      <c r="BT51" s="17"/>
      <c r="BU51" s="56"/>
      <c r="BV51" s="50"/>
      <c r="BW51" s="50"/>
      <c r="BX51" s="50"/>
      <c r="BY51" s="50"/>
      <c r="BZ51" s="50"/>
      <c r="CA51" s="50"/>
      <c r="CB51" s="307"/>
      <c r="CC51" s="57"/>
      <c r="CD51" s="17"/>
      <c r="CE51" s="17"/>
      <c r="CF51" s="56"/>
      <c r="CG51" s="50"/>
      <c r="CH51" s="50"/>
      <c r="CI51" s="50"/>
      <c r="CJ51" s="50"/>
      <c r="CK51" s="50"/>
      <c r="CL51" s="50"/>
      <c r="CM51" s="307"/>
      <c r="CN51" s="57"/>
      <c r="CO51" s="17"/>
      <c r="CP51" s="17"/>
      <c r="CQ51" s="56"/>
      <c r="CR51" s="50"/>
      <c r="CS51" s="50"/>
      <c r="CT51" s="50"/>
      <c r="CU51" s="50"/>
      <c r="CV51" s="50"/>
      <c r="CW51" s="50"/>
      <c r="CX51" s="307"/>
      <c r="CY51" s="57"/>
      <c r="CZ51" s="17"/>
      <c r="DA51" s="17"/>
      <c r="DB51" s="56"/>
      <c r="DC51" s="50"/>
      <c r="DD51" s="50"/>
      <c r="DE51" s="50"/>
      <c r="DF51" s="50"/>
      <c r="DG51" s="50"/>
      <c r="DH51" s="50"/>
      <c r="DI51" s="307"/>
      <c r="DJ51" s="57"/>
      <c r="DK51" s="17"/>
      <c r="DL51" s="17"/>
      <c r="DM51" s="56"/>
      <c r="DN51" s="50"/>
      <c r="DO51" s="50"/>
      <c r="DP51" s="50"/>
      <c r="DQ51" s="50"/>
      <c r="DR51" s="50"/>
      <c r="DS51" s="50"/>
      <c r="DT51" s="307"/>
      <c r="DU51" s="57"/>
      <c r="DV51" s="17"/>
      <c r="DW51" s="17"/>
      <c r="DX51" s="56"/>
      <c r="DY51" s="50"/>
      <c r="DZ51" s="50"/>
      <c r="EA51" s="50"/>
      <c r="EB51" s="50"/>
      <c r="EC51" s="50"/>
      <c r="ED51" s="50"/>
      <c r="EE51" s="307"/>
      <c r="EF51" s="57"/>
      <c r="EG51" s="17"/>
      <c r="EH51" s="17"/>
      <c r="EI51" s="56"/>
      <c r="EJ51" s="50"/>
      <c r="EK51" s="50"/>
      <c r="EL51" s="50"/>
      <c r="EM51" s="50"/>
      <c r="EN51" s="50"/>
      <c r="EO51" s="50"/>
      <c r="EP51" s="307"/>
      <c r="EQ51" s="57"/>
      <c r="ER51" s="17"/>
      <c r="ES51" s="17"/>
      <c r="ET51" s="56"/>
      <c r="EU51" s="50"/>
      <c r="EV51" s="50"/>
      <c r="EW51" s="50"/>
      <c r="EX51" s="50"/>
      <c r="EY51" s="50"/>
      <c r="EZ51" s="50"/>
      <c r="FA51" s="307"/>
      <c r="FB51" s="57"/>
      <c r="FC51" s="17"/>
      <c r="FD51" s="17"/>
      <c r="FE51" s="56"/>
      <c r="FF51" s="50"/>
      <c r="FG51" s="50"/>
      <c r="FH51" s="50"/>
      <c r="FI51" s="50"/>
      <c r="FJ51" s="50"/>
      <c r="FK51" s="50"/>
      <c r="FL51" s="307"/>
      <c r="FM51" s="57"/>
      <c r="FN51" s="17"/>
      <c r="FO51" s="17"/>
      <c r="FP51" s="56"/>
      <c r="FQ51" s="50"/>
      <c r="FR51" s="50"/>
      <c r="FS51" s="50"/>
      <c r="FT51" s="50"/>
      <c r="FU51" s="50"/>
      <c r="FV51" s="50"/>
      <c r="FW51" s="307"/>
      <c r="FX51" s="57"/>
      <c r="FY51" s="17"/>
      <c r="FZ51" s="17"/>
      <c r="GA51" s="56"/>
      <c r="GB51" s="50"/>
      <c r="GC51" s="50"/>
      <c r="GD51" s="50"/>
      <c r="GE51" s="50"/>
      <c r="GF51" s="50"/>
      <c r="GG51" s="50"/>
      <c r="GH51" s="307"/>
      <c r="GI51" s="57"/>
      <c r="GJ51" s="17"/>
      <c r="GK51" s="17"/>
      <c r="GL51" s="56"/>
      <c r="GM51" s="50"/>
      <c r="GN51" s="50"/>
      <c r="GO51" s="50"/>
      <c r="GP51" s="50"/>
      <c r="GQ51" s="50"/>
      <c r="GR51" s="50"/>
      <c r="GS51" s="307"/>
      <c r="GT51" s="57"/>
      <c r="GU51" s="17"/>
      <c r="GV51" s="17"/>
      <c r="GW51" s="56"/>
      <c r="GX51" s="50"/>
      <c r="GY51" s="50"/>
      <c r="GZ51" s="50"/>
      <c r="HA51" s="50"/>
      <c r="HB51" s="50"/>
      <c r="HC51" s="50"/>
      <c r="HD51" s="307"/>
      <c r="HE51" s="57"/>
      <c r="HF51" s="17"/>
      <c r="HG51" s="17"/>
      <c r="HH51" s="56"/>
      <c r="HI51" s="50"/>
      <c r="HJ51" s="50"/>
      <c r="HK51" s="50"/>
      <c r="HL51" s="50"/>
      <c r="HM51" s="50"/>
      <c r="HN51" s="50"/>
      <c r="HO51" s="307"/>
      <c r="HP51" s="57"/>
      <c r="HQ51" s="17"/>
      <c r="HR51" s="17"/>
      <c r="HS51" s="56"/>
      <c r="HT51" s="50"/>
      <c r="HU51" s="50"/>
      <c r="HV51" s="50"/>
      <c r="HW51" s="50"/>
      <c r="HX51" s="50"/>
      <c r="HY51" s="50"/>
      <c r="HZ51" s="307"/>
      <c r="IA51" s="57"/>
      <c r="IB51" s="17"/>
      <c r="IC51" s="17"/>
    </row>
    <row r="52" spans="1:237" x14ac:dyDescent="0.3">
      <c r="A52" s="221">
        <v>3</v>
      </c>
      <c r="B52" s="695"/>
      <c r="C52" s="696"/>
      <c r="D52" s="696"/>
      <c r="E52" s="782"/>
      <c r="F52" s="55"/>
      <c r="G52" s="55"/>
      <c r="H52" s="55"/>
      <c r="I52" s="55"/>
      <c r="J52" s="307"/>
      <c r="K52" s="307"/>
      <c r="L52" s="307"/>
      <c r="M52" s="307"/>
      <c r="N52" s="307"/>
      <c r="O52" s="307"/>
      <c r="P52" s="307"/>
      <c r="Q52" s="17"/>
      <c r="R52" s="56"/>
      <c r="S52" s="50"/>
      <c r="T52" s="50"/>
      <c r="U52" s="50"/>
      <c r="V52" s="50"/>
      <c r="W52" s="50"/>
      <c r="X52" s="50"/>
      <c r="Y52" s="307"/>
      <c r="Z52" s="57"/>
      <c r="AA52" s="17"/>
      <c r="AB52" s="17"/>
      <c r="AC52" s="56"/>
      <c r="AD52" s="50"/>
      <c r="AE52" s="50"/>
      <c r="AF52" s="50"/>
      <c r="AG52" s="50"/>
      <c r="AH52" s="50"/>
      <c r="AI52" s="50"/>
      <c r="AJ52" s="307"/>
      <c r="AK52" s="57"/>
      <c r="AL52" s="17"/>
      <c r="AM52" s="17"/>
      <c r="AN52" s="56"/>
      <c r="AO52" s="50"/>
      <c r="AP52" s="50"/>
      <c r="AQ52" s="50"/>
      <c r="AR52" s="50"/>
      <c r="AS52" s="50"/>
      <c r="AT52" s="50"/>
      <c r="AU52" s="307"/>
      <c r="AV52" s="57"/>
      <c r="AW52" s="17"/>
      <c r="AX52" s="17"/>
      <c r="AY52" s="56"/>
      <c r="AZ52" s="50"/>
      <c r="BA52" s="50"/>
      <c r="BB52" s="50"/>
      <c r="BC52" s="50"/>
      <c r="BD52" s="50"/>
      <c r="BE52" s="50"/>
      <c r="BF52" s="307"/>
      <c r="BG52" s="57"/>
      <c r="BH52" s="17"/>
      <c r="BI52" s="17"/>
      <c r="BJ52" s="56"/>
      <c r="BK52" s="50"/>
      <c r="BL52" s="50"/>
      <c r="BM52" s="50"/>
      <c r="BN52" s="50"/>
      <c r="BO52" s="50"/>
      <c r="BP52" s="50"/>
      <c r="BQ52" s="307"/>
      <c r="BR52" s="57"/>
      <c r="BS52" s="17"/>
      <c r="BT52" s="17"/>
      <c r="BU52" s="56"/>
      <c r="BV52" s="50"/>
      <c r="BW52" s="50"/>
      <c r="BX52" s="50"/>
      <c r="BY52" s="50"/>
      <c r="BZ52" s="50"/>
      <c r="CA52" s="50"/>
      <c r="CB52" s="307"/>
      <c r="CC52" s="57"/>
      <c r="CD52" s="17"/>
      <c r="CE52" s="17"/>
      <c r="CF52" s="56"/>
      <c r="CG52" s="50"/>
      <c r="CH52" s="50"/>
      <c r="CI52" s="50"/>
      <c r="CJ52" s="50"/>
      <c r="CK52" s="50"/>
      <c r="CL52" s="50"/>
      <c r="CM52" s="307"/>
      <c r="CN52" s="57"/>
      <c r="CO52" s="17"/>
      <c r="CP52" s="17"/>
      <c r="CQ52" s="56"/>
      <c r="CR52" s="50"/>
      <c r="CS52" s="50"/>
      <c r="CT52" s="50"/>
      <c r="CU52" s="50"/>
      <c r="CV52" s="50"/>
      <c r="CW52" s="50"/>
      <c r="CX52" s="307"/>
      <c r="CY52" s="57"/>
      <c r="CZ52" s="17"/>
      <c r="DA52" s="17"/>
      <c r="DB52" s="56"/>
      <c r="DC52" s="50"/>
      <c r="DD52" s="50"/>
      <c r="DE52" s="50"/>
      <c r="DF52" s="50"/>
      <c r="DG52" s="50"/>
      <c r="DH52" s="50"/>
      <c r="DI52" s="307"/>
      <c r="DJ52" s="57"/>
      <c r="DK52" s="17"/>
      <c r="DL52" s="17"/>
      <c r="DM52" s="56"/>
      <c r="DN52" s="50"/>
      <c r="DO52" s="50"/>
      <c r="DP52" s="50"/>
      <c r="DQ52" s="50"/>
      <c r="DR52" s="50"/>
      <c r="DS52" s="50"/>
      <c r="DT52" s="307"/>
      <c r="DU52" s="57"/>
      <c r="DV52" s="17"/>
      <c r="DW52" s="17"/>
      <c r="DX52" s="56"/>
      <c r="DY52" s="50"/>
      <c r="DZ52" s="50"/>
      <c r="EA52" s="50"/>
      <c r="EB52" s="50"/>
      <c r="EC52" s="50"/>
      <c r="ED52" s="50"/>
      <c r="EE52" s="307"/>
      <c r="EF52" s="57"/>
      <c r="EG52" s="17"/>
      <c r="EH52" s="17"/>
      <c r="EI52" s="56"/>
      <c r="EJ52" s="50"/>
      <c r="EK52" s="50"/>
      <c r="EL52" s="50"/>
      <c r="EM52" s="50"/>
      <c r="EN52" s="50"/>
      <c r="EO52" s="50"/>
      <c r="EP52" s="307"/>
      <c r="EQ52" s="57"/>
      <c r="ER52" s="17"/>
      <c r="ES52" s="17"/>
      <c r="ET52" s="56"/>
      <c r="EU52" s="50"/>
      <c r="EV52" s="50"/>
      <c r="EW52" s="50"/>
      <c r="EX52" s="50"/>
      <c r="EY52" s="50"/>
      <c r="EZ52" s="50"/>
      <c r="FA52" s="307"/>
      <c r="FB52" s="57"/>
      <c r="FC52" s="17"/>
      <c r="FD52" s="17"/>
      <c r="FE52" s="56"/>
      <c r="FF52" s="50"/>
      <c r="FG52" s="50"/>
      <c r="FH52" s="50"/>
      <c r="FI52" s="50"/>
      <c r="FJ52" s="50"/>
      <c r="FK52" s="50"/>
      <c r="FL52" s="307"/>
      <c r="FM52" s="57"/>
      <c r="FN52" s="17"/>
      <c r="FO52" s="17"/>
      <c r="FP52" s="56"/>
      <c r="FQ52" s="50"/>
      <c r="FR52" s="50"/>
      <c r="FS52" s="50"/>
      <c r="FT52" s="50"/>
      <c r="FU52" s="50"/>
      <c r="FV52" s="50"/>
      <c r="FW52" s="307"/>
      <c r="FX52" s="57"/>
      <c r="FY52" s="17"/>
      <c r="FZ52" s="17"/>
      <c r="GA52" s="56"/>
      <c r="GB52" s="50"/>
      <c r="GC52" s="50"/>
      <c r="GD52" s="50"/>
      <c r="GE52" s="50"/>
      <c r="GF52" s="50"/>
      <c r="GG52" s="50"/>
      <c r="GH52" s="307"/>
      <c r="GI52" s="57"/>
      <c r="GJ52" s="17"/>
      <c r="GK52" s="17"/>
      <c r="GL52" s="56"/>
      <c r="GM52" s="50"/>
      <c r="GN52" s="50"/>
      <c r="GO52" s="50"/>
      <c r="GP52" s="50"/>
      <c r="GQ52" s="50"/>
      <c r="GR52" s="50"/>
      <c r="GS52" s="307"/>
      <c r="GT52" s="57"/>
      <c r="GU52" s="17"/>
      <c r="GV52" s="17"/>
      <c r="GW52" s="56"/>
      <c r="GX52" s="50"/>
      <c r="GY52" s="50"/>
      <c r="GZ52" s="50"/>
      <c r="HA52" s="50"/>
      <c r="HB52" s="50"/>
      <c r="HC52" s="50"/>
      <c r="HD52" s="307"/>
      <c r="HE52" s="57"/>
      <c r="HF52" s="17"/>
      <c r="HG52" s="17"/>
      <c r="HH52" s="56"/>
      <c r="HI52" s="50"/>
      <c r="HJ52" s="50"/>
      <c r="HK52" s="50"/>
      <c r="HL52" s="50"/>
      <c r="HM52" s="50"/>
      <c r="HN52" s="50"/>
      <c r="HO52" s="307"/>
      <c r="HP52" s="57"/>
      <c r="HQ52" s="17"/>
      <c r="HR52" s="17"/>
      <c r="HS52" s="56"/>
      <c r="HT52" s="50"/>
      <c r="HU52" s="50"/>
      <c r="HV52" s="50"/>
      <c r="HW52" s="50"/>
      <c r="HX52" s="50"/>
      <c r="HY52" s="50"/>
      <c r="HZ52" s="307"/>
      <c r="IA52" s="57"/>
      <c r="IB52" s="17"/>
      <c r="IC52" s="17"/>
    </row>
    <row r="53" spans="1:237" x14ac:dyDescent="0.3">
      <c r="A53" s="221">
        <v>4</v>
      </c>
      <c r="B53" s="695"/>
      <c r="C53" s="696"/>
      <c r="D53" s="696"/>
      <c r="E53" s="782"/>
      <c r="F53" s="55"/>
      <c r="G53" s="55"/>
      <c r="H53" s="55"/>
      <c r="I53" s="55"/>
      <c r="J53" s="307"/>
      <c r="K53" s="307"/>
      <c r="L53" s="307"/>
      <c r="M53" s="307"/>
      <c r="N53" s="307"/>
      <c r="O53" s="307"/>
      <c r="P53" s="307"/>
      <c r="Q53" s="17"/>
      <c r="R53" s="56"/>
      <c r="S53" s="50"/>
      <c r="T53" s="50"/>
      <c r="U53" s="50"/>
      <c r="V53" s="50"/>
      <c r="W53" s="50"/>
      <c r="X53" s="50"/>
      <c r="Y53" s="307"/>
      <c r="Z53" s="57"/>
      <c r="AA53" s="17"/>
      <c r="AB53" s="17"/>
      <c r="AC53" s="56"/>
      <c r="AD53" s="50"/>
      <c r="AE53" s="50"/>
      <c r="AF53" s="50"/>
      <c r="AG53" s="50"/>
      <c r="AH53" s="50"/>
      <c r="AI53" s="50"/>
      <c r="AJ53" s="307"/>
      <c r="AK53" s="57"/>
      <c r="AL53" s="17"/>
      <c r="AM53" s="17"/>
      <c r="AN53" s="56"/>
      <c r="AO53" s="50"/>
      <c r="AP53" s="50"/>
      <c r="AQ53" s="50"/>
      <c r="AR53" s="50"/>
      <c r="AS53" s="50"/>
      <c r="AT53" s="50"/>
      <c r="AU53" s="307"/>
      <c r="AV53" s="57"/>
      <c r="AW53" s="17"/>
      <c r="AX53" s="17"/>
      <c r="AY53" s="56"/>
      <c r="AZ53" s="50"/>
      <c r="BA53" s="50"/>
      <c r="BB53" s="50"/>
      <c r="BC53" s="50"/>
      <c r="BD53" s="50"/>
      <c r="BE53" s="50"/>
      <c r="BF53" s="307"/>
      <c r="BG53" s="57"/>
      <c r="BH53" s="17"/>
      <c r="BI53" s="17"/>
      <c r="BJ53" s="56"/>
      <c r="BK53" s="50"/>
      <c r="BL53" s="50"/>
      <c r="BM53" s="50"/>
      <c r="BN53" s="50"/>
      <c r="BO53" s="50"/>
      <c r="BP53" s="50"/>
      <c r="BQ53" s="307"/>
      <c r="BR53" s="57"/>
      <c r="BS53" s="17"/>
      <c r="BT53" s="17"/>
      <c r="BU53" s="56"/>
      <c r="BV53" s="50"/>
      <c r="BW53" s="50"/>
      <c r="BX53" s="50"/>
      <c r="BY53" s="50"/>
      <c r="BZ53" s="50"/>
      <c r="CA53" s="50"/>
      <c r="CB53" s="307"/>
      <c r="CC53" s="57"/>
      <c r="CD53" s="17"/>
      <c r="CE53" s="17"/>
      <c r="CF53" s="56"/>
      <c r="CG53" s="50"/>
      <c r="CH53" s="50"/>
      <c r="CI53" s="50"/>
      <c r="CJ53" s="50"/>
      <c r="CK53" s="50"/>
      <c r="CL53" s="50"/>
      <c r="CM53" s="307"/>
      <c r="CN53" s="57"/>
      <c r="CO53" s="17"/>
      <c r="CP53" s="17"/>
      <c r="CQ53" s="56"/>
      <c r="CR53" s="50"/>
      <c r="CS53" s="50"/>
      <c r="CT53" s="50"/>
      <c r="CU53" s="50"/>
      <c r="CV53" s="50"/>
      <c r="CW53" s="50"/>
      <c r="CX53" s="307"/>
      <c r="CY53" s="57"/>
      <c r="CZ53" s="17"/>
      <c r="DA53" s="17"/>
      <c r="DB53" s="56"/>
      <c r="DC53" s="50"/>
      <c r="DD53" s="50"/>
      <c r="DE53" s="50"/>
      <c r="DF53" s="50"/>
      <c r="DG53" s="50"/>
      <c r="DH53" s="50"/>
      <c r="DI53" s="307"/>
      <c r="DJ53" s="57"/>
      <c r="DK53" s="17"/>
      <c r="DL53" s="17"/>
      <c r="DM53" s="56"/>
      <c r="DN53" s="50"/>
      <c r="DO53" s="50"/>
      <c r="DP53" s="50"/>
      <c r="DQ53" s="50"/>
      <c r="DR53" s="50"/>
      <c r="DS53" s="50"/>
      <c r="DT53" s="307"/>
      <c r="DU53" s="57"/>
      <c r="DV53" s="17"/>
      <c r="DW53" s="17"/>
      <c r="DX53" s="56"/>
      <c r="DY53" s="50"/>
      <c r="DZ53" s="50"/>
      <c r="EA53" s="50"/>
      <c r="EB53" s="50"/>
      <c r="EC53" s="50"/>
      <c r="ED53" s="50"/>
      <c r="EE53" s="307"/>
      <c r="EF53" s="57"/>
      <c r="EG53" s="17"/>
      <c r="EH53" s="17"/>
      <c r="EI53" s="56"/>
      <c r="EJ53" s="50"/>
      <c r="EK53" s="50"/>
      <c r="EL53" s="50"/>
      <c r="EM53" s="50"/>
      <c r="EN53" s="50"/>
      <c r="EO53" s="50"/>
      <c r="EP53" s="307"/>
      <c r="EQ53" s="57"/>
      <c r="ER53" s="17"/>
      <c r="ES53" s="17"/>
      <c r="ET53" s="56"/>
      <c r="EU53" s="50"/>
      <c r="EV53" s="50"/>
      <c r="EW53" s="50"/>
      <c r="EX53" s="50"/>
      <c r="EY53" s="50"/>
      <c r="EZ53" s="50"/>
      <c r="FA53" s="307"/>
      <c r="FB53" s="57"/>
      <c r="FC53" s="17"/>
      <c r="FD53" s="17"/>
      <c r="FE53" s="56"/>
      <c r="FF53" s="50"/>
      <c r="FG53" s="50"/>
      <c r="FH53" s="50"/>
      <c r="FI53" s="50"/>
      <c r="FJ53" s="50"/>
      <c r="FK53" s="50"/>
      <c r="FL53" s="307"/>
      <c r="FM53" s="57"/>
      <c r="FN53" s="17"/>
      <c r="FO53" s="17"/>
      <c r="FP53" s="56"/>
      <c r="FQ53" s="50"/>
      <c r="FR53" s="50"/>
      <c r="FS53" s="50"/>
      <c r="FT53" s="50"/>
      <c r="FU53" s="50"/>
      <c r="FV53" s="50"/>
      <c r="FW53" s="307"/>
      <c r="FX53" s="57"/>
      <c r="FY53" s="17"/>
      <c r="FZ53" s="17"/>
      <c r="GA53" s="56"/>
      <c r="GB53" s="50"/>
      <c r="GC53" s="50"/>
      <c r="GD53" s="50"/>
      <c r="GE53" s="50"/>
      <c r="GF53" s="50"/>
      <c r="GG53" s="50"/>
      <c r="GH53" s="307"/>
      <c r="GI53" s="57"/>
      <c r="GJ53" s="17"/>
      <c r="GK53" s="17"/>
      <c r="GL53" s="56"/>
      <c r="GM53" s="50"/>
      <c r="GN53" s="50"/>
      <c r="GO53" s="50"/>
      <c r="GP53" s="50"/>
      <c r="GQ53" s="50"/>
      <c r="GR53" s="50"/>
      <c r="GS53" s="307"/>
      <c r="GT53" s="57"/>
      <c r="GU53" s="17"/>
      <c r="GV53" s="17"/>
      <c r="GW53" s="56"/>
      <c r="GX53" s="50"/>
      <c r="GY53" s="50"/>
      <c r="GZ53" s="50"/>
      <c r="HA53" s="50"/>
      <c r="HB53" s="50"/>
      <c r="HC53" s="50"/>
      <c r="HD53" s="307"/>
      <c r="HE53" s="57"/>
      <c r="HF53" s="17"/>
      <c r="HG53" s="17"/>
      <c r="HH53" s="56"/>
      <c r="HI53" s="50"/>
      <c r="HJ53" s="50"/>
      <c r="HK53" s="50"/>
      <c r="HL53" s="50"/>
      <c r="HM53" s="50"/>
      <c r="HN53" s="50"/>
      <c r="HO53" s="307"/>
      <c r="HP53" s="57"/>
      <c r="HQ53" s="17"/>
      <c r="HR53" s="17"/>
      <c r="HS53" s="56"/>
      <c r="HT53" s="50"/>
      <c r="HU53" s="50"/>
      <c r="HV53" s="50"/>
      <c r="HW53" s="50"/>
      <c r="HX53" s="50"/>
      <c r="HY53" s="50"/>
      <c r="HZ53" s="307"/>
      <c r="IA53" s="57"/>
      <c r="IB53" s="17"/>
      <c r="IC53" s="17"/>
    </row>
    <row r="54" spans="1:237" x14ac:dyDescent="0.3">
      <c r="A54" s="221">
        <v>5</v>
      </c>
      <c r="B54" s="695"/>
      <c r="C54" s="696"/>
      <c r="D54" s="696"/>
      <c r="E54" s="782"/>
      <c r="F54" s="55"/>
      <c r="G54" s="55"/>
      <c r="H54" s="55"/>
      <c r="I54" s="55"/>
      <c r="J54" s="307"/>
      <c r="K54" s="307"/>
      <c r="L54" s="307"/>
      <c r="M54" s="307"/>
      <c r="N54" s="307"/>
      <c r="O54" s="307"/>
      <c r="P54" s="307"/>
      <c r="Q54" s="17"/>
      <c r="R54" s="56"/>
      <c r="S54" s="50"/>
      <c r="T54" s="50"/>
      <c r="U54" s="50"/>
      <c r="V54" s="50"/>
      <c r="W54" s="50"/>
      <c r="X54" s="50"/>
      <c r="Y54" s="307"/>
      <c r="Z54" s="57"/>
      <c r="AA54" s="17"/>
      <c r="AB54" s="17"/>
      <c r="AC54" s="56"/>
      <c r="AD54" s="50"/>
      <c r="AE54" s="50"/>
      <c r="AF54" s="50"/>
      <c r="AG54" s="50"/>
      <c r="AH54" s="50"/>
      <c r="AI54" s="50"/>
      <c r="AJ54" s="307"/>
      <c r="AK54" s="57"/>
      <c r="AL54" s="17"/>
      <c r="AM54" s="17"/>
      <c r="AN54" s="56"/>
      <c r="AO54" s="50"/>
      <c r="AP54" s="50"/>
      <c r="AQ54" s="50"/>
      <c r="AR54" s="50"/>
      <c r="AS54" s="50"/>
      <c r="AT54" s="50"/>
      <c r="AU54" s="307"/>
      <c r="AV54" s="57"/>
      <c r="AW54" s="17"/>
      <c r="AX54" s="17"/>
      <c r="AY54" s="56"/>
      <c r="AZ54" s="50"/>
      <c r="BA54" s="50"/>
      <c r="BB54" s="50"/>
      <c r="BC54" s="50"/>
      <c r="BD54" s="50"/>
      <c r="BE54" s="50"/>
      <c r="BF54" s="307"/>
      <c r="BG54" s="57"/>
      <c r="BH54" s="17"/>
      <c r="BI54" s="17"/>
      <c r="BJ54" s="56"/>
      <c r="BK54" s="50"/>
      <c r="BL54" s="50"/>
      <c r="BM54" s="50"/>
      <c r="BN54" s="50"/>
      <c r="BO54" s="50"/>
      <c r="BP54" s="50"/>
      <c r="BQ54" s="307"/>
      <c r="BR54" s="57"/>
      <c r="BS54" s="17"/>
      <c r="BT54" s="17"/>
      <c r="BU54" s="56"/>
      <c r="BV54" s="50"/>
      <c r="BW54" s="50"/>
      <c r="BX54" s="50"/>
      <c r="BY54" s="50"/>
      <c r="BZ54" s="50"/>
      <c r="CA54" s="50"/>
      <c r="CB54" s="307"/>
      <c r="CC54" s="57"/>
      <c r="CD54" s="17"/>
      <c r="CE54" s="17"/>
      <c r="CF54" s="56"/>
      <c r="CG54" s="50"/>
      <c r="CH54" s="50"/>
      <c r="CI54" s="50"/>
      <c r="CJ54" s="50"/>
      <c r="CK54" s="50"/>
      <c r="CL54" s="50"/>
      <c r="CM54" s="307"/>
      <c r="CN54" s="57"/>
      <c r="CO54" s="17"/>
      <c r="CP54" s="17"/>
      <c r="CQ54" s="56"/>
      <c r="CR54" s="50"/>
      <c r="CS54" s="50"/>
      <c r="CT54" s="50"/>
      <c r="CU54" s="50"/>
      <c r="CV54" s="50"/>
      <c r="CW54" s="50"/>
      <c r="CX54" s="307"/>
      <c r="CY54" s="57"/>
      <c r="CZ54" s="17"/>
      <c r="DA54" s="17"/>
      <c r="DB54" s="56"/>
      <c r="DC54" s="50"/>
      <c r="DD54" s="50"/>
      <c r="DE54" s="50"/>
      <c r="DF54" s="50"/>
      <c r="DG54" s="50"/>
      <c r="DH54" s="50"/>
      <c r="DI54" s="307"/>
      <c r="DJ54" s="57"/>
      <c r="DK54" s="17"/>
      <c r="DL54" s="17"/>
      <c r="DM54" s="56"/>
      <c r="DN54" s="50"/>
      <c r="DO54" s="50"/>
      <c r="DP54" s="50"/>
      <c r="DQ54" s="50"/>
      <c r="DR54" s="50"/>
      <c r="DS54" s="50"/>
      <c r="DT54" s="307"/>
      <c r="DU54" s="57"/>
      <c r="DV54" s="17"/>
      <c r="DW54" s="17"/>
      <c r="DX54" s="56"/>
      <c r="DY54" s="50"/>
      <c r="DZ54" s="50"/>
      <c r="EA54" s="50"/>
      <c r="EB54" s="50"/>
      <c r="EC54" s="50"/>
      <c r="ED54" s="50"/>
      <c r="EE54" s="307"/>
      <c r="EF54" s="57"/>
      <c r="EG54" s="17"/>
      <c r="EH54" s="17"/>
      <c r="EI54" s="56"/>
      <c r="EJ54" s="50"/>
      <c r="EK54" s="50"/>
      <c r="EL54" s="50"/>
      <c r="EM54" s="50"/>
      <c r="EN54" s="50"/>
      <c r="EO54" s="50"/>
      <c r="EP54" s="307"/>
      <c r="EQ54" s="57"/>
      <c r="ER54" s="17"/>
      <c r="ES54" s="17"/>
      <c r="ET54" s="56"/>
      <c r="EU54" s="50"/>
      <c r="EV54" s="50"/>
      <c r="EW54" s="50"/>
      <c r="EX54" s="50"/>
      <c r="EY54" s="50"/>
      <c r="EZ54" s="50"/>
      <c r="FA54" s="307"/>
      <c r="FB54" s="57"/>
      <c r="FC54" s="17"/>
      <c r="FD54" s="17"/>
      <c r="FE54" s="56"/>
      <c r="FF54" s="50"/>
      <c r="FG54" s="50"/>
      <c r="FH54" s="50"/>
      <c r="FI54" s="50"/>
      <c r="FJ54" s="50"/>
      <c r="FK54" s="50"/>
      <c r="FL54" s="307"/>
      <c r="FM54" s="57"/>
      <c r="FN54" s="17"/>
      <c r="FO54" s="17"/>
      <c r="FP54" s="56"/>
      <c r="FQ54" s="50"/>
      <c r="FR54" s="50"/>
      <c r="FS54" s="50"/>
      <c r="FT54" s="50"/>
      <c r="FU54" s="50"/>
      <c r="FV54" s="50"/>
      <c r="FW54" s="307"/>
      <c r="FX54" s="57"/>
      <c r="FY54" s="17"/>
      <c r="FZ54" s="17"/>
      <c r="GA54" s="56"/>
      <c r="GB54" s="50"/>
      <c r="GC54" s="50"/>
      <c r="GD54" s="50"/>
      <c r="GE54" s="50"/>
      <c r="GF54" s="50"/>
      <c r="GG54" s="50"/>
      <c r="GH54" s="307"/>
      <c r="GI54" s="57"/>
      <c r="GJ54" s="17"/>
      <c r="GK54" s="17"/>
      <c r="GL54" s="56"/>
      <c r="GM54" s="50"/>
      <c r="GN54" s="50"/>
      <c r="GO54" s="50"/>
      <c r="GP54" s="50"/>
      <c r="GQ54" s="50"/>
      <c r="GR54" s="50"/>
      <c r="GS54" s="307"/>
      <c r="GT54" s="57"/>
      <c r="GU54" s="17"/>
      <c r="GV54" s="17"/>
      <c r="GW54" s="56"/>
      <c r="GX54" s="50"/>
      <c r="GY54" s="50"/>
      <c r="GZ54" s="50"/>
      <c r="HA54" s="50"/>
      <c r="HB54" s="50"/>
      <c r="HC54" s="50"/>
      <c r="HD54" s="307"/>
      <c r="HE54" s="57"/>
      <c r="HF54" s="17"/>
      <c r="HG54" s="17"/>
      <c r="HH54" s="56"/>
      <c r="HI54" s="50"/>
      <c r="HJ54" s="50"/>
      <c r="HK54" s="50"/>
      <c r="HL54" s="50"/>
      <c r="HM54" s="50"/>
      <c r="HN54" s="50"/>
      <c r="HO54" s="307"/>
      <c r="HP54" s="57"/>
      <c r="HQ54" s="17"/>
      <c r="HR54" s="17"/>
      <c r="HS54" s="56"/>
      <c r="HT54" s="50"/>
      <c r="HU54" s="50"/>
      <c r="HV54" s="50"/>
      <c r="HW54" s="50"/>
      <c r="HX54" s="50"/>
      <c r="HY54" s="50"/>
      <c r="HZ54" s="307"/>
      <c r="IA54" s="57"/>
      <c r="IB54" s="17"/>
      <c r="IC54" s="17"/>
    </row>
    <row r="55" spans="1:237" x14ac:dyDescent="0.3">
      <c r="A55" s="54"/>
      <c r="B55" s="222"/>
      <c r="C55" s="222"/>
      <c r="D55" s="55"/>
      <c r="E55" s="55"/>
      <c r="F55" s="55"/>
      <c r="G55" s="55"/>
      <c r="H55" s="55"/>
      <c r="I55" s="55"/>
      <c r="J55" s="307"/>
      <c r="K55" s="307"/>
      <c r="L55" s="307"/>
      <c r="M55" s="307"/>
      <c r="N55" s="307"/>
      <c r="O55" s="307"/>
      <c r="P55" s="307"/>
      <c r="Q55" s="17"/>
      <c r="R55" s="56"/>
      <c r="S55" s="50"/>
      <c r="T55" s="50"/>
      <c r="U55" s="50"/>
      <c r="V55" s="50"/>
      <c r="W55" s="50"/>
      <c r="X55" s="50"/>
      <c r="Y55" s="307"/>
      <c r="Z55" s="57"/>
      <c r="AA55" s="17"/>
      <c r="AB55" s="17"/>
      <c r="AC55" s="56"/>
      <c r="AD55" s="50"/>
      <c r="AE55" s="50"/>
      <c r="AF55" s="50"/>
      <c r="AG55" s="50"/>
      <c r="AH55" s="50"/>
      <c r="AI55" s="50"/>
      <c r="AJ55" s="307"/>
      <c r="AK55" s="57"/>
      <c r="AL55" s="17"/>
      <c r="AM55" s="17"/>
      <c r="AN55" s="56"/>
      <c r="AO55" s="50"/>
      <c r="AP55" s="50"/>
      <c r="AQ55" s="50"/>
      <c r="AR55" s="50"/>
      <c r="AS55" s="50"/>
      <c r="AT55" s="50"/>
      <c r="AU55" s="307"/>
      <c r="AV55" s="57"/>
      <c r="AW55" s="17"/>
      <c r="AX55" s="17"/>
      <c r="AY55" s="56"/>
      <c r="AZ55" s="50"/>
      <c r="BA55" s="50"/>
      <c r="BB55" s="50"/>
      <c r="BC55" s="50"/>
      <c r="BD55" s="50"/>
      <c r="BE55" s="50"/>
      <c r="BF55" s="307"/>
      <c r="BG55" s="57"/>
      <c r="BH55" s="17"/>
      <c r="BI55" s="17"/>
      <c r="BJ55" s="56"/>
      <c r="BK55" s="50"/>
      <c r="BL55" s="50"/>
      <c r="BM55" s="50"/>
      <c r="BN55" s="50"/>
      <c r="BO55" s="50"/>
      <c r="BP55" s="50"/>
      <c r="BQ55" s="307"/>
      <c r="BR55" s="57"/>
      <c r="BS55" s="17"/>
      <c r="BT55" s="17"/>
      <c r="BU55" s="56"/>
      <c r="BV55" s="50"/>
      <c r="BW55" s="50"/>
      <c r="BX55" s="50"/>
      <c r="BY55" s="50"/>
      <c r="BZ55" s="50"/>
      <c r="CA55" s="50"/>
      <c r="CB55" s="307"/>
      <c r="CC55" s="57"/>
      <c r="CD55" s="17"/>
      <c r="CE55" s="17"/>
      <c r="CF55" s="56"/>
      <c r="CG55" s="50"/>
      <c r="CH55" s="50"/>
      <c r="CI55" s="50"/>
      <c r="CJ55" s="50"/>
      <c r="CK55" s="50"/>
      <c r="CL55" s="50"/>
      <c r="CM55" s="307"/>
      <c r="CN55" s="57"/>
      <c r="CO55" s="17"/>
      <c r="CP55" s="17"/>
      <c r="CQ55" s="56"/>
      <c r="CR55" s="50"/>
      <c r="CS55" s="50"/>
      <c r="CT55" s="50"/>
      <c r="CU55" s="50"/>
      <c r="CV55" s="50"/>
      <c r="CW55" s="50"/>
      <c r="CX55" s="307"/>
      <c r="CY55" s="57"/>
      <c r="CZ55" s="17"/>
      <c r="DA55" s="17"/>
      <c r="DB55" s="56"/>
      <c r="DC55" s="50"/>
      <c r="DD55" s="50"/>
      <c r="DE55" s="50"/>
      <c r="DF55" s="50"/>
      <c r="DG55" s="50"/>
      <c r="DH55" s="50"/>
      <c r="DI55" s="307"/>
      <c r="DJ55" s="57"/>
      <c r="DK55" s="17"/>
      <c r="DL55" s="17"/>
      <c r="DM55" s="56"/>
      <c r="DN55" s="50"/>
      <c r="DO55" s="50"/>
      <c r="DP55" s="50"/>
      <c r="DQ55" s="50"/>
      <c r="DR55" s="50"/>
      <c r="DS55" s="50"/>
      <c r="DT55" s="307"/>
      <c r="DU55" s="57"/>
      <c r="DV55" s="17"/>
      <c r="DW55" s="17"/>
      <c r="DX55" s="56"/>
      <c r="DY55" s="50"/>
      <c r="DZ55" s="50"/>
      <c r="EA55" s="50"/>
      <c r="EB55" s="50"/>
      <c r="EC55" s="50"/>
      <c r="ED55" s="50"/>
      <c r="EE55" s="307"/>
      <c r="EF55" s="57"/>
      <c r="EG55" s="17"/>
      <c r="EH55" s="17"/>
      <c r="EI55" s="56"/>
      <c r="EJ55" s="50"/>
      <c r="EK55" s="50"/>
      <c r="EL55" s="50"/>
      <c r="EM55" s="50"/>
      <c r="EN55" s="50"/>
      <c r="EO55" s="50"/>
      <c r="EP55" s="307"/>
      <c r="EQ55" s="57"/>
      <c r="ER55" s="17"/>
      <c r="ES55" s="17"/>
      <c r="ET55" s="56"/>
      <c r="EU55" s="50"/>
      <c r="EV55" s="50"/>
      <c r="EW55" s="50"/>
      <c r="EX55" s="50"/>
      <c r="EY55" s="50"/>
      <c r="EZ55" s="50"/>
      <c r="FA55" s="307"/>
      <c r="FB55" s="57"/>
      <c r="FC55" s="17"/>
      <c r="FD55" s="17"/>
      <c r="FE55" s="56"/>
      <c r="FF55" s="50"/>
      <c r="FG55" s="50"/>
      <c r="FH55" s="50"/>
      <c r="FI55" s="50"/>
      <c r="FJ55" s="50"/>
      <c r="FK55" s="50"/>
      <c r="FL55" s="307"/>
      <c r="FM55" s="57"/>
      <c r="FN55" s="17"/>
      <c r="FO55" s="17"/>
      <c r="FP55" s="56"/>
      <c r="FQ55" s="50"/>
      <c r="FR55" s="50"/>
      <c r="FS55" s="50"/>
      <c r="FT55" s="50"/>
      <c r="FU55" s="50"/>
      <c r="FV55" s="50"/>
      <c r="FW55" s="307"/>
      <c r="FX55" s="57"/>
      <c r="FY55" s="17"/>
      <c r="FZ55" s="17"/>
      <c r="GA55" s="56"/>
      <c r="GB55" s="50"/>
      <c r="GC55" s="50"/>
      <c r="GD55" s="50"/>
      <c r="GE55" s="50"/>
      <c r="GF55" s="50"/>
      <c r="GG55" s="50"/>
      <c r="GH55" s="307"/>
      <c r="GI55" s="57"/>
      <c r="GJ55" s="17"/>
      <c r="GK55" s="17"/>
      <c r="GL55" s="56"/>
      <c r="GM55" s="50"/>
      <c r="GN55" s="50"/>
      <c r="GO55" s="50"/>
      <c r="GP55" s="50"/>
      <c r="GQ55" s="50"/>
      <c r="GR55" s="50"/>
      <c r="GS55" s="307"/>
      <c r="GT55" s="57"/>
      <c r="GU55" s="17"/>
      <c r="GV55" s="17"/>
      <c r="GW55" s="56"/>
      <c r="GX55" s="50"/>
      <c r="GY55" s="50"/>
      <c r="GZ55" s="50"/>
      <c r="HA55" s="50"/>
      <c r="HB55" s="50"/>
      <c r="HC55" s="50"/>
      <c r="HD55" s="307"/>
      <c r="HE55" s="57"/>
      <c r="HF55" s="17"/>
      <c r="HG55" s="17"/>
      <c r="HH55" s="56"/>
      <c r="HI55" s="50"/>
      <c r="HJ55" s="50"/>
      <c r="HK55" s="50"/>
      <c r="HL55" s="50"/>
      <c r="HM55" s="50"/>
      <c r="HN55" s="50"/>
      <c r="HO55" s="307"/>
      <c r="HP55" s="57"/>
      <c r="HQ55" s="17"/>
      <c r="HR55" s="17"/>
      <c r="HS55" s="56"/>
      <c r="HT55" s="50"/>
      <c r="HU55" s="50"/>
      <c r="HV55" s="50"/>
      <c r="HW55" s="50"/>
      <c r="HX55" s="50"/>
      <c r="HY55" s="50"/>
      <c r="HZ55" s="307"/>
      <c r="IA55" s="57"/>
      <c r="IB55" s="17"/>
      <c r="IC55" s="17"/>
    </row>
    <row r="56" spans="1:237" x14ac:dyDescent="0.3">
      <c r="A56" s="54"/>
      <c r="B56" s="223"/>
      <c r="C56" s="223"/>
      <c r="D56" s="55"/>
      <c r="E56" s="55"/>
      <c r="F56" s="55"/>
      <c r="G56" s="55"/>
      <c r="H56" s="55"/>
      <c r="I56" s="55"/>
      <c r="J56" s="307"/>
      <c r="K56" s="307"/>
      <c r="L56" s="307"/>
      <c r="M56" s="307"/>
      <c r="N56" s="307"/>
      <c r="O56" s="307"/>
      <c r="P56" s="307"/>
      <c r="Q56" s="17"/>
      <c r="R56" s="56"/>
      <c r="S56" s="50"/>
      <c r="T56" s="50"/>
      <c r="U56" s="50"/>
      <c r="V56" s="50"/>
      <c r="W56" s="50"/>
      <c r="X56" s="50"/>
      <c r="Y56" s="307"/>
      <c r="Z56" s="57"/>
      <c r="AA56" s="17"/>
      <c r="AB56" s="17"/>
      <c r="AC56" s="56"/>
      <c r="AD56" s="50"/>
      <c r="AE56" s="50"/>
      <c r="AF56" s="50"/>
      <c r="AG56" s="50"/>
      <c r="AH56" s="50"/>
      <c r="AI56" s="50"/>
      <c r="AJ56" s="307"/>
      <c r="AK56" s="57"/>
      <c r="AL56" s="17"/>
      <c r="AM56" s="17"/>
      <c r="AN56" s="56"/>
      <c r="AO56" s="50"/>
      <c r="AP56" s="50"/>
      <c r="AQ56" s="50"/>
      <c r="AR56" s="50"/>
      <c r="AS56" s="50"/>
      <c r="AT56" s="50"/>
      <c r="AU56" s="307"/>
      <c r="AV56" s="57"/>
      <c r="AW56" s="17"/>
      <c r="AX56" s="17"/>
      <c r="AY56" s="56"/>
      <c r="AZ56" s="50"/>
      <c r="BA56" s="50"/>
      <c r="BB56" s="50"/>
      <c r="BC56" s="50"/>
      <c r="BD56" s="50"/>
      <c r="BE56" s="50"/>
      <c r="BF56" s="307"/>
      <c r="BG56" s="57"/>
      <c r="BH56" s="17"/>
      <c r="BI56" s="17"/>
      <c r="BJ56" s="56"/>
      <c r="BK56" s="50"/>
      <c r="BL56" s="50"/>
      <c r="BM56" s="50"/>
      <c r="BN56" s="50"/>
      <c r="BO56" s="50"/>
      <c r="BP56" s="50"/>
      <c r="BQ56" s="307"/>
      <c r="BR56" s="57"/>
      <c r="BS56" s="17"/>
      <c r="BT56" s="17"/>
      <c r="BU56" s="56"/>
      <c r="BV56" s="50"/>
      <c r="BW56" s="50"/>
      <c r="BX56" s="50"/>
      <c r="BY56" s="50"/>
      <c r="BZ56" s="50"/>
      <c r="CA56" s="50"/>
      <c r="CB56" s="307"/>
      <c r="CC56" s="57"/>
      <c r="CD56" s="17"/>
      <c r="CE56" s="17"/>
      <c r="CF56" s="56"/>
      <c r="CG56" s="50"/>
      <c r="CH56" s="50"/>
      <c r="CI56" s="50"/>
      <c r="CJ56" s="50"/>
      <c r="CK56" s="50"/>
      <c r="CL56" s="50"/>
      <c r="CM56" s="307"/>
      <c r="CN56" s="57"/>
      <c r="CO56" s="17"/>
      <c r="CP56" s="17"/>
      <c r="CQ56" s="56"/>
      <c r="CR56" s="50"/>
      <c r="CS56" s="50"/>
      <c r="CT56" s="50"/>
      <c r="CU56" s="50"/>
      <c r="CV56" s="50"/>
      <c r="CW56" s="50"/>
      <c r="CX56" s="307"/>
      <c r="CY56" s="57"/>
      <c r="CZ56" s="17"/>
      <c r="DA56" s="17"/>
      <c r="DB56" s="56"/>
      <c r="DC56" s="50"/>
      <c r="DD56" s="50"/>
      <c r="DE56" s="50"/>
      <c r="DF56" s="50"/>
      <c r="DG56" s="50"/>
      <c r="DH56" s="50"/>
      <c r="DI56" s="307"/>
      <c r="DJ56" s="57"/>
      <c r="DK56" s="17"/>
      <c r="DL56" s="17"/>
      <c r="DM56" s="56"/>
      <c r="DN56" s="50"/>
      <c r="DO56" s="50"/>
      <c r="DP56" s="50"/>
      <c r="DQ56" s="50"/>
      <c r="DR56" s="50"/>
      <c r="DS56" s="50"/>
      <c r="DT56" s="307"/>
      <c r="DU56" s="57"/>
      <c r="DV56" s="17"/>
      <c r="DW56" s="17"/>
      <c r="DX56" s="56"/>
      <c r="DY56" s="50"/>
      <c r="DZ56" s="50"/>
      <c r="EA56" s="50"/>
      <c r="EB56" s="50"/>
      <c r="EC56" s="50"/>
      <c r="ED56" s="50"/>
      <c r="EE56" s="307"/>
      <c r="EF56" s="57"/>
      <c r="EG56" s="17"/>
      <c r="EH56" s="17"/>
      <c r="EI56" s="56"/>
      <c r="EJ56" s="50"/>
      <c r="EK56" s="50"/>
      <c r="EL56" s="50"/>
      <c r="EM56" s="50"/>
      <c r="EN56" s="50"/>
      <c r="EO56" s="50"/>
      <c r="EP56" s="307"/>
      <c r="EQ56" s="57"/>
      <c r="ER56" s="17"/>
      <c r="ES56" s="17"/>
      <c r="ET56" s="56"/>
      <c r="EU56" s="50"/>
      <c r="EV56" s="50"/>
      <c r="EW56" s="50"/>
      <c r="EX56" s="50"/>
      <c r="EY56" s="50"/>
      <c r="EZ56" s="50"/>
      <c r="FA56" s="307"/>
      <c r="FB56" s="57"/>
      <c r="FC56" s="17"/>
      <c r="FD56" s="17"/>
      <c r="FE56" s="56"/>
      <c r="FF56" s="50"/>
      <c r="FG56" s="50"/>
      <c r="FH56" s="50"/>
      <c r="FI56" s="50"/>
      <c r="FJ56" s="50"/>
      <c r="FK56" s="50"/>
      <c r="FL56" s="307"/>
      <c r="FM56" s="57"/>
      <c r="FN56" s="17"/>
      <c r="FO56" s="17"/>
      <c r="FP56" s="56"/>
      <c r="FQ56" s="50"/>
      <c r="FR56" s="50"/>
      <c r="FS56" s="50"/>
      <c r="FT56" s="50"/>
      <c r="FU56" s="50"/>
      <c r="FV56" s="50"/>
      <c r="FW56" s="307"/>
      <c r="FX56" s="57"/>
      <c r="FY56" s="17"/>
      <c r="FZ56" s="17"/>
      <c r="GA56" s="56"/>
      <c r="GB56" s="50"/>
      <c r="GC56" s="50"/>
      <c r="GD56" s="50"/>
      <c r="GE56" s="50"/>
      <c r="GF56" s="50"/>
      <c r="GG56" s="50"/>
      <c r="GH56" s="307"/>
      <c r="GI56" s="57"/>
      <c r="GJ56" s="17"/>
      <c r="GK56" s="17"/>
      <c r="GL56" s="56"/>
      <c r="GM56" s="50"/>
      <c r="GN56" s="50"/>
      <c r="GO56" s="50"/>
      <c r="GP56" s="50"/>
      <c r="GQ56" s="50"/>
      <c r="GR56" s="50"/>
      <c r="GS56" s="307"/>
      <c r="GT56" s="57"/>
      <c r="GU56" s="17"/>
      <c r="GV56" s="17"/>
      <c r="GW56" s="56"/>
      <c r="GX56" s="50"/>
      <c r="GY56" s="50"/>
      <c r="GZ56" s="50"/>
      <c r="HA56" s="50"/>
      <c r="HB56" s="50"/>
      <c r="HC56" s="50"/>
      <c r="HD56" s="307"/>
      <c r="HE56" s="57"/>
      <c r="HF56" s="17"/>
      <c r="HG56" s="17"/>
      <c r="HH56" s="56"/>
      <c r="HI56" s="50"/>
      <c r="HJ56" s="50"/>
      <c r="HK56" s="50"/>
      <c r="HL56" s="50"/>
      <c r="HM56" s="50"/>
      <c r="HN56" s="50"/>
      <c r="HO56" s="307"/>
      <c r="HP56" s="57"/>
      <c r="HQ56" s="17"/>
      <c r="HR56" s="17"/>
      <c r="HS56" s="56"/>
      <c r="HT56" s="50"/>
      <c r="HU56" s="50"/>
      <c r="HV56" s="50"/>
      <c r="HW56" s="50"/>
      <c r="HX56" s="50"/>
      <c r="HY56" s="50"/>
      <c r="HZ56" s="307"/>
      <c r="IA56" s="57"/>
      <c r="IB56" s="17"/>
      <c r="IC56" s="17"/>
    </row>
    <row r="57" spans="1:237" x14ac:dyDescent="0.3">
      <c r="A57" s="54"/>
      <c r="B57" s="220"/>
      <c r="C57" s="220"/>
      <c r="D57" s="55"/>
      <c r="E57" s="55"/>
      <c r="F57" s="55"/>
      <c r="G57" s="55"/>
      <c r="H57" s="55"/>
      <c r="I57" s="55"/>
      <c r="J57" s="307"/>
      <c r="K57" s="307"/>
      <c r="L57" s="307"/>
      <c r="M57" s="307"/>
      <c r="N57" s="307"/>
      <c r="O57" s="307"/>
      <c r="P57" s="307"/>
      <c r="Q57" s="17"/>
      <c r="R57" s="56"/>
      <c r="S57" s="50"/>
      <c r="T57" s="50"/>
      <c r="U57" s="50"/>
      <c r="V57" s="50"/>
      <c r="W57" s="50"/>
      <c r="X57" s="50"/>
      <c r="Y57" s="307"/>
      <c r="Z57" s="57"/>
      <c r="AA57" s="17"/>
      <c r="AB57" s="17"/>
      <c r="AC57" s="56"/>
      <c r="AD57" s="50"/>
      <c r="AE57" s="50"/>
      <c r="AF57" s="50"/>
      <c r="AG57" s="50"/>
      <c r="AH57" s="50"/>
      <c r="AI57" s="50"/>
      <c r="AJ57" s="307"/>
      <c r="AK57" s="57"/>
      <c r="AL57" s="17"/>
      <c r="AM57" s="17"/>
      <c r="AN57" s="56"/>
      <c r="AO57" s="50"/>
      <c r="AP57" s="50"/>
      <c r="AQ57" s="50"/>
      <c r="AR57" s="50"/>
      <c r="AS57" s="50"/>
      <c r="AT57" s="50"/>
      <c r="AU57" s="307"/>
      <c r="AV57" s="57"/>
      <c r="AW57" s="17"/>
      <c r="AX57" s="17"/>
      <c r="AY57" s="56"/>
      <c r="AZ57" s="50"/>
      <c r="BA57" s="50"/>
      <c r="BB57" s="50"/>
      <c r="BC57" s="50"/>
      <c r="BD57" s="50"/>
      <c r="BE57" s="50"/>
      <c r="BF57" s="307"/>
      <c r="BG57" s="57"/>
      <c r="BH57" s="17"/>
      <c r="BI57" s="17"/>
      <c r="BJ57" s="56"/>
      <c r="BK57" s="50"/>
      <c r="BL57" s="50"/>
      <c r="BM57" s="50"/>
      <c r="BN57" s="50"/>
      <c r="BO57" s="50"/>
      <c r="BP57" s="50"/>
      <c r="BQ57" s="307"/>
      <c r="BR57" s="57"/>
      <c r="BS57" s="17"/>
      <c r="BT57" s="17"/>
      <c r="BU57" s="56"/>
      <c r="BV57" s="50"/>
      <c r="BW57" s="50"/>
      <c r="BX57" s="50"/>
      <c r="BY57" s="50"/>
      <c r="BZ57" s="50"/>
      <c r="CA57" s="50"/>
      <c r="CB57" s="307"/>
      <c r="CC57" s="57"/>
      <c r="CD57" s="17"/>
      <c r="CE57" s="17"/>
      <c r="CF57" s="56"/>
      <c r="CG57" s="50"/>
      <c r="CH57" s="50"/>
      <c r="CI57" s="50"/>
      <c r="CJ57" s="50"/>
      <c r="CK57" s="50"/>
      <c r="CL57" s="50"/>
      <c r="CM57" s="307"/>
      <c r="CN57" s="57"/>
      <c r="CO57" s="17"/>
      <c r="CP57" s="17"/>
      <c r="CQ57" s="56"/>
      <c r="CR57" s="50"/>
      <c r="CS57" s="50"/>
      <c r="CT57" s="50"/>
      <c r="CU57" s="50"/>
      <c r="CV57" s="50"/>
      <c r="CW57" s="50"/>
      <c r="CX57" s="307"/>
      <c r="CY57" s="57"/>
      <c r="CZ57" s="17"/>
      <c r="DA57" s="17"/>
      <c r="DB57" s="56"/>
      <c r="DC57" s="50"/>
      <c r="DD57" s="50"/>
      <c r="DE57" s="50"/>
      <c r="DF57" s="50"/>
      <c r="DG57" s="50"/>
      <c r="DH57" s="50"/>
      <c r="DI57" s="307"/>
      <c r="DJ57" s="57"/>
      <c r="DK57" s="17"/>
      <c r="DL57" s="17"/>
      <c r="DM57" s="56"/>
      <c r="DN57" s="50"/>
      <c r="DO57" s="50"/>
      <c r="DP57" s="50"/>
      <c r="DQ57" s="50"/>
      <c r="DR57" s="50"/>
      <c r="DS57" s="50"/>
      <c r="DT57" s="307"/>
      <c r="DU57" s="57"/>
      <c r="DV57" s="17"/>
      <c r="DW57" s="17"/>
      <c r="DX57" s="56"/>
      <c r="DY57" s="50"/>
      <c r="DZ57" s="50"/>
      <c r="EA57" s="50"/>
      <c r="EB57" s="50"/>
      <c r="EC57" s="50"/>
      <c r="ED57" s="50"/>
      <c r="EE57" s="307"/>
      <c r="EF57" s="57"/>
      <c r="EG57" s="17"/>
      <c r="EH57" s="17"/>
      <c r="EI57" s="56"/>
      <c r="EJ57" s="50"/>
      <c r="EK57" s="50"/>
      <c r="EL57" s="50"/>
      <c r="EM57" s="50"/>
      <c r="EN57" s="50"/>
      <c r="EO57" s="50"/>
      <c r="EP57" s="307"/>
      <c r="EQ57" s="57"/>
      <c r="ER57" s="17"/>
      <c r="ES57" s="17"/>
      <c r="ET57" s="56"/>
      <c r="EU57" s="50"/>
      <c r="EV57" s="50"/>
      <c r="EW57" s="50"/>
      <c r="EX57" s="50"/>
      <c r="EY57" s="50"/>
      <c r="EZ57" s="50"/>
      <c r="FA57" s="307"/>
      <c r="FB57" s="57"/>
      <c r="FC57" s="17"/>
      <c r="FD57" s="17"/>
      <c r="FE57" s="56"/>
      <c r="FF57" s="50"/>
      <c r="FG57" s="50"/>
      <c r="FH57" s="50"/>
      <c r="FI57" s="50"/>
      <c r="FJ57" s="50"/>
      <c r="FK57" s="50"/>
      <c r="FL57" s="307"/>
      <c r="FM57" s="57"/>
      <c r="FN57" s="17"/>
      <c r="FO57" s="17"/>
      <c r="FP57" s="56"/>
      <c r="FQ57" s="50"/>
      <c r="FR57" s="50"/>
      <c r="FS57" s="50"/>
      <c r="FT57" s="50"/>
      <c r="FU57" s="50"/>
      <c r="FV57" s="50"/>
      <c r="FW57" s="307"/>
      <c r="FX57" s="57"/>
      <c r="FY57" s="17"/>
      <c r="FZ57" s="17"/>
      <c r="GA57" s="56"/>
      <c r="GB57" s="50"/>
      <c r="GC57" s="50"/>
      <c r="GD57" s="50"/>
      <c r="GE57" s="50"/>
      <c r="GF57" s="50"/>
      <c r="GG57" s="50"/>
      <c r="GH57" s="307"/>
      <c r="GI57" s="57"/>
      <c r="GJ57" s="17"/>
      <c r="GK57" s="17"/>
      <c r="GL57" s="56"/>
      <c r="GM57" s="50"/>
      <c r="GN57" s="50"/>
      <c r="GO57" s="50"/>
      <c r="GP57" s="50"/>
      <c r="GQ57" s="50"/>
      <c r="GR57" s="50"/>
      <c r="GS57" s="307"/>
      <c r="GT57" s="57"/>
      <c r="GU57" s="17"/>
      <c r="GV57" s="17"/>
      <c r="GW57" s="56"/>
      <c r="GX57" s="50"/>
      <c r="GY57" s="50"/>
      <c r="GZ57" s="50"/>
      <c r="HA57" s="50"/>
      <c r="HB57" s="50"/>
      <c r="HC57" s="50"/>
      <c r="HD57" s="307"/>
      <c r="HE57" s="57"/>
      <c r="HF57" s="17"/>
      <c r="HG57" s="17"/>
      <c r="HH57" s="56"/>
      <c r="HI57" s="50"/>
      <c r="HJ57" s="50"/>
      <c r="HK57" s="50"/>
      <c r="HL57" s="50"/>
      <c r="HM57" s="50"/>
      <c r="HN57" s="50"/>
      <c r="HO57" s="307"/>
      <c r="HP57" s="57"/>
      <c r="HQ57" s="17"/>
      <c r="HR57" s="17"/>
      <c r="HS57" s="56"/>
      <c r="HT57" s="50"/>
      <c r="HU57" s="50"/>
      <c r="HV57" s="50"/>
      <c r="HW57" s="50"/>
      <c r="HX57" s="50"/>
      <c r="HY57" s="50"/>
      <c r="HZ57" s="307"/>
      <c r="IA57" s="57"/>
      <c r="IB57" s="17"/>
      <c r="IC57" s="17"/>
    </row>
    <row r="58" spans="1:237" x14ac:dyDescent="0.3">
      <c r="A58" s="54"/>
      <c r="B58" s="220"/>
      <c r="C58" s="220"/>
      <c r="D58" s="55"/>
      <c r="E58" s="55"/>
      <c r="F58" s="55"/>
      <c r="G58" s="55"/>
      <c r="H58" s="55"/>
      <c r="I58" s="55"/>
      <c r="J58" s="307"/>
      <c r="K58" s="307"/>
      <c r="L58" s="307"/>
      <c r="M58" s="307"/>
      <c r="N58" s="307"/>
      <c r="O58" s="307"/>
      <c r="P58" s="307"/>
      <c r="Q58" s="17"/>
      <c r="R58" s="56"/>
      <c r="S58" s="50"/>
      <c r="T58" s="50"/>
      <c r="U58" s="50"/>
      <c r="V58" s="50"/>
      <c r="W58" s="50"/>
      <c r="X58" s="50"/>
      <c r="Y58" s="307"/>
      <c r="Z58" s="57"/>
      <c r="AA58" s="17"/>
      <c r="AB58" s="17"/>
      <c r="AC58" s="56"/>
      <c r="AD58" s="50"/>
      <c r="AE58" s="50"/>
      <c r="AF58" s="50"/>
      <c r="AG58" s="50"/>
      <c r="AH58" s="50"/>
      <c r="AI58" s="50"/>
      <c r="AJ58" s="307"/>
      <c r="AK58" s="57"/>
      <c r="AL58" s="17"/>
      <c r="AM58" s="17"/>
      <c r="AN58" s="56"/>
      <c r="AO58" s="50"/>
      <c r="AP58" s="50"/>
      <c r="AQ58" s="50"/>
      <c r="AR58" s="50"/>
      <c r="AS58" s="50"/>
      <c r="AT58" s="50"/>
      <c r="AU58" s="307"/>
      <c r="AV58" s="57"/>
      <c r="AW58" s="17"/>
      <c r="AX58" s="17"/>
      <c r="AY58" s="56"/>
      <c r="AZ58" s="50"/>
      <c r="BA58" s="50"/>
      <c r="BB58" s="50"/>
      <c r="BC58" s="50"/>
      <c r="BD58" s="50"/>
      <c r="BE58" s="50"/>
      <c r="BF58" s="307"/>
      <c r="BG58" s="57"/>
      <c r="BH58" s="17"/>
      <c r="BI58" s="17"/>
      <c r="BJ58" s="56"/>
      <c r="BK58" s="50"/>
      <c r="BL58" s="50"/>
      <c r="BM58" s="50"/>
      <c r="BN58" s="50"/>
      <c r="BO58" s="50"/>
      <c r="BP58" s="50"/>
      <c r="BQ58" s="307"/>
      <c r="BR58" s="57"/>
      <c r="BS58" s="17"/>
      <c r="BT58" s="17"/>
      <c r="BU58" s="56"/>
      <c r="BV58" s="50"/>
      <c r="BW58" s="50"/>
      <c r="BX58" s="50"/>
      <c r="BY58" s="50"/>
      <c r="BZ58" s="50"/>
      <c r="CA58" s="50"/>
      <c r="CB58" s="307"/>
      <c r="CC58" s="57"/>
      <c r="CD58" s="17"/>
      <c r="CE58" s="17"/>
      <c r="CF58" s="56"/>
      <c r="CG58" s="50"/>
      <c r="CH58" s="50"/>
      <c r="CI58" s="50"/>
      <c r="CJ58" s="50"/>
      <c r="CK58" s="50"/>
      <c r="CL58" s="50"/>
      <c r="CM58" s="307"/>
      <c r="CN58" s="57"/>
      <c r="CO58" s="17"/>
      <c r="CP58" s="17"/>
      <c r="CQ58" s="56"/>
      <c r="CR58" s="50"/>
      <c r="CS58" s="50"/>
      <c r="CT58" s="50"/>
      <c r="CU58" s="50"/>
      <c r="CV58" s="50"/>
      <c r="CW58" s="50"/>
      <c r="CX58" s="307"/>
      <c r="CY58" s="57"/>
      <c r="CZ58" s="17"/>
      <c r="DA58" s="17"/>
      <c r="DB58" s="56"/>
      <c r="DC58" s="50"/>
      <c r="DD58" s="50"/>
      <c r="DE58" s="50"/>
      <c r="DF58" s="50"/>
      <c r="DG58" s="50"/>
      <c r="DH58" s="50"/>
      <c r="DI58" s="307"/>
      <c r="DJ58" s="57"/>
      <c r="DK58" s="17"/>
      <c r="DL58" s="17"/>
      <c r="DM58" s="56"/>
      <c r="DN58" s="50"/>
      <c r="DO58" s="50"/>
      <c r="DP58" s="50"/>
      <c r="DQ58" s="50"/>
      <c r="DR58" s="50"/>
      <c r="DS58" s="50"/>
      <c r="DT58" s="307"/>
      <c r="DU58" s="57"/>
      <c r="DV58" s="17"/>
      <c r="DW58" s="17"/>
      <c r="DX58" s="56"/>
      <c r="DY58" s="50"/>
      <c r="DZ58" s="50"/>
      <c r="EA58" s="50"/>
      <c r="EB58" s="50"/>
      <c r="EC58" s="50"/>
      <c r="ED58" s="50"/>
      <c r="EE58" s="307"/>
      <c r="EF58" s="57"/>
      <c r="EG58" s="17"/>
      <c r="EH58" s="17"/>
      <c r="EI58" s="56"/>
      <c r="EJ58" s="50"/>
      <c r="EK58" s="50"/>
      <c r="EL58" s="50"/>
      <c r="EM58" s="50"/>
      <c r="EN58" s="50"/>
      <c r="EO58" s="50"/>
      <c r="EP58" s="307"/>
      <c r="EQ58" s="57"/>
      <c r="ER58" s="17"/>
      <c r="ES58" s="17"/>
      <c r="ET58" s="56"/>
      <c r="EU58" s="50"/>
      <c r="EV58" s="50"/>
      <c r="EW58" s="50"/>
      <c r="EX58" s="50"/>
      <c r="EY58" s="50"/>
      <c r="EZ58" s="50"/>
      <c r="FA58" s="307"/>
      <c r="FB58" s="57"/>
      <c r="FC58" s="17"/>
      <c r="FD58" s="17"/>
      <c r="FE58" s="56"/>
      <c r="FF58" s="50"/>
      <c r="FG58" s="50"/>
      <c r="FH58" s="50"/>
      <c r="FI58" s="50"/>
      <c r="FJ58" s="50"/>
      <c r="FK58" s="50"/>
      <c r="FL58" s="307"/>
      <c r="FM58" s="57"/>
      <c r="FN58" s="17"/>
      <c r="FO58" s="17"/>
      <c r="FP58" s="56"/>
      <c r="FQ58" s="50"/>
      <c r="FR58" s="50"/>
      <c r="FS58" s="50"/>
      <c r="FT58" s="50"/>
      <c r="FU58" s="50"/>
      <c r="FV58" s="50"/>
      <c r="FW58" s="307"/>
      <c r="FX58" s="57"/>
      <c r="FY58" s="17"/>
      <c r="FZ58" s="17"/>
      <c r="GA58" s="56"/>
      <c r="GB58" s="50"/>
      <c r="GC58" s="50"/>
      <c r="GD58" s="50"/>
      <c r="GE58" s="50"/>
      <c r="GF58" s="50"/>
      <c r="GG58" s="50"/>
      <c r="GH58" s="307"/>
      <c r="GI58" s="57"/>
      <c r="GJ58" s="17"/>
      <c r="GK58" s="17"/>
      <c r="GL58" s="56"/>
      <c r="GM58" s="50"/>
      <c r="GN58" s="50"/>
      <c r="GO58" s="50"/>
      <c r="GP58" s="50"/>
      <c r="GQ58" s="50"/>
      <c r="GR58" s="50"/>
      <c r="GS58" s="307"/>
      <c r="GT58" s="57"/>
      <c r="GU58" s="17"/>
      <c r="GV58" s="17"/>
      <c r="GW58" s="56"/>
      <c r="GX58" s="50"/>
      <c r="GY58" s="50"/>
      <c r="GZ58" s="50"/>
      <c r="HA58" s="50"/>
      <c r="HB58" s="50"/>
      <c r="HC58" s="50"/>
      <c r="HD58" s="307"/>
      <c r="HE58" s="57"/>
      <c r="HF58" s="17"/>
      <c r="HG58" s="17"/>
      <c r="HH58" s="56"/>
      <c r="HI58" s="50"/>
      <c r="HJ58" s="50"/>
      <c r="HK58" s="50"/>
      <c r="HL58" s="50"/>
      <c r="HM58" s="50"/>
      <c r="HN58" s="50"/>
      <c r="HO58" s="307"/>
      <c r="HP58" s="57"/>
      <c r="HQ58" s="17"/>
      <c r="HR58" s="17"/>
      <c r="HS58" s="56"/>
      <c r="HT58" s="50"/>
      <c r="HU58" s="50"/>
      <c r="HV58" s="50"/>
      <c r="HW58" s="50"/>
      <c r="HX58" s="50"/>
      <c r="HY58" s="50"/>
      <c r="HZ58" s="307"/>
      <c r="IA58" s="57"/>
      <c r="IB58" s="17"/>
      <c r="IC58" s="17"/>
    </row>
    <row r="59" spans="1:237" x14ac:dyDescent="0.3">
      <c r="A59" s="54"/>
      <c r="B59" s="220"/>
      <c r="C59" s="220"/>
      <c r="D59" s="55"/>
      <c r="E59" s="55"/>
      <c r="F59" s="55"/>
      <c r="G59" s="55"/>
      <c r="H59" s="55"/>
      <c r="I59" s="55"/>
      <c r="J59" s="307"/>
      <c r="K59" s="307"/>
      <c r="L59" s="307"/>
      <c r="M59" s="307"/>
      <c r="N59" s="307"/>
      <c r="O59" s="307"/>
      <c r="P59" s="307"/>
      <c r="Q59" s="17"/>
      <c r="R59" s="56"/>
      <c r="S59" s="50"/>
      <c r="T59" s="50"/>
      <c r="U59" s="50"/>
      <c r="V59" s="50"/>
      <c r="W59" s="50"/>
      <c r="X59" s="50"/>
      <c r="Y59" s="307"/>
      <c r="Z59" s="57"/>
      <c r="AA59" s="17"/>
      <c r="AB59" s="17"/>
      <c r="AC59" s="56"/>
      <c r="AD59" s="50"/>
      <c r="AE59" s="50"/>
      <c r="AF59" s="50"/>
      <c r="AG59" s="50"/>
      <c r="AH59" s="50"/>
      <c r="AI59" s="50"/>
      <c r="AJ59" s="307"/>
      <c r="AK59" s="57"/>
      <c r="AL59" s="17"/>
      <c r="AM59" s="17"/>
      <c r="AN59" s="56"/>
      <c r="AO59" s="50"/>
      <c r="AP59" s="50"/>
      <c r="AQ59" s="50"/>
      <c r="AR59" s="50"/>
      <c r="AS59" s="50"/>
      <c r="AT59" s="50"/>
      <c r="AU59" s="307"/>
      <c r="AV59" s="57"/>
      <c r="AW59" s="17"/>
      <c r="AX59" s="17"/>
      <c r="AY59" s="56"/>
      <c r="AZ59" s="50"/>
      <c r="BA59" s="50"/>
      <c r="BB59" s="50"/>
      <c r="BC59" s="50"/>
      <c r="BD59" s="50"/>
      <c r="BE59" s="50"/>
      <c r="BF59" s="307"/>
      <c r="BG59" s="57"/>
      <c r="BH59" s="17"/>
      <c r="BI59" s="17"/>
      <c r="BJ59" s="56"/>
      <c r="BK59" s="50"/>
      <c r="BL59" s="50"/>
      <c r="BM59" s="50"/>
      <c r="BN59" s="50"/>
      <c r="BO59" s="50"/>
      <c r="BP59" s="50"/>
      <c r="BQ59" s="307"/>
      <c r="BR59" s="57"/>
      <c r="BS59" s="17"/>
      <c r="BT59" s="17"/>
      <c r="BU59" s="56"/>
      <c r="BV59" s="50"/>
      <c r="BW59" s="50"/>
      <c r="BX59" s="50"/>
      <c r="BY59" s="50"/>
      <c r="BZ59" s="50"/>
      <c r="CA59" s="50"/>
      <c r="CB59" s="307"/>
      <c r="CC59" s="57"/>
      <c r="CD59" s="17"/>
      <c r="CE59" s="17"/>
      <c r="CF59" s="56"/>
      <c r="CG59" s="50"/>
      <c r="CH59" s="50"/>
      <c r="CI59" s="50"/>
      <c r="CJ59" s="50"/>
      <c r="CK59" s="50"/>
      <c r="CL59" s="50"/>
      <c r="CM59" s="307"/>
      <c r="CN59" s="57"/>
      <c r="CO59" s="17"/>
      <c r="CP59" s="17"/>
      <c r="CQ59" s="56"/>
      <c r="CR59" s="50"/>
      <c r="CS59" s="50"/>
      <c r="CT59" s="50"/>
      <c r="CU59" s="50"/>
      <c r="CV59" s="50"/>
      <c r="CW59" s="50"/>
      <c r="CX59" s="307"/>
      <c r="CY59" s="57"/>
      <c r="CZ59" s="17"/>
      <c r="DA59" s="17"/>
      <c r="DB59" s="56"/>
      <c r="DC59" s="50"/>
      <c r="DD59" s="50"/>
      <c r="DE59" s="50"/>
      <c r="DF59" s="50"/>
      <c r="DG59" s="50"/>
      <c r="DH59" s="50"/>
      <c r="DI59" s="307"/>
      <c r="DJ59" s="57"/>
      <c r="DK59" s="17"/>
      <c r="DL59" s="17"/>
      <c r="DM59" s="56"/>
      <c r="DN59" s="50"/>
      <c r="DO59" s="50"/>
      <c r="DP59" s="50"/>
      <c r="DQ59" s="50"/>
      <c r="DR59" s="50"/>
      <c r="DS59" s="50"/>
      <c r="DT59" s="307"/>
      <c r="DU59" s="57"/>
      <c r="DV59" s="17"/>
      <c r="DW59" s="17"/>
      <c r="DX59" s="56"/>
      <c r="DY59" s="50"/>
      <c r="DZ59" s="50"/>
      <c r="EA59" s="50"/>
      <c r="EB59" s="50"/>
      <c r="EC59" s="50"/>
      <c r="ED59" s="50"/>
      <c r="EE59" s="307"/>
      <c r="EF59" s="57"/>
      <c r="EG59" s="17"/>
      <c r="EH59" s="17"/>
      <c r="EI59" s="56"/>
      <c r="EJ59" s="50"/>
      <c r="EK59" s="50"/>
      <c r="EL59" s="50"/>
      <c r="EM59" s="50"/>
      <c r="EN59" s="50"/>
      <c r="EO59" s="50"/>
      <c r="EP59" s="307"/>
      <c r="EQ59" s="57"/>
      <c r="ER59" s="17"/>
      <c r="ES59" s="17"/>
      <c r="ET59" s="56"/>
      <c r="EU59" s="50"/>
      <c r="EV59" s="50"/>
      <c r="EW59" s="50"/>
      <c r="EX59" s="50"/>
      <c r="EY59" s="50"/>
      <c r="EZ59" s="50"/>
      <c r="FA59" s="307"/>
      <c r="FB59" s="57"/>
      <c r="FC59" s="17"/>
      <c r="FD59" s="17"/>
      <c r="FE59" s="56"/>
      <c r="FF59" s="50"/>
      <c r="FG59" s="50"/>
      <c r="FH59" s="50"/>
      <c r="FI59" s="50"/>
      <c r="FJ59" s="50"/>
      <c r="FK59" s="50"/>
      <c r="FL59" s="307"/>
      <c r="FM59" s="57"/>
      <c r="FN59" s="17"/>
      <c r="FO59" s="17"/>
      <c r="FP59" s="56"/>
      <c r="FQ59" s="50"/>
      <c r="FR59" s="50"/>
      <c r="FS59" s="50"/>
      <c r="FT59" s="50"/>
      <c r="FU59" s="50"/>
      <c r="FV59" s="50"/>
      <c r="FW59" s="307"/>
      <c r="FX59" s="57"/>
      <c r="FY59" s="17"/>
      <c r="FZ59" s="17"/>
      <c r="GA59" s="56"/>
      <c r="GB59" s="50"/>
      <c r="GC59" s="50"/>
      <c r="GD59" s="50"/>
      <c r="GE59" s="50"/>
      <c r="GF59" s="50"/>
      <c r="GG59" s="50"/>
      <c r="GH59" s="307"/>
      <c r="GI59" s="57"/>
      <c r="GJ59" s="17"/>
      <c r="GK59" s="17"/>
      <c r="GL59" s="56"/>
      <c r="GM59" s="50"/>
      <c r="GN59" s="50"/>
      <c r="GO59" s="50"/>
      <c r="GP59" s="50"/>
      <c r="GQ59" s="50"/>
      <c r="GR59" s="50"/>
      <c r="GS59" s="307"/>
      <c r="GT59" s="57"/>
      <c r="GU59" s="17"/>
      <c r="GV59" s="17"/>
      <c r="GW59" s="56"/>
      <c r="GX59" s="50"/>
      <c r="GY59" s="50"/>
      <c r="GZ59" s="50"/>
      <c r="HA59" s="50"/>
      <c r="HB59" s="50"/>
      <c r="HC59" s="50"/>
      <c r="HD59" s="307"/>
      <c r="HE59" s="57"/>
      <c r="HF59" s="17"/>
      <c r="HG59" s="17"/>
      <c r="HH59" s="56"/>
      <c r="HI59" s="50"/>
      <c r="HJ59" s="50"/>
      <c r="HK59" s="50"/>
      <c r="HL59" s="50"/>
      <c r="HM59" s="50"/>
      <c r="HN59" s="50"/>
      <c r="HO59" s="307"/>
      <c r="HP59" s="57"/>
      <c r="HQ59" s="17"/>
      <c r="HR59" s="17"/>
      <c r="HS59" s="56"/>
      <c r="HT59" s="50"/>
      <c r="HU59" s="50"/>
      <c r="HV59" s="50"/>
      <c r="HW59" s="50"/>
      <c r="HX59" s="50"/>
      <c r="HY59" s="50"/>
      <c r="HZ59" s="307"/>
      <c r="IA59" s="57"/>
      <c r="IB59" s="17"/>
      <c r="IC59" s="17"/>
    </row>
    <row r="60" spans="1:237" x14ac:dyDescent="0.3">
      <c r="A60" s="54"/>
      <c r="B60" s="220"/>
      <c r="C60" s="220"/>
      <c r="D60" s="55"/>
      <c r="E60" s="55"/>
      <c r="F60" s="55"/>
      <c r="G60" s="55"/>
      <c r="H60" s="55"/>
      <c r="I60" s="55"/>
      <c r="J60" s="307"/>
      <c r="K60" s="307"/>
      <c r="L60" s="307"/>
      <c r="M60" s="307"/>
      <c r="N60" s="307"/>
      <c r="O60" s="307"/>
      <c r="P60" s="307"/>
      <c r="Q60" s="17"/>
      <c r="R60" s="56"/>
      <c r="S60" s="50"/>
      <c r="T60" s="50"/>
      <c r="U60" s="50"/>
      <c r="V60" s="50"/>
      <c r="W60" s="50"/>
      <c r="X60" s="50"/>
      <c r="Y60" s="307"/>
      <c r="Z60" s="57"/>
      <c r="AA60" s="17"/>
      <c r="AB60" s="17"/>
      <c r="AC60" s="56"/>
      <c r="AD60" s="50"/>
      <c r="AE60" s="50"/>
      <c r="AF60" s="50"/>
      <c r="AG60" s="50"/>
      <c r="AH60" s="50"/>
      <c r="AI60" s="50"/>
      <c r="AJ60" s="307"/>
      <c r="AK60" s="57"/>
      <c r="AL60" s="17"/>
      <c r="AM60" s="17"/>
      <c r="AN60" s="56"/>
      <c r="AO60" s="50"/>
      <c r="AP60" s="50"/>
      <c r="AQ60" s="50"/>
      <c r="AR60" s="50"/>
      <c r="AS60" s="50"/>
      <c r="AT60" s="50"/>
      <c r="AU60" s="307"/>
      <c r="AV60" s="57"/>
      <c r="AW60" s="17"/>
      <c r="AX60" s="17"/>
      <c r="AY60" s="56"/>
      <c r="AZ60" s="50"/>
      <c r="BA60" s="50"/>
      <c r="BB60" s="50"/>
      <c r="BC60" s="50"/>
      <c r="BD60" s="50"/>
      <c r="BE60" s="50"/>
      <c r="BF60" s="307"/>
      <c r="BG60" s="57"/>
      <c r="BH60" s="17"/>
      <c r="BI60" s="17"/>
      <c r="BJ60" s="56"/>
      <c r="BK60" s="50"/>
      <c r="BL60" s="50"/>
      <c r="BM60" s="50"/>
      <c r="BN60" s="50"/>
      <c r="BO60" s="50"/>
      <c r="BP60" s="50"/>
      <c r="BQ60" s="307"/>
      <c r="BR60" s="57"/>
      <c r="BS60" s="17"/>
      <c r="BT60" s="17"/>
      <c r="BU60" s="56"/>
      <c r="BV60" s="50"/>
      <c r="BW60" s="50"/>
      <c r="BX60" s="50"/>
      <c r="BY60" s="50"/>
      <c r="BZ60" s="50"/>
      <c r="CA60" s="50"/>
      <c r="CB60" s="307"/>
      <c r="CC60" s="57"/>
      <c r="CD60" s="17"/>
      <c r="CE60" s="17"/>
      <c r="CF60" s="56"/>
      <c r="CG60" s="50"/>
      <c r="CH60" s="50"/>
      <c r="CI60" s="50"/>
      <c r="CJ60" s="50"/>
      <c r="CK60" s="50"/>
      <c r="CL60" s="50"/>
      <c r="CM60" s="307"/>
      <c r="CN60" s="57"/>
      <c r="CO60" s="17"/>
      <c r="CP60" s="17"/>
      <c r="CQ60" s="56"/>
      <c r="CR60" s="50"/>
      <c r="CS60" s="50"/>
      <c r="CT60" s="50"/>
      <c r="CU60" s="50"/>
      <c r="CV60" s="50"/>
      <c r="CW60" s="50"/>
      <c r="CX60" s="307"/>
      <c r="CY60" s="57"/>
      <c r="CZ60" s="17"/>
      <c r="DA60" s="17"/>
      <c r="DB60" s="56"/>
      <c r="DC60" s="50"/>
      <c r="DD60" s="50"/>
      <c r="DE60" s="50"/>
      <c r="DF60" s="50"/>
      <c r="DG60" s="50"/>
      <c r="DH60" s="50"/>
      <c r="DI60" s="307"/>
      <c r="DJ60" s="57"/>
      <c r="DK60" s="17"/>
      <c r="DL60" s="17"/>
      <c r="DM60" s="56"/>
      <c r="DN60" s="50"/>
      <c r="DO60" s="50"/>
      <c r="DP60" s="50"/>
      <c r="DQ60" s="50"/>
      <c r="DR60" s="50"/>
      <c r="DS60" s="50"/>
      <c r="DT60" s="307"/>
      <c r="DU60" s="57"/>
      <c r="DV60" s="17"/>
      <c r="DW60" s="17"/>
      <c r="DX60" s="56"/>
      <c r="DY60" s="50"/>
      <c r="DZ60" s="50"/>
      <c r="EA60" s="50"/>
      <c r="EB60" s="50"/>
      <c r="EC60" s="50"/>
      <c r="ED60" s="50"/>
      <c r="EE60" s="307"/>
      <c r="EF60" s="57"/>
      <c r="EG60" s="17"/>
      <c r="EH60" s="17"/>
      <c r="EI60" s="56"/>
      <c r="EJ60" s="50"/>
      <c r="EK60" s="50"/>
      <c r="EL60" s="50"/>
      <c r="EM60" s="50"/>
      <c r="EN60" s="50"/>
      <c r="EO60" s="50"/>
      <c r="EP60" s="307"/>
      <c r="EQ60" s="57"/>
      <c r="ER60" s="17"/>
      <c r="ES60" s="17"/>
      <c r="ET60" s="56"/>
      <c r="EU60" s="50"/>
      <c r="EV60" s="50"/>
      <c r="EW60" s="50"/>
      <c r="EX60" s="50"/>
      <c r="EY60" s="50"/>
      <c r="EZ60" s="50"/>
      <c r="FA60" s="307"/>
      <c r="FB60" s="57"/>
      <c r="FC60" s="17"/>
      <c r="FD60" s="17"/>
      <c r="FE60" s="56"/>
      <c r="FF60" s="50"/>
      <c r="FG60" s="50"/>
      <c r="FH60" s="50"/>
      <c r="FI60" s="50"/>
      <c r="FJ60" s="50"/>
      <c r="FK60" s="50"/>
      <c r="FL60" s="307"/>
      <c r="FM60" s="57"/>
      <c r="FN60" s="17"/>
      <c r="FO60" s="17"/>
      <c r="FP60" s="56"/>
      <c r="FQ60" s="50"/>
      <c r="FR60" s="50"/>
      <c r="FS60" s="50"/>
      <c r="FT60" s="50"/>
      <c r="FU60" s="50"/>
      <c r="FV60" s="50"/>
      <c r="FW60" s="307"/>
      <c r="FX60" s="57"/>
      <c r="FY60" s="17"/>
      <c r="FZ60" s="17"/>
      <c r="GA60" s="56"/>
      <c r="GB60" s="50"/>
      <c r="GC60" s="50"/>
      <c r="GD60" s="50"/>
      <c r="GE60" s="50"/>
      <c r="GF60" s="50"/>
      <c r="GG60" s="50"/>
      <c r="GH60" s="307"/>
      <c r="GI60" s="57"/>
      <c r="GJ60" s="17"/>
      <c r="GK60" s="17"/>
      <c r="GL60" s="56"/>
      <c r="GM60" s="50"/>
      <c r="GN60" s="50"/>
      <c r="GO60" s="50"/>
      <c r="GP60" s="50"/>
      <c r="GQ60" s="50"/>
      <c r="GR60" s="50"/>
      <c r="GS60" s="307"/>
      <c r="GT60" s="57"/>
      <c r="GU60" s="17"/>
      <c r="GV60" s="17"/>
      <c r="GW60" s="56"/>
      <c r="GX60" s="50"/>
      <c r="GY60" s="50"/>
      <c r="GZ60" s="50"/>
      <c r="HA60" s="50"/>
      <c r="HB60" s="50"/>
      <c r="HC60" s="50"/>
      <c r="HD60" s="307"/>
      <c r="HE60" s="57"/>
      <c r="HF60" s="17"/>
      <c r="HG60" s="17"/>
      <c r="HH60" s="56"/>
      <c r="HI60" s="50"/>
      <c r="HJ60" s="50"/>
      <c r="HK60" s="50"/>
      <c r="HL60" s="50"/>
      <c r="HM60" s="50"/>
      <c r="HN60" s="50"/>
      <c r="HO60" s="307"/>
      <c r="HP60" s="57"/>
      <c r="HQ60" s="17"/>
      <c r="HR60" s="17"/>
      <c r="HS60" s="56"/>
      <c r="HT60" s="50"/>
      <c r="HU60" s="50"/>
      <c r="HV60" s="50"/>
      <c r="HW60" s="50"/>
      <c r="HX60" s="50"/>
      <c r="HY60" s="50"/>
      <c r="HZ60" s="307"/>
      <c r="IA60" s="57"/>
      <c r="IB60" s="17"/>
      <c r="IC60" s="17"/>
    </row>
    <row r="61" spans="1:237" x14ac:dyDescent="0.3">
      <c r="A61" s="54"/>
      <c r="B61" s="222"/>
      <c r="C61" s="222"/>
      <c r="D61" s="55"/>
      <c r="E61" s="55"/>
      <c r="F61" s="55"/>
      <c r="G61" s="55"/>
      <c r="H61" s="55"/>
      <c r="I61" s="55"/>
      <c r="J61" s="307"/>
      <c r="K61" s="307"/>
      <c r="L61" s="307"/>
      <c r="M61" s="307"/>
      <c r="N61" s="307"/>
      <c r="O61" s="307"/>
      <c r="P61" s="307"/>
      <c r="Q61" s="17"/>
      <c r="R61" s="56"/>
      <c r="S61" s="50"/>
      <c r="T61" s="50"/>
      <c r="U61" s="50"/>
      <c r="V61" s="50"/>
      <c r="W61" s="50"/>
      <c r="X61" s="50"/>
      <c r="Y61" s="307"/>
      <c r="Z61" s="57"/>
      <c r="AA61" s="17"/>
      <c r="AB61" s="17"/>
      <c r="AC61" s="56"/>
      <c r="AD61" s="50"/>
      <c r="AE61" s="50"/>
      <c r="AF61" s="50"/>
      <c r="AG61" s="50"/>
      <c r="AH61" s="50"/>
      <c r="AI61" s="50"/>
      <c r="AJ61" s="307"/>
      <c r="AK61" s="57"/>
      <c r="AL61" s="17"/>
      <c r="AM61" s="17"/>
      <c r="AN61" s="56"/>
      <c r="AO61" s="50"/>
      <c r="AP61" s="50"/>
      <c r="AQ61" s="50"/>
      <c r="AR61" s="50"/>
      <c r="AS61" s="50"/>
      <c r="AT61" s="50"/>
      <c r="AU61" s="307"/>
      <c r="AV61" s="57"/>
      <c r="AW61" s="17"/>
      <c r="AX61" s="17"/>
      <c r="AY61" s="56"/>
      <c r="AZ61" s="50"/>
      <c r="BA61" s="50"/>
      <c r="BB61" s="50"/>
      <c r="BC61" s="50"/>
      <c r="BD61" s="50"/>
      <c r="BE61" s="50"/>
      <c r="BF61" s="307"/>
      <c r="BG61" s="57"/>
      <c r="BH61" s="17"/>
      <c r="BI61" s="17"/>
      <c r="BJ61" s="56"/>
      <c r="BK61" s="50"/>
      <c r="BL61" s="50"/>
      <c r="BM61" s="50"/>
      <c r="BN61" s="50"/>
      <c r="BO61" s="50"/>
      <c r="BP61" s="50"/>
      <c r="BQ61" s="307"/>
      <c r="BR61" s="57"/>
      <c r="BS61" s="17"/>
      <c r="BT61" s="17"/>
      <c r="BU61" s="56"/>
      <c r="BV61" s="50"/>
      <c r="BW61" s="50"/>
      <c r="BX61" s="50"/>
      <c r="BY61" s="50"/>
      <c r="BZ61" s="50"/>
      <c r="CA61" s="50"/>
      <c r="CB61" s="307"/>
      <c r="CC61" s="57"/>
      <c r="CD61" s="17"/>
      <c r="CE61" s="17"/>
      <c r="CF61" s="56"/>
      <c r="CG61" s="50"/>
      <c r="CH61" s="50"/>
      <c r="CI61" s="50"/>
      <c r="CJ61" s="50"/>
      <c r="CK61" s="50"/>
      <c r="CL61" s="50"/>
      <c r="CM61" s="307"/>
      <c r="CN61" s="57"/>
      <c r="CO61" s="17"/>
      <c r="CP61" s="17"/>
      <c r="CQ61" s="56"/>
      <c r="CR61" s="50"/>
      <c r="CS61" s="50"/>
      <c r="CT61" s="50"/>
      <c r="CU61" s="50"/>
      <c r="CV61" s="50"/>
      <c r="CW61" s="50"/>
      <c r="CX61" s="307"/>
      <c r="CY61" s="57"/>
      <c r="CZ61" s="17"/>
      <c r="DA61" s="17"/>
      <c r="DB61" s="56"/>
      <c r="DC61" s="50"/>
      <c r="DD61" s="50"/>
      <c r="DE61" s="50"/>
      <c r="DF61" s="50"/>
      <c r="DG61" s="50"/>
      <c r="DH61" s="50"/>
      <c r="DI61" s="307"/>
      <c r="DJ61" s="57"/>
      <c r="DK61" s="17"/>
      <c r="DL61" s="17"/>
      <c r="DM61" s="56"/>
      <c r="DN61" s="50"/>
      <c r="DO61" s="50"/>
      <c r="DP61" s="50"/>
      <c r="DQ61" s="50"/>
      <c r="DR61" s="50"/>
      <c r="DS61" s="50"/>
      <c r="DT61" s="307"/>
      <c r="DU61" s="57"/>
      <c r="DV61" s="17"/>
      <c r="DW61" s="17"/>
      <c r="DX61" s="56"/>
      <c r="DY61" s="50"/>
      <c r="DZ61" s="50"/>
      <c r="EA61" s="50"/>
      <c r="EB61" s="50"/>
      <c r="EC61" s="50"/>
      <c r="ED61" s="50"/>
      <c r="EE61" s="307"/>
      <c r="EF61" s="57"/>
      <c r="EG61" s="17"/>
      <c r="EH61" s="17"/>
      <c r="EI61" s="56"/>
      <c r="EJ61" s="50"/>
      <c r="EK61" s="50"/>
      <c r="EL61" s="50"/>
      <c r="EM61" s="50"/>
      <c r="EN61" s="50"/>
      <c r="EO61" s="50"/>
      <c r="EP61" s="307"/>
      <c r="EQ61" s="57"/>
      <c r="ER61" s="17"/>
      <c r="ES61" s="17"/>
      <c r="ET61" s="56"/>
      <c r="EU61" s="50"/>
      <c r="EV61" s="50"/>
      <c r="EW61" s="50"/>
      <c r="EX61" s="50"/>
      <c r="EY61" s="50"/>
      <c r="EZ61" s="50"/>
      <c r="FA61" s="307"/>
      <c r="FB61" s="57"/>
      <c r="FC61" s="17"/>
      <c r="FD61" s="17"/>
      <c r="FE61" s="56"/>
      <c r="FF61" s="50"/>
      <c r="FG61" s="50"/>
      <c r="FH61" s="50"/>
      <c r="FI61" s="50"/>
      <c r="FJ61" s="50"/>
      <c r="FK61" s="50"/>
      <c r="FL61" s="307"/>
      <c r="FM61" s="57"/>
      <c r="FN61" s="17"/>
      <c r="FO61" s="17"/>
      <c r="FP61" s="56"/>
      <c r="FQ61" s="50"/>
      <c r="FR61" s="50"/>
      <c r="FS61" s="50"/>
      <c r="FT61" s="50"/>
      <c r="FU61" s="50"/>
      <c r="FV61" s="50"/>
      <c r="FW61" s="307"/>
      <c r="FX61" s="57"/>
      <c r="FY61" s="17"/>
      <c r="FZ61" s="17"/>
      <c r="GA61" s="56"/>
      <c r="GB61" s="50"/>
      <c r="GC61" s="50"/>
      <c r="GD61" s="50"/>
      <c r="GE61" s="50"/>
      <c r="GF61" s="50"/>
      <c r="GG61" s="50"/>
      <c r="GH61" s="307"/>
      <c r="GI61" s="57"/>
      <c r="GJ61" s="17"/>
      <c r="GK61" s="17"/>
      <c r="GL61" s="56"/>
      <c r="GM61" s="50"/>
      <c r="GN61" s="50"/>
      <c r="GO61" s="50"/>
      <c r="GP61" s="50"/>
      <c r="GQ61" s="50"/>
      <c r="GR61" s="50"/>
      <c r="GS61" s="307"/>
      <c r="GT61" s="57"/>
      <c r="GU61" s="17"/>
      <c r="GV61" s="17"/>
      <c r="GW61" s="56"/>
      <c r="GX61" s="50"/>
      <c r="GY61" s="50"/>
      <c r="GZ61" s="50"/>
      <c r="HA61" s="50"/>
      <c r="HB61" s="50"/>
      <c r="HC61" s="50"/>
      <c r="HD61" s="307"/>
      <c r="HE61" s="57"/>
      <c r="HF61" s="17"/>
      <c r="HG61" s="17"/>
      <c r="HH61" s="56"/>
      <c r="HI61" s="50"/>
      <c r="HJ61" s="50"/>
      <c r="HK61" s="50"/>
      <c r="HL61" s="50"/>
      <c r="HM61" s="50"/>
      <c r="HN61" s="50"/>
      <c r="HO61" s="307"/>
      <c r="HP61" s="57"/>
      <c r="HQ61" s="17"/>
      <c r="HR61" s="17"/>
      <c r="HS61" s="56"/>
      <c r="HT61" s="50"/>
      <c r="HU61" s="50"/>
      <c r="HV61" s="50"/>
      <c r="HW61" s="50"/>
      <c r="HX61" s="50"/>
      <c r="HY61" s="50"/>
      <c r="HZ61" s="307"/>
      <c r="IA61" s="57"/>
      <c r="IB61" s="17"/>
      <c r="IC61" s="17"/>
    </row>
    <row r="62" spans="1:237" x14ac:dyDescent="0.3">
      <c r="A62" s="54"/>
      <c r="B62" s="222"/>
      <c r="C62" s="222"/>
      <c r="D62" s="55"/>
      <c r="E62" s="55"/>
      <c r="F62" s="55"/>
      <c r="G62" s="55"/>
      <c r="H62" s="55"/>
      <c r="I62" s="55"/>
      <c r="J62" s="307"/>
      <c r="K62" s="307"/>
      <c r="L62" s="307"/>
      <c r="M62" s="307"/>
      <c r="N62" s="307"/>
      <c r="O62" s="307"/>
      <c r="P62" s="307"/>
      <c r="Q62" s="17"/>
      <c r="R62" s="56"/>
      <c r="S62" s="50"/>
      <c r="T62" s="50"/>
      <c r="U62" s="50"/>
      <c r="V62" s="50"/>
      <c r="W62" s="50"/>
      <c r="X62" s="50"/>
      <c r="Y62" s="307"/>
      <c r="Z62" s="57"/>
      <c r="AA62" s="17"/>
      <c r="AB62" s="17"/>
      <c r="AC62" s="56"/>
      <c r="AD62" s="50"/>
      <c r="AE62" s="50"/>
      <c r="AF62" s="50"/>
      <c r="AG62" s="50"/>
      <c r="AH62" s="50"/>
      <c r="AI62" s="50"/>
      <c r="AJ62" s="307"/>
      <c r="AK62" s="57"/>
      <c r="AL62" s="17"/>
      <c r="AM62" s="17"/>
      <c r="AN62" s="56"/>
      <c r="AO62" s="50"/>
      <c r="AP62" s="50"/>
      <c r="AQ62" s="50"/>
      <c r="AR62" s="50"/>
      <c r="AS62" s="50"/>
      <c r="AT62" s="50"/>
      <c r="AU62" s="307"/>
      <c r="AV62" s="57"/>
      <c r="AW62" s="17"/>
      <c r="AX62" s="17"/>
      <c r="AY62" s="56"/>
      <c r="AZ62" s="50"/>
      <c r="BA62" s="50"/>
      <c r="BB62" s="50"/>
      <c r="BC62" s="50"/>
      <c r="BD62" s="50"/>
      <c r="BE62" s="50"/>
      <c r="BF62" s="307"/>
      <c r="BG62" s="57"/>
      <c r="BH62" s="17"/>
      <c r="BI62" s="17"/>
      <c r="BJ62" s="56"/>
      <c r="BK62" s="50"/>
      <c r="BL62" s="50"/>
      <c r="BM62" s="50"/>
      <c r="BN62" s="50"/>
      <c r="BO62" s="50"/>
      <c r="BP62" s="50"/>
      <c r="BQ62" s="307"/>
      <c r="BR62" s="57"/>
      <c r="BS62" s="17"/>
      <c r="BT62" s="17"/>
      <c r="BU62" s="56"/>
      <c r="BV62" s="50"/>
      <c r="BW62" s="50"/>
      <c r="BX62" s="50"/>
      <c r="BY62" s="50"/>
      <c r="BZ62" s="50"/>
      <c r="CA62" s="50"/>
      <c r="CB62" s="307"/>
      <c r="CC62" s="57"/>
      <c r="CD62" s="17"/>
      <c r="CE62" s="17"/>
      <c r="CF62" s="56"/>
      <c r="CG62" s="50"/>
      <c r="CH62" s="50"/>
      <c r="CI62" s="50"/>
      <c r="CJ62" s="50"/>
      <c r="CK62" s="50"/>
      <c r="CL62" s="50"/>
      <c r="CM62" s="307"/>
      <c r="CN62" s="57"/>
      <c r="CO62" s="17"/>
      <c r="CP62" s="17"/>
      <c r="CQ62" s="56"/>
      <c r="CR62" s="50"/>
      <c r="CS62" s="50"/>
      <c r="CT62" s="50"/>
      <c r="CU62" s="50"/>
      <c r="CV62" s="50"/>
      <c r="CW62" s="50"/>
      <c r="CX62" s="307"/>
      <c r="CY62" s="57"/>
      <c r="CZ62" s="17"/>
      <c r="DA62" s="17"/>
      <c r="DB62" s="56"/>
      <c r="DC62" s="50"/>
      <c r="DD62" s="50"/>
      <c r="DE62" s="50"/>
      <c r="DF62" s="50"/>
      <c r="DG62" s="50"/>
      <c r="DH62" s="50"/>
      <c r="DI62" s="307"/>
      <c r="DJ62" s="57"/>
      <c r="DK62" s="17"/>
      <c r="DL62" s="17"/>
      <c r="DM62" s="56"/>
      <c r="DN62" s="50"/>
      <c r="DO62" s="50"/>
      <c r="DP62" s="50"/>
      <c r="DQ62" s="50"/>
      <c r="DR62" s="50"/>
      <c r="DS62" s="50"/>
      <c r="DT62" s="307"/>
      <c r="DU62" s="57"/>
      <c r="DV62" s="17"/>
      <c r="DW62" s="17"/>
      <c r="DX62" s="56"/>
      <c r="DY62" s="50"/>
      <c r="DZ62" s="50"/>
      <c r="EA62" s="50"/>
      <c r="EB62" s="50"/>
      <c r="EC62" s="50"/>
      <c r="ED62" s="50"/>
      <c r="EE62" s="307"/>
      <c r="EF62" s="57"/>
      <c r="EG62" s="17"/>
      <c r="EH62" s="17"/>
      <c r="EI62" s="56"/>
      <c r="EJ62" s="50"/>
      <c r="EK62" s="50"/>
      <c r="EL62" s="50"/>
      <c r="EM62" s="50"/>
      <c r="EN62" s="50"/>
      <c r="EO62" s="50"/>
      <c r="EP62" s="307"/>
      <c r="EQ62" s="57"/>
      <c r="ER62" s="17"/>
      <c r="ES62" s="17"/>
      <c r="ET62" s="56"/>
      <c r="EU62" s="50"/>
      <c r="EV62" s="50"/>
      <c r="EW62" s="50"/>
      <c r="EX62" s="50"/>
      <c r="EY62" s="50"/>
      <c r="EZ62" s="50"/>
      <c r="FA62" s="307"/>
      <c r="FB62" s="57"/>
      <c r="FC62" s="17"/>
      <c r="FD62" s="17"/>
      <c r="FE62" s="56"/>
      <c r="FF62" s="50"/>
      <c r="FG62" s="50"/>
      <c r="FH62" s="50"/>
      <c r="FI62" s="50"/>
      <c r="FJ62" s="50"/>
      <c r="FK62" s="50"/>
      <c r="FL62" s="307"/>
      <c r="FM62" s="57"/>
      <c r="FN62" s="17"/>
      <c r="FO62" s="17"/>
      <c r="FP62" s="56"/>
      <c r="FQ62" s="50"/>
      <c r="FR62" s="50"/>
      <c r="FS62" s="50"/>
      <c r="FT62" s="50"/>
      <c r="FU62" s="50"/>
      <c r="FV62" s="50"/>
      <c r="FW62" s="307"/>
      <c r="FX62" s="57"/>
      <c r="FY62" s="17"/>
      <c r="FZ62" s="17"/>
      <c r="GA62" s="56"/>
      <c r="GB62" s="50"/>
      <c r="GC62" s="50"/>
      <c r="GD62" s="50"/>
      <c r="GE62" s="50"/>
      <c r="GF62" s="50"/>
      <c r="GG62" s="50"/>
      <c r="GH62" s="307"/>
      <c r="GI62" s="57"/>
      <c r="GJ62" s="17"/>
      <c r="GK62" s="17"/>
      <c r="GL62" s="56"/>
      <c r="GM62" s="50"/>
      <c r="GN62" s="50"/>
      <c r="GO62" s="50"/>
      <c r="GP62" s="50"/>
      <c r="GQ62" s="50"/>
      <c r="GR62" s="50"/>
      <c r="GS62" s="307"/>
      <c r="GT62" s="57"/>
      <c r="GU62" s="17"/>
      <c r="GV62" s="17"/>
      <c r="GW62" s="56"/>
      <c r="GX62" s="50"/>
      <c r="GY62" s="50"/>
      <c r="GZ62" s="50"/>
      <c r="HA62" s="50"/>
      <c r="HB62" s="50"/>
      <c r="HC62" s="50"/>
      <c r="HD62" s="307"/>
      <c r="HE62" s="57"/>
      <c r="HF62" s="17"/>
      <c r="HG62" s="17"/>
      <c r="HH62" s="56"/>
      <c r="HI62" s="50"/>
      <c r="HJ62" s="50"/>
      <c r="HK62" s="50"/>
      <c r="HL62" s="50"/>
      <c r="HM62" s="50"/>
      <c r="HN62" s="50"/>
      <c r="HO62" s="307"/>
      <c r="HP62" s="57"/>
      <c r="HQ62" s="17"/>
      <c r="HR62" s="17"/>
      <c r="HS62" s="56"/>
      <c r="HT62" s="50"/>
      <c r="HU62" s="50"/>
      <c r="HV62" s="50"/>
      <c r="HW62" s="50"/>
      <c r="HX62" s="50"/>
      <c r="HY62" s="50"/>
      <c r="HZ62" s="307"/>
      <c r="IA62" s="57"/>
      <c r="IB62" s="17"/>
      <c r="IC62" s="17"/>
    </row>
    <row r="63" spans="1:237" x14ac:dyDescent="0.3">
      <c r="A63" s="54"/>
      <c r="B63" s="220"/>
      <c r="C63" s="220"/>
      <c r="D63" s="55"/>
      <c r="E63" s="55"/>
      <c r="F63" s="55"/>
      <c r="G63" s="55"/>
      <c r="H63" s="55"/>
      <c r="I63" s="55"/>
      <c r="J63" s="307"/>
      <c r="K63" s="307"/>
      <c r="L63" s="307"/>
      <c r="M63" s="307"/>
      <c r="N63" s="307"/>
      <c r="O63" s="307"/>
      <c r="P63" s="307"/>
      <c r="Q63" s="17"/>
      <c r="R63" s="56"/>
      <c r="S63" s="50"/>
      <c r="T63" s="50"/>
      <c r="U63" s="50"/>
      <c r="V63" s="50"/>
      <c r="W63" s="50"/>
      <c r="X63" s="50"/>
      <c r="Y63" s="307"/>
      <c r="Z63" s="57"/>
      <c r="AA63" s="17"/>
      <c r="AB63" s="17"/>
      <c r="AC63" s="56"/>
      <c r="AD63" s="50"/>
      <c r="AE63" s="50"/>
      <c r="AF63" s="50"/>
      <c r="AG63" s="50"/>
      <c r="AH63" s="50"/>
      <c r="AI63" s="50"/>
      <c r="AJ63" s="307"/>
      <c r="AK63" s="57"/>
      <c r="AL63" s="17"/>
      <c r="AM63" s="17"/>
      <c r="AN63" s="56"/>
      <c r="AO63" s="50"/>
      <c r="AP63" s="50"/>
      <c r="AQ63" s="50"/>
      <c r="AR63" s="50"/>
      <c r="AS63" s="50"/>
      <c r="AT63" s="50"/>
      <c r="AU63" s="307"/>
      <c r="AV63" s="57"/>
      <c r="AW63" s="17"/>
      <c r="AX63" s="17"/>
      <c r="AY63" s="56"/>
      <c r="AZ63" s="50"/>
      <c r="BA63" s="50"/>
      <c r="BB63" s="50"/>
      <c r="BC63" s="50"/>
      <c r="BD63" s="50"/>
      <c r="BE63" s="50"/>
      <c r="BF63" s="307"/>
      <c r="BG63" s="57"/>
      <c r="BH63" s="17"/>
      <c r="BI63" s="17"/>
      <c r="BJ63" s="56"/>
      <c r="BK63" s="50"/>
      <c r="BL63" s="50"/>
      <c r="BM63" s="50"/>
      <c r="BN63" s="50"/>
      <c r="BO63" s="50"/>
      <c r="BP63" s="50"/>
      <c r="BQ63" s="307"/>
      <c r="BR63" s="57"/>
      <c r="BS63" s="17"/>
      <c r="BT63" s="17"/>
      <c r="BU63" s="56"/>
      <c r="BV63" s="50"/>
      <c r="BW63" s="50"/>
      <c r="BX63" s="50"/>
      <c r="BY63" s="50"/>
      <c r="BZ63" s="50"/>
      <c r="CA63" s="50"/>
      <c r="CB63" s="307"/>
      <c r="CC63" s="57"/>
      <c r="CD63" s="17"/>
      <c r="CE63" s="17"/>
      <c r="CF63" s="56"/>
      <c r="CG63" s="50"/>
      <c r="CH63" s="50"/>
      <c r="CI63" s="50"/>
      <c r="CJ63" s="50"/>
      <c r="CK63" s="50"/>
      <c r="CL63" s="50"/>
      <c r="CM63" s="307"/>
      <c r="CN63" s="57"/>
      <c r="CO63" s="17"/>
      <c r="CP63" s="17"/>
      <c r="CQ63" s="56"/>
      <c r="CR63" s="50"/>
      <c r="CS63" s="50"/>
      <c r="CT63" s="50"/>
      <c r="CU63" s="50"/>
      <c r="CV63" s="50"/>
      <c r="CW63" s="50"/>
      <c r="CX63" s="307"/>
      <c r="CY63" s="57"/>
      <c r="CZ63" s="17"/>
      <c r="DA63" s="17"/>
      <c r="DB63" s="56"/>
      <c r="DC63" s="50"/>
      <c r="DD63" s="50"/>
      <c r="DE63" s="50"/>
      <c r="DF63" s="50"/>
      <c r="DG63" s="50"/>
      <c r="DH63" s="50"/>
      <c r="DI63" s="307"/>
      <c r="DJ63" s="57"/>
      <c r="DK63" s="17"/>
      <c r="DL63" s="17"/>
      <c r="DM63" s="56"/>
      <c r="DN63" s="50"/>
      <c r="DO63" s="50"/>
      <c r="DP63" s="50"/>
      <c r="DQ63" s="50"/>
      <c r="DR63" s="50"/>
      <c r="DS63" s="50"/>
      <c r="DT63" s="307"/>
      <c r="DU63" s="57"/>
      <c r="DV63" s="17"/>
      <c r="DW63" s="17"/>
      <c r="DX63" s="56"/>
      <c r="DY63" s="50"/>
      <c r="DZ63" s="50"/>
      <c r="EA63" s="50"/>
      <c r="EB63" s="50"/>
      <c r="EC63" s="50"/>
      <c r="ED63" s="50"/>
      <c r="EE63" s="307"/>
      <c r="EF63" s="57"/>
      <c r="EG63" s="17"/>
      <c r="EH63" s="17"/>
      <c r="EI63" s="56"/>
      <c r="EJ63" s="50"/>
      <c r="EK63" s="50"/>
      <c r="EL63" s="50"/>
      <c r="EM63" s="50"/>
      <c r="EN63" s="50"/>
      <c r="EO63" s="50"/>
      <c r="EP63" s="307"/>
      <c r="EQ63" s="57"/>
      <c r="ER63" s="17"/>
      <c r="ES63" s="17"/>
      <c r="ET63" s="56"/>
      <c r="EU63" s="50"/>
      <c r="EV63" s="50"/>
      <c r="EW63" s="50"/>
      <c r="EX63" s="50"/>
      <c r="EY63" s="50"/>
      <c r="EZ63" s="50"/>
      <c r="FA63" s="307"/>
      <c r="FB63" s="57"/>
      <c r="FC63" s="17"/>
      <c r="FD63" s="17"/>
      <c r="FE63" s="56"/>
      <c r="FF63" s="50"/>
      <c r="FG63" s="50"/>
      <c r="FH63" s="50"/>
      <c r="FI63" s="50"/>
      <c r="FJ63" s="50"/>
      <c r="FK63" s="50"/>
      <c r="FL63" s="307"/>
      <c r="FM63" s="57"/>
      <c r="FN63" s="17"/>
      <c r="FO63" s="17"/>
      <c r="FP63" s="56"/>
      <c r="FQ63" s="50"/>
      <c r="FR63" s="50"/>
      <c r="FS63" s="50"/>
      <c r="FT63" s="50"/>
      <c r="FU63" s="50"/>
      <c r="FV63" s="50"/>
      <c r="FW63" s="307"/>
      <c r="FX63" s="57"/>
      <c r="FY63" s="17"/>
      <c r="FZ63" s="17"/>
      <c r="GA63" s="56"/>
      <c r="GB63" s="50"/>
      <c r="GC63" s="50"/>
      <c r="GD63" s="50"/>
      <c r="GE63" s="50"/>
      <c r="GF63" s="50"/>
      <c r="GG63" s="50"/>
      <c r="GH63" s="307"/>
      <c r="GI63" s="57"/>
      <c r="GJ63" s="17"/>
      <c r="GK63" s="17"/>
      <c r="GL63" s="56"/>
      <c r="GM63" s="50"/>
      <c r="GN63" s="50"/>
      <c r="GO63" s="50"/>
      <c r="GP63" s="50"/>
      <c r="GQ63" s="50"/>
      <c r="GR63" s="50"/>
      <c r="GS63" s="307"/>
      <c r="GT63" s="57"/>
      <c r="GU63" s="17"/>
      <c r="GV63" s="17"/>
      <c r="GW63" s="56"/>
      <c r="GX63" s="50"/>
      <c r="GY63" s="50"/>
      <c r="GZ63" s="50"/>
      <c r="HA63" s="50"/>
      <c r="HB63" s="50"/>
      <c r="HC63" s="50"/>
      <c r="HD63" s="307"/>
      <c r="HE63" s="57"/>
      <c r="HF63" s="17"/>
      <c r="HG63" s="17"/>
      <c r="HH63" s="56"/>
      <c r="HI63" s="50"/>
      <c r="HJ63" s="50"/>
      <c r="HK63" s="50"/>
      <c r="HL63" s="50"/>
      <c r="HM63" s="50"/>
      <c r="HN63" s="50"/>
      <c r="HO63" s="307"/>
      <c r="HP63" s="57"/>
      <c r="HQ63" s="17"/>
      <c r="HR63" s="17"/>
      <c r="HS63" s="56"/>
      <c r="HT63" s="50"/>
      <c r="HU63" s="50"/>
      <c r="HV63" s="50"/>
      <c r="HW63" s="50"/>
      <c r="HX63" s="50"/>
      <c r="HY63" s="50"/>
      <c r="HZ63" s="307"/>
      <c r="IA63" s="57"/>
      <c r="IB63" s="17"/>
      <c r="IC63" s="17"/>
    </row>
    <row r="64" spans="1:237" x14ac:dyDescent="0.3">
      <c r="A64" s="54"/>
      <c r="B64" s="220"/>
      <c r="C64" s="220"/>
      <c r="D64" s="55"/>
      <c r="E64" s="55"/>
      <c r="F64" s="55"/>
      <c r="G64" s="55"/>
      <c r="H64" s="55"/>
      <c r="I64" s="55"/>
      <c r="J64" s="307"/>
      <c r="K64" s="307"/>
      <c r="L64" s="307"/>
      <c r="M64" s="307"/>
      <c r="N64" s="307"/>
      <c r="O64" s="307"/>
      <c r="P64" s="307"/>
      <c r="Q64" s="17"/>
      <c r="R64" s="56"/>
      <c r="S64" s="50"/>
      <c r="T64" s="50"/>
      <c r="U64" s="50"/>
      <c r="V64" s="50"/>
      <c r="W64" s="50"/>
      <c r="X64" s="50"/>
      <c r="Y64" s="307"/>
      <c r="Z64" s="57"/>
      <c r="AA64" s="17"/>
      <c r="AB64" s="17"/>
      <c r="AC64" s="56"/>
      <c r="AD64" s="50"/>
      <c r="AE64" s="50"/>
      <c r="AF64" s="50"/>
      <c r="AG64" s="50"/>
      <c r="AH64" s="50"/>
      <c r="AI64" s="50"/>
      <c r="AJ64" s="307"/>
      <c r="AK64" s="57"/>
      <c r="AL64" s="17"/>
      <c r="AM64" s="17"/>
      <c r="AN64" s="56"/>
      <c r="AO64" s="50"/>
      <c r="AP64" s="50"/>
      <c r="AQ64" s="50"/>
      <c r="AR64" s="50"/>
      <c r="AS64" s="50"/>
      <c r="AT64" s="50"/>
      <c r="AU64" s="307"/>
      <c r="AV64" s="57"/>
      <c r="AW64" s="17"/>
      <c r="AX64" s="17"/>
      <c r="AY64" s="56"/>
      <c r="AZ64" s="50"/>
      <c r="BA64" s="50"/>
      <c r="BB64" s="50"/>
      <c r="BC64" s="50"/>
      <c r="BD64" s="50"/>
      <c r="BE64" s="50"/>
      <c r="BF64" s="307"/>
      <c r="BG64" s="57"/>
      <c r="BH64" s="17"/>
      <c r="BI64" s="17"/>
      <c r="BJ64" s="56"/>
      <c r="BK64" s="50"/>
      <c r="BL64" s="50"/>
      <c r="BM64" s="50"/>
      <c r="BN64" s="50"/>
      <c r="BO64" s="50"/>
      <c r="BP64" s="50"/>
      <c r="BQ64" s="307"/>
      <c r="BR64" s="57"/>
      <c r="BS64" s="17"/>
      <c r="BT64" s="17"/>
      <c r="BU64" s="56"/>
      <c r="BV64" s="50"/>
      <c r="BW64" s="50"/>
      <c r="BX64" s="50"/>
      <c r="BY64" s="50"/>
      <c r="BZ64" s="50"/>
      <c r="CA64" s="50"/>
      <c r="CB64" s="307"/>
      <c r="CC64" s="57"/>
      <c r="CD64" s="17"/>
      <c r="CE64" s="17"/>
      <c r="CF64" s="56"/>
      <c r="CG64" s="50"/>
      <c r="CH64" s="50"/>
      <c r="CI64" s="50"/>
      <c r="CJ64" s="50"/>
      <c r="CK64" s="50"/>
      <c r="CL64" s="50"/>
      <c r="CM64" s="307"/>
      <c r="CN64" s="57"/>
      <c r="CO64" s="17"/>
      <c r="CP64" s="17"/>
      <c r="CQ64" s="56"/>
      <c r="CR64" s="50"/>
      <c r="CS64" s="50"/>
      <c r="CT64" s="50"/>
      <c r="CU64" s="50"/>
      <c r="CV64" s="50"/>
      <c r="CW64" s="50"/>
      <c r="CX64" s="307"/>
      <c r="CY64" s="57"/>
      <c r="CZ64" s="17"/>
      <c r="DA64" s="17"/>
      <c r="DB64" s="56"/>
      <c r="DC64" s="50"/>
      <c r="DD64" s="50"/>
      <c r="DE64" s="50"/>
      <c r="DF64" s="50"/>
      <c r="DG64" s="50"/>
      <c r="DH64" s="50"/>
      <c r="DI64" s="307"/>
      <c r="DJ64" s="57"/>
      <c r="DK64" s="17"/>
      <c r="DL64" s="17"/>
      <c r="DM64" s="56"/>
      <c r="DN64" s="50"/>
      <c r="DO64" s="50"/>
      <c r="DP64" s="50"/>
      <c r="DQ64" s="50"/>
      <c r="DR64" s="50"/>
      <c r="DS64" s="50"/>
      <c r="DT64" s="307"/>
      <c r="DU64" s="57"/>
      <c r="DV64" s="17"/>
      <c r="DW64" s="17"/>
      <c r="DX64" s="56"/>
      <c r="DY64" s="50"/>
      <c r="DZ64" s="50"/>
      <c r="EA64" s="50"/>
      <c r="EB64" s="50"/>
      <c r="EC64" s="50"/>
      <c r="ED64" s="50"/>
      <c r="EE64" s="307"/>
      <c r="EF64" s="57"/>
      <c r="EG64" s="17"/>
      <c r="EH64" s="17"/>
      <c r="EI64" s="56"/>
      <c r="EJ64" s="50"/>
      <c r="EK64" s="50"/>
      <c r="EL64" s="50"/>
      <c r="EM64" s="50"/>
      <c r="EN64" s="50"/>
      <c r="EO64" s="50"/>
      <c r="EP64" s="307"/>
      <c r="EQ64" s="57"/>
      <c r="ER64" s="17"/>
      <c r="ES64" s="17"/>
      <c r="ET64" s="56"/>
      <c r="EU64" s="50"/>
      <c r="EV64" s="50"/>
      <c r="EW64" s="50"/>
      <c r="EX64" s="50"/>
      <c r="EY64" s="50"/>
      <c r="EZ64" s="50"/>
      <c r="FA64" s="307"/>
      <c r="FB64" s="57"/>
      <c r="FC64" s="17"/>
      <c r="FD64" s="17"/>
      <c r="FE64" s="56"/>
      <c r="FF64" s="50"/>
      <c r="FG64" s="50"/>
      <c r="FH64" s="50"/>
      <c r="FI64" s="50"/>
      <c r="FJ64" s="50"/>
      <c r="FK64" s="50"/>
      <c r="FL64" s="307"/>
      <c r="FM64" s="57"/>
      <c r="FN64" s="17"/>
      <c r="FO64" s="17"/>
      <c r="FP64" s="56"/>
      <c r="FQ64" s="50"/>
      <c r="FR64" s="50"/>
      <c r="FS64" s="50"/>
      <c r="FT64" s="50"/>
      <c r="FU64" s="50"/>
      <c r="FV64" s="50"/>
      <c r="FW64" s="307"/>
      <c r="FX64" s="57"/>
      <c r="FY64" s="17"/>
      <c r="FZ64" s="17"/>
      <c r="GA64" s="56"/>
      <c r="GB64" s="50"/>
      <c r="GC64" s="50"/>
      <c r="GD64" s="50"/>
      <c r="GE64" s="50"/>
      <c r="GF64" s="50"/>
      <c r="GG64" s="50"/>
      <c r="GH64" s="307"/>
      <c r="GI64" s="57"/>
      <c r="GJ64" s="17"/>
      <c r="GK64" s="17"/>
      <c r="GL64" s="56"/>
      <c r="GM64" s="50"/>
      <c r="GN64" s="50"/>
      <c r="GO64" s="50"/>
      <c r="GP64" s="50"/>
      <c r="GQ64" s="50"/>
      <c r="GR64" s="50"/>
      <c r="GS64" s="307"/>
      <c r="GT64" s="57"/>
      <c r="GU64" s="17"/>
      <c r="GV64" s="17"/>
      <c r="GW64" s="56"/>
      <c r="GX64" s="50"/>
      <c r="GY64" s="50"/>
      <c r="GZ64" s="50"/>
      <c r="HA64" s="50"/>
      <c r="HB64" s="50"/>
      <c r="HC64" s="50"/>
      <c r="HD64" s="307"/>
      <c r="HE64" s="57"/>
      <c r="HF64" s="17"/>
      <c r="HG64" s="17"/>
      <c r="HH64" s="56"/>
      <c r="HI64" s="50"/>
      <c r="HJ64" s="50"/>
      <c r="HK64" s="50"/>
      <c r="HL64" s="50"/>
      <c r="HM64" s="50"/>
      <c r="HN64" s="50"/>
      <c r="HO64" s="307"/>
      <c r="HP64" s="57"/>
      <c r="HQ64" s="17"/>
      <c r="HR64" s="17"/>
      <c r="HS64" s="56"/>
      <c r="HT64" s="50"/>
      <c r="HU64" s="50"/>
      <c r="HV64" s="50"/>
      <c r="HW64" s="50"/>
      <c r="HX64" s="50"/>
      <c r="HY64" s="50"/>
      <c r="HZ64" s="307"/>
      <c r="IA64" s="57"/>
      <c r="IB64" s="17"/>
      <c r="IC64" s="17"/>
    </row>
    <row r="65" spans="1:237" x14ac:dyDescent="0.3">
      <c r="A65" s="54"/>
      <c r="B65" s="220"/>
      <c r="C65" s="220"/>
      <c r="D65" s="55"/>
      <c r="E65" s="55"/>
      <c r="F65" s="55"/>
      <c r="G65" s="55"/>
      <c r="H65" s="55"/>
      <c r="I65" s="55"/>
      <c r="J65" s="307"/>
      <c r="K65" s="307"/>
      <c r="L65" s="307"/>
      <c r="M65" s="307"/>
      <c r="N65" s="307"/>
      <c r="O65" s="307"/>
      <c r="P65" s="307"/>
      <c r="Q65" s="17"/>
      <c r="R65" s="56"/>
      <c r="S65" s="50"/>
      <c r="T65" s="50"/>
      <c r="U65" s="50"/>
      <c r="V65" s="50"/>
      <c r="W65" s="50"/>
      <c r="X65" s="50"/>
      <c r="Y65" s="307"/>
      <c r="Z65" s="57"/>
      <c r="AA65" s="17"/>
      <c r="AB65" s="17"/>
      <c r="AC65" s="56"/>
      <c r="AD65" s="50"/>
      <c r="AE65" s="50"/>
      <c r="AF65" s="50"/>
      <c r="AG65" s="50"/>
      <c r="AH65" s="50"/>
      <c r="AI65" s="50"/>
      <c r="AJ65" s="307"/>
      <c r="AK65" s="57"/>
      <c r="AL65" s="17"/>
      <c r="AM65" s="17"/>
      <c r="AN65" s="56"/>
      <c r="AO65" s="50"/>
      <c r="AP65" s="50"/>
      <c r="AQ65" s="50"/>
      <c r="AR65" s="50"/>
      <c r="AS65" s="50"/>
      <c r="AT65" s="50"/>
      <c r="AU65" s="307"/>
      <c r="AV65" s="57"/>
      <c r="AW65" s="17"/>
      <c r="AX65" s="17"/>
      <c r="AY65" s="56"/>
      <c r="AZ65" s="50"/>
      <c r="BA65" s="50"/>
      <c r="BB65" s="50"/>
      <c r="BC65" s="50"/>
      <c r="BD65" s="50"/>
      <c r="BE65" s="50"/>
      <c r="BF65" s="307"/>
      <c r="BG65" s="57"/>
      <c r="BH65" s="17"/>
      <c r="BI65" s="17"/>
      <c r="BJ65" s="56"/>
      <c r="BK65" s="50"/>
      <c r="BL65" s="50"/>
      <c r="BM65" s="50"/>
      <c r="BN65" s="50"/>
      <c r="BO65" s="50"/>
      <c r="BP65" s="50"/>
      <c r="BQ65" s="307"/>
      <c r="BR65" s="57"/>
      <c r="BS65" s="17"/>
      <c r="BT65" s="17"/>
      <c r="BU65" s="56"/>
      <c r="BV65" s="50"/>
      <c r="BW65" s="50"/>
      <c r="BX65" s="50"/>
      <c r="BY65" s="50"/>
      <c r="BZ65" s="50"/>
      <c r="CA65" s="50"/>
      <c r="CB65" s="307"/>
      <c r="CC65" s="57"/>
      <c r="CD65" s="17"/>
      <c r="CE65" s="17"/>
      <c r="CF65" s="56"/>
      <c r="CG65" s="50"/>
      <c r="CH65" s="50"/>
      <c r="CI65" s="50"/>
      <c r="CJ65" s="50"/>
      <c r="CK65" s="50"/>
      <c r="CL65" s="50"/>
      <c r="CM65" s="307"/>
      <c r="CN65" s="57"/>
      <c r="CO65" s="17"/>
      <c r="CP65" s="17"/>
      <c r="CQ65" s="56"/>
      <c r="CR65" s="50"/>
      <c r="CS65" s="50"/>
      <c r="CT65" s="50"/>
      <c r="CU65" s="50"/>
      <c r="CV65" s="50"/>
      <c r="CW65" s="50"/>
      <c r="CX65" s="307"/>
      <c r="CY65" s="57"/>
      <c r="CZ65" s="17"/>
      <c r="DA65" s="17"/>
      <c r="DB65" s="56"/>
      <c r="DC65" s="50"/>
      <c r="DD65" s="50"/>
      <c r="DE65" s="50"/>
      <c r="DF65" s="50"/>
      <c r="DG65" s="50"/>
      <c r="DH65" s="50"/>
      <c r="DI65" s="307"/>
      <c r="DJ65" s="57"/>
      <c r="DK65" s="17"/>
      <c r="DL65" s="17"/>
      <c r="DM65" s="56"/>
      <c r="DN65" s="50"/>
      <c r="DO65" s="50"/>
      <c r="DP65" s="50"/>
      <c r="DQ65" s="50"/>
      <c r="DR65" s="50"/>
      <c r="DS65" s="50"/>
      <c r="DT65" s="307"/>
      <c r="DU65" s="57"/>
      <c r="DV65" s="17"/>
      <c r="DW65" s="17"/>
      <c r="DX65" s="56"/>
      <c r="DY65" s="50"/>
      <c r="DZ65" s="50"/>
      <c r="EA65" s="50"/>
      <c r="EB65" s="50"/>
      <c r="EC65" s="50"/>
      <c r="ED65" s="50"/>
      <c r="EE65" s="307"/>
      <c r="EF65" s="57"/>
      <c r="EG65" s="17"/>
      <c r="EH65" s="17"/>
      <c r="EI65" s="56"/>
      <c r="EJ65" s="50"/>
      <c r="EK65" s="50"/>
      <c r="EL65" s="50"/>
      <c r="EM65" s="50"/>
      <c r="EN65" s="50"/>
      <c r="EO65" s="50"/>
      <c r="EP65" s="307"/>
      <c r="EQ65" s="57"/>
      <c r="ER65" s="17"/>
      <c r="ES65" s="17"/>
      <c r="ET65" s="56"/>
      <c r="EU65" s="50"/>
      <c r="EV65" s="50"/>
      <c r="EW65" s="50"/>
      <c r="EX65" s="50"/>
      <c r="EY65" s="50"/>
      <c r="EZ65" s="50"/>
      <c r="FA65" s="307"/>
      <c r="FB65" s="57"/>
      <c r="FC65" s="17"/>
      <c r="FD65" s="17"/>
      <c r="FE65" s="56"/>
      <c r="FF65" s="50"/>
      <c r="FG65" s="50"/>
      <c r="FH65" s="50"/>
      <c r="FI65" s="50"/>
      <c r="FJ65" s="50"/>
      <c r="FK65" s="50"/>
      <c r="FL65" s="307"/>
      <c r="FM65" s="57"/>
      <c r="FN65" s="17"/>
      <c r="FO65" s="17"/>
      <c r="FP65" s="56"/>
      <c r="FQ65" s="50"/>
      <c r="FR65" s="50"/>
      <c r="FS65" s="50"/>
      <c r="FT65" s="50"/>
      <c r="FU65" s="50"/>
      <c r="FV65" s="50"/>
      <c r="FW65" s="307"/>
      <c r="FX65" s="57"/>
      <c r="FY65" s="17"/>
      <c r="FZ65" s="17"/>
      <c r="GA65" s="56"/>
      <c r="GB65" s="50"/>
      <c r="GC65" s="50"/>
      <c r="GD65" s="50"/>
      <c r="GE65" s="50"/>
      <c r="GF65" s="50"/>
      <c r="GG65" s="50"/>
      <c r="GH65" s="307"/>
      <c r="GI65" s="57"/>
      <c r="GJ65" s="17"/>
      <c r="GK65" s="17"/>
      <c r="GL65" s="56"/>
      <c r="GM65" s="50"/>
      <c r="GN65" s="50"/>
      <c r="GO65" s="50"/>
      <c r="GP65" s="50"/>
      <c r="GQ65" s="50"/>
      <c r="GR65" s="50"/>
      <c r="GS65" s="307"/>
      <c r="GT65" s="57"/>
      <c r="GU65" s="17"/>
      <c r="GV65" s="17"/>
      <c r="GW65" s="56"/>
      <c r="GX65" s="50"/>
      <c r="GY65" s="50"/>
      <c r="GZ65" s="50"/>
      <c r="HA65" s="50"/>
      <c r="HB65" s="50"/>
      <c r="HC65" s="50"/>
      <c r="HD65" s="307"/>
      <c r="HE65" s="57"/>
      <c r="HF65" s="17"/>
      <c r="HG65" s="17"/>
      <c r="HH65" s="56"/>
      <c r="HI65" s="50"/>
      <c r="HJ65" s="50"/>
      <c r="HK65" s="50"/>
      <c r="HL65" s="50"/>
      <c r="HM65" s="50"/>
      <c r="HN65" s="50"/>
      <c r="HO65" s="307"/>
      <c r="HP65" s="57"/>
      <c r="HQ65" s="17"/>
      <c r="HR65" s="17"/>
      <c r="HS65" s="56"/>
      <c r="HT65" s="50"/>
      <c r="HU65" s="50"/>
      <c r="HV65" s="50"/>
      <c r="HW65" s="50"/>
      <c r="HX65" s="50"/>
      <c r="HY65" s="50"/>
      <c r="HZ65" s="307"/>
      <c r="IA65" s="57"/>
      <c r="IB65" s="17"/>
      <c r="IC65" s="17"/>
    </row>
    <row r="66" spans="1:237" x14ac:dyDescent="0.3">
      <c r="A66" s="54"/>
      <c r="B66" s="222"/>
      <c r="C66" s="222"/>
      <c r="D66" s="55"/>
      <c r="E66" s="55"/>
      <c r="F66" s="55"/>
      <c r="G66" s="55"/>
      <c r="H66" s="55"/>
      <c r="I66" s="55"/>
      <c r="J66" s="307"/>
      <c r="K66" s="307"/>
      <c r="L66" s="307"/>
      <c r="M66" s="307"/>
      <c r="N66" s="307"/>
      <c r="O66" s="307"/>
      <c r="P66" s="307"/>
      <c r="Q66" s="17"/>
      <c r="R66" s="56"/>
      <c r="S66" s="50"/>
      <c r="T66" s="50"/>
      <c r="U66" s="50"/>
      <c r="V66" s="50"/>
      <c r="W66" s="50"/>
      <c r="X66" s="50"/>
      <c r="Y66" s="307"/>
      <c r="Z66" s="57"/>
      <c r="AA66" s="17"/>
      <c r="AB66" s="17"/>
      <c r="AC66" s="56"/>
      <c r="AD66" s="50"/>
      <c r="AE66" s="50"/>
      <c r="AF66" s="50"/>
      <c r="AG66" s="50"/>
      <c r="AH66" s="50"/>
      <c r="AI66" s="50"/>
      <c r="AJ66" s="307"/>
      <c r="AK66" s="57"/>
      <c r="AL66" s="17"/>
      <c r="AM66" s="17"/>
      <c r="AN66" s="56"/>
      <c r="AO66" s="50"/>
      <c r="AP66" s="50"/>
      <c r="AQ66" s="50"/>
      <c r="AR66" s="50"/>
      <c r="AS66" s="50"/>
      <c r="AT66" s="50"/>
      <c r="AU66" s="307"/>
      <c r="AV66" s="57"/>
      <c r="AW66" s="17"/>
      <c r="AX66" s="17"/>
      <c r="AY66" s="56"/>
      <c r="AZ66" s="50"/>
      <c r="BA66" s="50"/>
      <c r="BB66" s="50"/>
      <c r="BC66" s="50"/>
      <c r="BD66" s="50"/>
      <c r="BE66" s="50"/>
      <c r="BF66" s="307"/>
      <c r="BG66" s="57"/>
      <c r="BH66" s="17"/>
      <c r="BI66" s="17"/>
      <c r="BJ66" s="56"/>
      <c r="BK66" s="50"/>
      <c r="BL66" s="50"/>
      <c r="BM66" s="50"/>
      <c r="BN66" s="50"/>
      <c r="BO66" s="50"/>
      <c r="BP66" s="50"/>
      <c r="BQ66" s="307"/>
      <c r="BR66" s="57"/>
      <c r="BS66" s="17"/>
      <c r="BT66" s="17"/>
      <c r="BU66" s="56"/>
      <c r="BV66" s="50"/>
      <c r="BW66" s="50"/>
      <c r="BX66" s="50"/>
      <c r="BY66" s="50"/>
      <c r="BZ66" s="50"/>
      <c r="CA66" s="50"/>
      <c r="CB66" s="307"/>
      <c r="CC66" s="57"/>
      <c r="CD66" s="17"/>
      <c r="CE66" s="17"/>
      <c r="CF66" s="56"/>
      <c r="CG66" s="50"/>
      <c r="CH66" s="50"/>
      <c r="CI66" s="50"/>
      <c r="CJ66" s="50"/>
      <c r="CK66" s="50"/>
      <c r="CL66" s="50"/>
      <c r="CM66" s="307"/>
      <c r="CN66" s="57"/>
      <c r="CO66" s="17"/>
      <c r="CP66" s="17"/>
      <c r="CQ66" s="56"/>
      <c r="CR66" s="50"/>
      <c r="CS66" s="50"/>
      <c r="CT66" s="50"/>
      <c r="CU66" s="50"/>
      <c r="CV66" s="50"/>
      <c r="CW66" s="50"/>
      <c r="CX66" s="307"/>
      <c r="CY66" s="57"/>
      <c r="CZ66" s="17"/>
      <c r="DA66" s="17"/>
      <c r="DB66" s="56"/>
      <c r="DC66" s="50"/>
      <c r="DD66" s="50"/>
      <c r="DE66" s="50"/>
      <c r="DF66" s="50"/>
      <c r="DG66" s="50"/>
      <c r="DH66" s="50"/>
      <c r="DI66" s="307"/>
      <c r="DJ66" s="57"/>
      <c r="DK66" s="17"/>
      <c r="DL66" s="17"/>
      <c r="DM66" s="56"/>
      <c r="DN66" s="50"/>
      <c r="DO66" s="50"/>
      <c r="DP66" s="50"/>
      <c r="DQ66" s="50"/>
      <c r="DR66" s="50"/>
      <c r="DS66" s="50"/>
      <c r="DT66" s="307"/>
      <c r="DU66" s="57"/>
      <c r="DV66" s="17"/>
      <c r="DW66" s="17"/>
      <c r="DX66" s="56"/>
      <c r="DY66" s="50"/>
      <c r="DZ66" s="50"/>
      <c r="EA66" s="50"/>
      <c r="EB66" s="50"/>
      <c r="EC66" s="50"/>
      <c r="ED66" s="50"/>
      <c r="EE66" s="307"/>
      <c r="EF66" s="57"/>
      <c r="EG66" s="17"/>
      <c r="EH66" s="17"/>
      <c r="EI66" s="56"/>
      <c r="EJ66" s="50"/>
      <c r="EK66" s="50"/>
      <c r="EL66" s="50"/>
      <c r="EM66" s="50"/>
      <c r="EN66" s="50"/>
      <c r="EO66" s="50"/>
      <c r="EP66" s="307"/>
      <c r="EQ66" s="57"/>
      <c r="ER66" s="17"/>
      <c r="ES66" s="17"/>
      <c r="ET66" s="56"/>
      <c r="EU66" s="50"/>
      <c r="EV66" s="50"/>
      <c r="EW66" s="50"/>
      <c r="EX66" s="50"/>
      <c r="EY66" s="50"/>
      <c r="EZ66" s="50"/>
      <c r="FA66" s="307"/>
      <c r="FB66" s="57"/>
      <c r="FC66" s="17"/>
      <c r="FD66" s="17"/>
      <c r="FE66" s="56"/>
      <c r="FF66" s="50"/>
      <c r="FG66" s="50"/>
      <c r="FH66" s="50"/>
      <c r="FI66" s="50"/>
      <c r="FJ66" s="50"/>
      <c r="FK66" s="50"/>
      <c r="FL66" s="307"/>
      <c r="FM66" s="57"/>
      <c r="FN66" s="17"/>
      <c r="FO66" s="17"/>
      <c r="FP66" s="56"/>
      <c r="FQ66" s="50"/>
      <c r="FR66" s="50"/>
      <c r="FS66" s="50"/>
      <c r="FT66" s="50"/>
      <c r="FU66" s="50"/>
      <c r="FV66" s="50"/>
      <c r="FW66" s="307"/>
      <c r="FX66" s="57"/>
      <c r="FY66" s="17"/>
      <c r="FZ66" s="17"/>
      <c r="GA66" s="56"/>
      <c r="GB66" s="50"/>
      <c r="GC66" s="50"/>
      <c r="GD66" s="50"/>
      <c r="GE66" s="50"/>
      <c r="GF66" s="50"/>
      <c r="GG66" s="50"/>
      <c r="GH66" s="307"/>
      <c r="GI66" s="57"/>
      <c r="GJ66" s="17"/>
      <c r="GK66" s="17"/>
      <c r="GL66" s="56"/>
      <c r="GM66" s="50"/>
      <c r="GN66" s="50"/>
      <c r="GO66" s="50"/>
      <c r="GP66" s="50"/>
      <c r="GQ66" s="50"/>
      <c r="GR66" s="50"/>
      <c r="GS66" s="307"/>
      <c r="GT66" s="57"/>
      <c r="GU66" s="17"/>
      <c r="GV66" s="17"/>
      <c r="GW66" s="56"/>
      <c r="GX66" s="50"/>
      <c r="GY66" s="50"/>
      <c r="GZ66" s="50"/>
      <c r="HA66" s="50"/>
      <c r="HB66" s="50"/>
      <c r="HC66" s="50"/>
      <c r="HD66" s="307"/>
      <c r="HE66" s="57"/>
      <c r="HF66" s="17"/>
      <c r="HG66" s="17"/>
      <c r="HH66" s="56"/>
      <c r="HI66" s="50"/>
      <c r="HJ66" s="50"/>
      <c r="HK66" s="50"/>
      <c r="HL66" s="50"/>
      <c r="HM66" s="50"/>
      <c r="HN66" s="50"/>
      <c r="HO66" s="307"/>
      <c r="HP66" s="57"/>
      <c r="HQ66" s="17"/>
      <c r="HR66" s="17"/>
      <c r="HS66" s="56"/>
      <c r="HT66" s="50"/>
      <c r="HU66" s="50"/>
      <c r="HV66" s="50"/>
      <c r="HW66" s="50"/>
      <c r="HX66" s="50"/>
      <c r="HY66" s="50"/>
      <c r="HZ66" s="307"/>
      <c r="IA66" s="57"/>
      <c r="IB66" s="17"/>
      <c r="IC66" s="17"/>
    </row>
    <row r="67" spans="1:237" x14ac:dyDescent="0.3">
      <c r="A67" s="54"/>
      <c r="B67" s="222"/>
      <c r="C67" s="222"/>
      <c r="D67" s="55"/>
      <c r="E67" s="55"/>
      <c r="F67" s="55"/>
      <c r="G67" s="55"/>
      <c r="H67" s="55"/>
      <c r="I67" s="55"/>
      <c r="J67" s="307"/>
      <c r="K67" s="307"/>
      <c r="L67" s="307"/>
      <c r="M67" s="307"/>
      <c r="N67" s="307"/>
      <c r="O67" s="307"/>
      <c r="P67" s="307"/>
      <c r="Q67" s="17"/>
      <c r="R67" s="56"/>
      <c r="S67" s="50"/>
      <c r="T67" s="50"/>
      <c r="U67" s="50"/>
      <c r="V67" s="50"/>
      <c r="W67" s="50"/>
      <c r="X67" s="50"/>
      <c r="Y67" s="307"/>
      <c r="Z67" s="57"/>
      <c r="AA67" s="17"/>
      <c r="AB67" s="17"/>
      <c r="AC67" s="56"/>
      <c r="AD67" s="50"/>
      <c r="AE67" s="50"/>
      <c r="AF67" s="50"/>
      <c r="AG67" s="50"/>
      <c r="AH67" s="50"/>
      <c r="AI67" s="50"/>
      <c r="AJ67" s="307"/>
      <c r="AK67" s="57"/>
      <c r="AL67" s="17"/>
      <c r="AM67" s="17"/>
      <c r="AN67" s="56"/>
      <c r="AO67" s="50"/>
      <c r="AP67" s="50"/>
      <c r="AQ67" s="50"/>
      <c r="AR67" s="50"/>
      <c r="AS67" s="50"/>
      <c r="AT67" s="50"/>
      <c r="AU67" s="307"/>
      <c r="AV67" s="57"/>
      <c r="AW67" s="17"/>
      <c r="AX67" s="17"/>
      <c r="AY67" s="56"/>
      <c r="AZ67" s="50"/>
      <c r="BA67" s="50"/>
      <c r="BB67" s="50"/>
      <c r="BC67" s="50"/>
      <c r="BD67" s="50"/>
      <c r="BE67" s="50"/>
      <c r="BF67" s="307"/>
      <c r="BG67" s="57"/>
      <c r="BH67" s="17"/>
      <c r="BI67" s="17"/>
      <c r="BJ67" s="56"/>
      <c r="BK67" s="50"/>
      <c r="BL67" s="50"/>
      <c r="BM67" s="50"/>
      <c r="BN67" s="50"/>
      <c r="BO67" s="50"/>
      <c r="BP67" s="50"/>
      <c r="BQ67" s="307"/>
      <c r="BR67" s="57"/>
      <c r="BS67" s="17"/>
      <c r="BT67" s="17"/>
      <c r="BU67" s="56"/>
      <c r="BV67" s="50"/>
      <c r="BW67" s="50"/>
      <c r="BX67" s="50"/>
      <c r="BY67" s="50"/>
      <c r="BZ67" s="50"/>
      <c r="CA67" s="50"/>
      <c r="CB67" s="307"/>
      <c r="CC67" s="57"/>
      <c r="CD67" s="17"/>
      <c r="CE67" s="17"/>
      <c r="CF67" s="56"/>
      <c r="CG67" s="50"/>
      <c r="CH67" s="50"/>
      <c r="CI67" s="50"/>
      <c r="CJ67" s="50"/>
      <c r="CK67" s="50"/>
      <c r="CL67" s="50"/>
      <c r="CM67" s="307"/>
      <c r="CN67" s="57"/>
      <c r="CO67" s="17"/>
      <c r="CP67" s="17"/>
      <c r="CQ67" s="56"/>
      <c r="CR67" s="50"/>
      <c r="CS67" s="50"/>
      <c r="CT67" s="50"/>
      <c r="CU67" s="50"/>
      <c r="CV67" s="50"/>
      <c r="CW67" s="50"/>
      <c r="CX67" s="307"/>
      <c r="CY67" s="57"/>
      <c r="CZ67" s="17"/>
      <c r="DA67" s="17"/>
      <c r="DB67" s="56"/>
      <c r="DC67" s="50"/>
      <c r="DD67" s="50"/>
      <c r="DE67" s="50"/>
      <c r="DF67" s="50"/>
      <c r="DG67" s="50"/>
      <c r="DH67" s="50"/>
      <c r="DI67" s="307"/>
      <c r="DJ67" s="57"/>
      <c r="DK67" s="17"/>
      <c r="DL67" s="17"/>
      <c r="DM67" s="56"/>
      <c r="DN67" s="50"/>
      <c r="DO67" s="50"/>
      <c r="DP67" s="50"/>
      <c r="DQ67" s="50"/>
      <c r="DR67" s="50"/>
      <c r="DS67" s="50"/>
      <c r="DT67" s="307"/>
      <c r="DU67" s="57"/>
      <c r="DV67" s="17"/>
      <c r="DW67" s="17"/>
      <c r="DX67" s="56"/>
      <c r="DY67" s="50"/>
      <c r="DZ67" s="50"/>
      <c r="EA67" s="50"/>
      <c r="EB67" s="50"/>
      <c r="EC67" s="50"/>
      <c r="ED67" s="50"/>
      <c r="EE67" s="307"/>
      <c r="EF67" s="57"/>
      <c r="EG67" s="17"/>
      <c r="EH67" s="17"/>
      <c r="EI67" s="56"/>
      <c r="EJ67" s="50"/>
      <c r="EK67" s="50"/>
      <c r="EL67" s="50"/>
      <c r="EM67" s="50"/>
      <c r="EN67" s="50"/>
      <c r="EO67" s="50"/>
      <c r="EP67" s="307"/>
      <c r="EQ67" s="57"/>
      <c r="ER67" s="17"/>
      <c r="ES67" s="17"/>
      <c r="ET67" s="56"/>
      <c r="EU67" s="50"/>
      <c r="EV67" s="50"/>
      <c r="EW67" s="50"/>
      <c r="EX67" s="50"/>
      <c r="EY67" s="50"/>
      <c r="EZ67" s="50"/>
      <c r="FA67" s="307"/>
      <c r="FB67" s="57"/>
      <c r="FC67" s="17"/>
      <c r="FD67" s="17"/>
      <c r="FE67" s="56"/>
      <c r="FF67" s="50"/>
      <c r="FG67" s="50"/>
      <c r="FH67" s="50"/>
      <c r="FI67" s="50"/>
      <c r="FJ67" s="50"/>
      <c r="FK67" s="50"/>
      <c r="FL67" s="307"/>
      <c r="FM67" s="57"/>
      <c r="FN67" s="17"/>
      <c r="FO67" s="17"/>
      <c r="FP67" s="56"/>
      <c r="FQ67" s="50"/>
      <c r="FR67" s="50"/>
      <c r="FS67" s="50"/>
      <c r="FT67" s="50"/>
      <c r="FU67" s="50"/>
      <c r="FV67" s="50"/>
      <c r="FW67" s="307"/>
      <c r="FX67" s="57"/>
      <c r="FY67" s="17"/>
      <c r="FZ67" s="17"/>
      <c r="GA67" s="56"/>
      <c r="GB67" s="50"/>
      <c r="GC67" s="50"/>
      <c r="GD67" s="50"/>
      <c r="GE67" s="50"/>
      <c r="GF67" s="50"/>
      <c r="GG67" s="50"/>
      <c r="GH67" s="307"/>
      <c r="GI67" s="57"/>
      <c r="GJ67" s="17"/>
      <c r="GK67" s="17"/>
      <c r="GL67" s="56"/>
      <c r="GM67" s="50"/>
      <c r="GN67" s="50"/>
      <c r="GO67" s="50"/>
      <c r="GP67" s="50"/>
      <c r="GQ67" s="50"/>
      <c r="GR67" s="50"/>
      <c r="GS67" s="307"/>
      <c r="GT67" s="57"/>
      <c r="GU67" s="17"/>
      <c r="GV67" s="17"/>
      <c r="GW67" s="56"/>
      <c r="GX67" s="50"/>
      <c r="GY67" s="50"/>
      <c r="GZ67" s="50"/>
      <c r="HA67" s="50"/>
      <c r="HB67" s="50"/>
      <c r="HC67" s="50"/>
      <c r="HD67" s="307"/>
      <c r="HE67" s="57"/>
      <c r="HF67" s="17"/>
      <c r="HG67" s="17"/>
      <c r="HH67" s="56"/>
      <c r="HI67" s="50"/>
      <c r="HJ67" s="50"/>
      <c r="HK67" s="50"/>
      <c r="HL67" s="50"/>
      <c r="HM67" s="50"/>
      <c r="HN67" s="50"/>
      <c r="HO67" s="307"/>
      <c r="HP67" s="57"/>
      <c r="HQ67" s="17"/>
      <c r="HR67" s="17"/>
      <c r="HS67" s="56"/>
      <c r="HT67" s="50"/>
      <c r="HU67" s="50"/>
      <c r="HV67" s="50"/>
      <c r="HW67" s="50"/>
      <c r="HX67" s="50"/>
      <c r="HY67" s="50"/>
      <c r="HZ67" s="307"/>
      <c r="IA67" s="57"/>
      <c r="IB67" s="17"/>
      <c r="IC67" s="17"/>
    </row>
    <row r="68" spans="1:237" x14ac:dyDescent="0.3">
      <c r="A68" s="54"/>
      <c r="B68" s="220"/>
      <c r="C68" s="220"/>
      <c r="D68" s="55"/>
      <c r="E68" s="55"/>
      <c r="F68" s="55"/>
      <c r="G68" s="55"/>
      <c r="H68" s="55"/>
      <c r="I68" s="55"/>
      <c r="J68" s="307"/>
      <c r="K68" s="307"/>
      <c r="L68" s="307"/>
      <c r="M68" s="307"/>
      <c r="N68" s="307"/>
      <c r="O68" s="307"/>
      <c r="P68" s="307"/>
      <c r="Q68" s="17"/>
      <c r="R68" s="56"/>
      <c r="S68" s="50"/>
      <c r="T68" s="50"/>
      <c r="U68" s="50"/>
      <c r="V68" s="50"/>
      <c r="W68" s="50"/>
      <c r="X68" s="50"/>
      <c r="Y68" s="307"/>
      <c r="Z68" s="57"/>
      <c r="AA68" s="17"/>
      <c r="AB68" s="17"/>
      <c r="AC68" s="56"/>
      <c r="AD68" s="50"/>
      <c r="AE68" s="50"/>
      <c r="AF68" s="50"/>
      <c r="AG68" s="50"/>
      <c r="AH68" s="50"/>
      <c r="AI68" s="50"/>
      <c r="AJ68" s="307"/>
      <c r="AK68" s="57"/>
      <c r="AL68" s="17"/>
      <c r="AM68" s="17"/>
      <c r="AN68" s="56"/>
      <c r="AO68" s="50"/>
      <c r="AP68" s="50"/>
      <c r="AQ68" s="50"/>
      <c r="AR68" s="50"/>
      <c r="AS68" s="50"/>
      <c r="AT68" s="50"/>
      <c r="AU68" s="307"/>
      <c r="AV68" s="57"/>
      <c r="AW68" s="17"/>
      <c r="AX68" s="17"/>
      <c r="AY68" s="56"/>
      <c r="AZ68" s="50"/>
      <c r="BA68" s="50"/>
      <c r="BB68" s="50"/>
      <c r="BC68" s="50"/>
      <c r="BD68" s="50"/>
      <c r="BE68" s="50"/>
      <c r="BF68" s="307"/>
      <c r="BG68" s="57"/>
      <c r="BH68" s="17"/>
      <c r="BI68" s="17"/>
      <c r="BJ68" s="56"/>
      <c r="BK68" s="50"/>
      <c r="BL68" s="50"/>
      <c r="BM68" s="50"/>
      <c r="BN68" s="50"/>
      <c r="BO68" s="50"/>
      <c r="BP68" s="50"/>
      <c r="BQ68" s="307"/>
      <c r="BR68" s="57"/>
      <c r="BS68" s="17"/>
      <c r="BT68" s="17"/>
      <c r="BU68" s="56"/>
      <c r="BV68" s="50"/>
      <c r="BW68" s="50"/>
      <c r="BX68" s="50"/>
      <c r="BY68" s="50"/>
      <c r="BZ68" s="50"/>
      <c r="CA68" s="50"/>
      <c r="CB68" s="307"/>
      <c r="CC68" s="57"/>
      <c r="CD68" s="17"/>
      <c r="CE68" s="17"/>
      <c r="CF68" s="56"/>
      <c r="CG68" s="50"/>
      <c r="CH68" s="50"/>
      <c r="CI68" s="50"/>
      <c r="CJ68" s="50"/>
      <c r="CK68" s="50"/>
      <c r="CL68" s="50"/>
      <c r="CM68" s="307"/>
      <c r="CN68" s="57"/>
      <c r="CO68" s="17"/>
      <c r="CP68" s="17"/>
      <c r="CQ68" s="56"/>
      <c r="CR68" s="50"/>
      <c r="CS68" s="50"/>
      <c r="CT68" s="50"/>
      <c r="CU68" s="50"/>
      <c r="CV68" s="50"/>
      <c r="CW68" s="50"/>
      <c r="CX68" s="307"/>
      <c r="CY68" s="57"/>
      <c r="CZ68" s="17"/>
      <c r="DA68" s="17"/>
      <c r="DB68" s="56"/>
      <c r="DC68" s="50"/>
      <c r="DD68" s="50"/>
      <c r="DE68" s="50"/>
      <c r="DF68" s="50"/>
      <c r="DG68" s="50"/>
      <c r="DH68" s="50"/>
      <c r="DI68" s="307"/>
      <c r="DJ68" s="57"/>
      <c r="DK68" s="17"/>
      <c r="DL68" s="17"/>
      <c r="DM68" s="56"/>
      <c r="DN68" s="50"/>
      <c r="DO68" s="50"/>
      <c r="DP68" s="50"/>
      <c r="DQ68" s="50"/>
      <c r="DR68" s="50"/>
      <c r="DS68" s="50"/>
      <c r="DT68" s="307"/>
      <c r="DU68" s="57"/>
      <c r="DV68" s="17"/>
      <c r="DW68" s="17"/>
      <c r="DX68" s="56"/>
      <c r="DY68" s="50"/>
      <c r="DZ68" s="50"/>
      <c r="EA68" s="50"/>
      <c r="EB68" s="50"/>
      <c r="EC68" s="50"/>
      <c r="ED68" s="50"/>
      <c r="EE68" s="307"/>
      <c r="EF68" s="57"/>
      <c r="EG68" s="17"/>
      <c r="EH68" s="17"/>
      <c r="EI68" s="56"/>
      <c r="EJ68" s="50"/>
      <c r="EK68" s="50"/>
      <c r="EL68" s="50"/>
      <c r="EM68" s="50"/>
      <c r="EN68" s="50"/>
      <c r="EO68" s="50"/>
      <c r="EP68" s="307"/>
      <c r="EQ68" s="57"/>
      <c r="ER68" s="17"/>
      <c r="ES68" s="17"/>
      <c r="ET68" s="56"/>
      <c r="EU68" s="50"/>
      <c r="EV68" s="50"/>
      <c r="EW68" s="50"/>
      <c r="EX68" s="50"/>
      <c r="EY68" s="50"/>
      <c r="EZ68" s="50"/>
      <c r="FA68" s="307"/>
      <c r="FB68" s="57"/>
      <c r="FC68" s="17"/>
      <c r="FD68" s="17"/>
      <c r="FE68" s="56"/>
      <c r="FF68" s="50"/>
      <c r="FG68" s="50"/>
      <c r="FH68" s="50"/>
      <c r="FI68" s="50"/>
      <c r="FJ68" s="50"/>
      <c r="FK68" s="50"/>
      <c r="FL68" s="307"/>
      <c r="FM68" s="57"/>
      <c r="FN68" s="17"/>
      <c r="FO68" s="17"/>
      <c r="FP68" s="56"/>
      <c r="FQ68" s="50"/>
      <c r="FR68" s="50"/>
      <c r="FS68" s="50"/>
      <c r="FT68" s="50"/>
      <c r="FU68" s="50"/>
      <c r="FV68" s="50"/>
      <c r="FW68" s="307"/>
      <c r="FX68" s="57"/>
      <c r="FY68" s="17"/>
      <c r="FZ68" s="17"/>
      <c r="GA68" s="56"/>
      <c r="GB68" s="50"/>
      <c r="GC68" s="50"/>
      <c r="GD68" s="50"/>
      <c r="GE68" s="50"/>
      <c r="GF68" s="50"/>
      <c r="GG68" s="50"/>
      <c r="GH68" s="307"/>
      <c r="GI68" s="57"/>
      <c r="GJ68" s="17"/>
      <c r="GK68" s="17"/>
      <c r="GL68" s="56"/>
      <c r="GM68" s="50"/>
      <c r="GN68" s="50"/>
      <c r="GO68" s="50"/>
      <c r="GP68" s="50"/>
      <c r="GQ68" s="50"/>
      <c r="GR68" s="50"/>
      <c r="GS68" s="307"/>
      <c r="GT68" s="57"/>
      <c r="GU68" s="17"/>
      <c r="GV68" s="17"/>
      <c r="GW68" s="56"/>
      <c r="GX68" s="50"/>
      <c r="GY68" s="50"/>
      <c r="GZ68" s="50"/>
      <c r="HA68" s="50"/>
      <c r="HB68" s="50"/>
      <c r="HC68" s="50"/>
      <c r="HD68" s="307"/>
      <c r="HE68" s="57"/>
      <c r="HF68" s="17"/>
      <c r="HG68" s="17"/>
      <c r="HH68" s="56"/>
      <c r="HI68" s="50"/>
      <c r="HJ68" s="50"/>
      <c r="HK68" s="50"/>
      <c r="HL68" s="50"/>
      <c r="HM68" s="50"/>
      <c r="HN68" s="50"/>
      <c r="HO68" s="307"/>
      <c r="HP68" s="57"/>
      <c r="HQ68" s="17"/>
      <c r="HR68" s="17"/>
      <c r="HS68" s="56"/>
      <c r="HT68" s="50"/>
      <c r="HU68" s="50"/>
      <c r="HV68" s="50"/>
      <c r="HW68" s="50"/>
      <c r="HX68" s="50"/>
      <c r="HY68" s="50"/>
      <c r="HZ68" s="307"/>
      <c r="IA68" s="57"/>
      <c r="IB68" s="17"/>
      <c r="IC68" s="17"/>
    </row>
    <row r="69" spans="1:237" x14ac:dyDescent="0.3">
      <c r="A69" s="60"/>
      <c r="B69" s="224"/>
      <c r="C69" s="224"/>
      <c r="D69" s="61"/>
      <c r="E69" s="61"/>
      <c r="F69" s="61"/>
      <c r="G69" s="61"/>
      <c r="H69" s="61"/>
      <c r="I69" s="61"/>
      <c r="J69" s="307"/>
      <c r="K69" s="307"/>
      <c r="L69" s="307"/>
      <c r="M69" s="307"/>
      <c r="N69" s="307"/>
      <c r="O69" s="307"/>
      <c r="P69" s="307"/>
      <c r="Q69" s="17"/>
      <c r="R69" s="56"/>
      <c r="S69" s="50"/>
      <c r="T69" s="50"/>
      <c r="U69" s="50"/>
      <c r="V69" s="50"/>
      <c r="W69" s="50"/>
      <c r="X69" s="50"/>
      <c r="Y69" s="307"/>
      <c r="Z69" s="57"/>
      <c r="AA69" s="17"/>
      <c r="AB69" s="17"/>
      <c r="AC69" s="56"/>
      <c r="AD69" s="50"/>
      <c r="AE69" s="50"/>
      <c r="AF69" s="50"/>
      <c r="AG69" s="50"/>
      <c r="AH69" s="50"/>
      <c r="AI69" s="50"/>
      <c r="AJ69" s="307"/>
      <c r="AK69" s="57"/>
      <c r="AL69" s="17"/>
      <c r="AM69" s="17"/>
      <c r="AN69" s="56"/>
      <c r="AO69" s="50"/>
      <c r="AP69" s="50"/>
      <c r="AQ69" s="50"/>
      <c r="AR69" s="50"/>
      <c r="AS69" s="50"/>
      <c r="AT69" s="50"/>
      <c r="AU69" s="307"/>
      <c r="AV69" s="57"/>
      <c r="AW69" s="17"/>
      <c r="AX69" s="17"/>
      <c r="AY69" s="56"/>
      <c r="AZ69" s="50"/>
      <c r="BA69" s="50"/>
      <c r="BB69" s="50"/>
      <c r="BC69" s="50"/>
      <c r="BD69" s="50"/>
      <c r="BE69" s="50"/>
      <c r="BF69" s="307"/>
      <c r="BG69" s="57"/>
      <c r="BH69" s="17"/>
      <c r="BI69" s="17"/>
      <c r="BJ69" s="56"/>
      <c r="BK69" s="50"/>
      <c r="BL69" s="50"/>
      <c r="BM69" s="50"/>
      <c r="BN69" s="50"/>
      <c r="BO69" s="50"/>
      <c r="BP69" s="50"/>
      <c r="BQ69" s="307"/>
      <c r="BR69" s="57"/>
      <c r="BS69" s="17"/>
      <c r="BT69" s="17"/>
      <c r="BU69" s="56"/>
      <c r="BV69" s="50"/>
      <c r="BW69" s="50"/>
      <c r="BX69" s="50"/>
      <c r="BY69" s="50"/>
      <c r="BZ69" s="50"/>
      <c r="CA69" s="50"/>
      <c r="CB69" s="307"/>
      <c r="CC69" s="57"/>
      <c r="CD69" s="17"/>
      <c r="CE69" s="17"/>
      <c r="CF69" s="56"/>
      <c r="CG69" s="50"/>
      <c r="CH69" s="50"/>
      <c r="CI69" s="50"/>
      <c r="CJ69" s="50"/>
      <c r="CK69" s="50"/>
      <c r="CL69" s="50"/>
      <c r="CM69" s="307"/>
      <c r="CN69" s="57"/>
      <c r="CO69" s="17"/>
      <c r="CP69" s="17"/>
      <c r="CQ69" s="56"/>
      <c r="CR69" s="50"/>
      <c r="CS69" s="50"/>
      <c r="CT69" s="50"/>
      <c r="CU69" s="50"/>
      <c r="CV69" s="50"/>
      <c r="CW69" s="50"/>
      <c r="CX69" s="307"/>
      <c r="CY69" s="57"/>
      <c r="CZ69" s="17"/>
      <c r="DA69" s="17"/>
      <c r="DB69" s="56"/>
      <c r="DC69" s="50"/>
      <c r="DD69" s="50"/>
      <c r="DE69" s="50"/>
      <c r="DF69" s="50"/>
      <c r="DG69" s="50"/>
      <c r="DH69" s="50"/>
      <c r="DI69" s="307"/>
      <c r="DJ69" s="57"/>
      <c r="DK69" s="17"/>
      <c r="DL69" s="17"/>
      <c r="DM69" s="56"/>
      <c r="DN69" s="50"/>
      <c r="DO69" s="50"/>
      <c r="DP69" s="50"/>
      <c r="DQ69" s="50"/>
      <c r="DR69" s="50"/>
      <c r="DS69" s="50"/>
      <c r="DT69" s="307"/>
      <c r="DU69" s="57"/>
      <c r="DV69" s="17"/>
      <c r="DW69" s="17"/>
      <c r="DX69" s="56"/>
      <c r="DY69" s="50"/>
      <c r="DZ69" s="50"/>
      <c r="EA69" s="50"/>
      <c r="EB69" s="50"/>
      <c r="EC69" s="50"/>
      <c r="ED69" s="50"/>
      <c r="EE69" s="307"/>
      <c r="EF69" s="57"/>
      <c r="EG69" s="17"/>
      <c r="EH69" s="17"/>
      <c r="EI69" s="56"/>
      <c r="EJ69" s="50"/>
      <c r="EK69" s="50"/>
      <c r="EL69" s="50"/>
      <c r="EM69" s="50"/>
      <c r="EN69" s="50"/>
      <c r="EO69" s="50"/>
      <c r="EP69" s="307"/>
      <c r="EQ69" s="57"/>
      <c r="ER69" s="17"/>
      <c r="ES69" s="17"/>
      <c r="ET69" s="56"/>
      <c r="EU69" s="50"/>
      <c r="EV69" s="50"/>
      <c r="EW69" s="50"/>
      <c r="EX69" s="50"/>
      <c r="EY69" s="50"/>
      <c r="EZ69" s="50"/>
      <c r="FA69" s="307"/>
      <c r="FB69" s="57"/>
      <c r="FC69" s="17"/>
      <c r="FD69" s="17"/>
      <c r="FE69" s="56"/>
      <c r="FF69" s="50"/>
      <c r="FG69" s="50"/>
      <c r="FH69" s="50"/>
      <c r="FI69" s="50"/>
      <c r="FJ69" s="50"/>
      <c r="FK69" s="50"/>
      <c r="FL69" s="307"/>
      <c r="FM69" s="57"/>
      <c r="FN69" s="17"/>
      <c r="FO69" s="17"/>
      <c r="FP69" s="56"/>
      <c r="FQ69" s="50"/>
      <c r="FR69" s="50"/>
      <c r="FS69" s="50"/>
      <c r="FT69" s="50"/>
      <c r="FU69" s="50"/>
      <c r="FV69" s="50"/>
      <c r="FW69" s="307"/>
      <c r="FX69" s="57"/>
      <c r="FY69" s="17"/>
      <c r="FZ69" s="17"/>
      <c r="GA69" s="56"/>
      <c r="GB69" s="50"/>
      <c r="GC69" s="50"/>
      <c r="GD69" s="50"/>
      <c r="GE69" s="50"/>
      <c r="GF69" s="50"/>
      <c r="GG69" s="50"/>
      <c r="GH69" s="307"/>
      <c r="GI69" s="57"/>
      <c r="GJ69" s="17"/>
      <c r="GK69" s="17"/>
      <c r="GL69" s="56"/>
      <c r="GM69" s="50"/>
      <c r="GN69" s="50"/>
      <c r="GO69" s="50"/>
      <c r="GP69" s="50"/>
      <c r="GQ69" s="50"/>
      <c r="GR69" s="50"/>
      <c r="GS69" s="307"/>
      <c r="GT69" s="57"/>
      <c r="GU69" s="17"/>
      <c r="GV69" s="17"/>
      <c r="GW69" s="56"/>
      <c r="GX69" s="50"/>
      <c r="GY69" s="50"/>
      <c r="GZ69" s="50"/>
      <c r="HA69" s="50"/>
      <c r="HB69" s="50"/>
      <c r="HC69" s="50"/>
      <c r="HD69" s="307"/>
      <c r="HE69" s="57"/>
      <c r="HF69" s="17"/>
      <c r="HG69" s="17"/>
      <c r="HH69" s="56"/>
      <c r="HI69" s="50"/>
      <c r="HJ69" s="50"/>
      <c r="HK69" s="50"/>
      <c r="HL69" s="50"/>
      <c r="HM69" s="50"/>
      <c r="HN69" s="50"/>
      <c r="HO69" s="307"/>
      <c r="HP69" s="57"/>
      <c r="HQ69" s="17"/>
      <c r="HR69" s="17"/>
      <c r="HS69" s="56"/>
      <c r="HT69" s="50"/>
      <c r="HU69" s="50"/>
      <c r="HV69" s="50"/>
      <c r="HW69" s="50"/>
      <c r="HX69" s="50"/>
      <c r="HY69" s="50"/>
      <c r="HZ69" s="307"/>
      <c r="IA69" s="57"/>
      <c r="IB69" s="17"/>
      <c r="IC69" s="17"/>
    </row>
    <row r="70" spans="1:237" x14ac:dyDescent="0.3">
      <c r="A70" s="60"/>
      <c r="B70" s="224"/>
      <c r="C70" s="224"/>
      <c r="D70" s="61"/>
      <c r="E70" s="61"/>
      <c r="F70" s="61"/>
      <c r="G70" s="61"/>
      <c r="H70" s="61"/>
      <c r="I70" s="61"/>
      <c r="J70" s="307"/>
      <c r="K70" s="307"/>
      <c r="L70" s="307"/>
      <c r="M70" s="307"/>
      <c r="N70" s="307"/>
      <c r="O70" s="307"/>
      <c r="P70" s="307"/>
      <c r="Q70" s="17"/>
      <c r="R70" s="56"/>
      <c r="S70" s="50"/>
      <c r="T70" s="50"/>
      <c r="U70" s="50"/>
      <c r="V70" s="50"/>
      <c r="W70" s="50"/>
      <c r="X70" s="50"/>
      <c r="Y70" s="307"/>
      <c r="Z70" s="57"/>
      <c r="AA70" s="17"/>
      <c r="AB70" s="17"/>
      <c r="AC70" s="56"/>
      <c r="AD70" s="50"/>
      <c r="AE70" s="50"/>
      <c r="AF70" s="50"/>
      <c r="AG70" s="50"/>
      <c r="AH70" s="50"/>
      <c r="AI70" s="50"/>
      <c r="AJ70" s="307"/>
      <c r="AK70" s="57"/>
      <c r="AL70" s="17"/>
      <c r="AM70" s="17"/>
      <c r="AN70" s="56"/>
      <c r="AO70" s="50"/>
      <c r="AP70" s="50"/>
      <c r="AQ70" s="50"/>
      <c r="AR70" s="50"/>
      <c r="AS70" s="50"/>
      <c r="AT70" s="50"/>
      <c r="AU70" s="307"/>
      <c r="AV70" s="57"/>
      <c r="AW70" s="17"/>
      <c r="AX70" s="17"/>
      <c r="AY70" s="56"/>
      <c r="AZ70" s="50"/>
      <c r="BA70" s="50"/>
      <c r="BB70" s="50"/>
      <c r="BC70" s="50"/>
      <c r="BD70" s="50"/>
      <c r="BE70" s="50"/>
      <c r="BF70" s="307"/>
      <c r="BG70" s="57"/>
      <c r="BH70" s="17"/>
      <c r="BI70" s="17"/>
      <c r="BJ70" s="56"/>
      <c r="BK70" s="50"/>
      <c r="BL70" s="50"/>
      <c r="BM70" s="50"/>
      <c r="BN70" s="50"/>
      <c r="BO70" s="50"/>
      <c r="BP70" s="50"/>
      <c r="BQ70" s="307"/>
      <c r="BR70" s="57"/>
      <c r="BS70" s="17"/>
      <c r="BT70" s="17"/>
      <c r="BU70" s="56"/>
      <c r="BV70" s="50"/>
      <c r="BW70" s="50"/>
      <c r="BX70" s="50"/>
      <c r="BY70" s="50"/>
      <c r="BZ70" s="50"/>
      <c r="CA70" s="50"/>
      <c r="CB70" s="307"/>
      <c r="CC70" s="57"/>
      <c r="CD70" s="17"/>
      <c r="CE70" s="17"/>
      <c r="CF70" s="56"/>
      <c r="CG70" s="50"/>
      <c r="CH70" s="50"/>
      <c r="CI70" s="50"/>
      <c r="CJ70" s="50"/>
      <c r="CK70" s="50"/>
      <c r="CL70" s="50"/>
      <c r="CM70" s="307"/>
      <c r="CN70" s="57"/>
      <c r="CO70" s="17"/>
      <c r="CP70" s="17"/>
      <c r="CQ70" s="56"/>
      <c r="CR70" s="50"/>
      <c r="CS70" s="50"/>
      <c r="CT70" s="50"/>
      <c r="CU70" s="50"/>
      <c r="CV70" s="50"/>
      <c r="CW70" s="50"/>
      <c r="CX70" s="307"/>
      <c r="CY70" s="57"/>
      <c r="CZ70" s="17"/>
      <c r="DA70" s="17"/>
      <c r="DB70" s="56"/>
      <c r="DC70" s="50"/>
      <c r="DD70" s="50"/>
      <c r="DE70" s="50"/>
      <c r="DF70" s="50"/>
      <c r="DG70" s="50"/>
      <c r="DH70" s="50"/>
      <c r="DI70" s="307"/>
      <c r="DJ70" s="57"/>
      <c r="DK70" s="17"/>
      <c r="DL70" s="17"/>
      <c r="DM70" s="56"/>
      <c r="DN70" s="50"/>
      <c r="DO70" s="50"/>
      <c r="DP70" s="50"/>
      <c r="DQ70" s="50"/>
      <c r="DR70" s="50"/>
      <c r="DS70" s="50"/>
      <c r="DT70" s="307"/>
      <c r="DU70" s="57"/>
      <c r="DV70" s="17"/>
      <c r="DW70" s="17"/>
      <c r="DX70" s="56"/>
      <c r="DY70" s="50"/>
      <c r="DZ70" s="50"/>
      <c r="EA70" s="50"/>
      <c r="EB70" s="50"/>
      <c r="EC70" s="50"/>
      <c r="ED70" s="50"/>
      <c r="EE70" s="307"/>
      <c r="EF70" s="57"/>
      <c r="EG70" s="17"/>
      <c r="EH70" s="17"/>
      <c r="EI70" s="56"/>
      <c r="EJ70" s="50"/>
      <c r="EK70" s="50"/>
      <c r="EL70" s="50"/>
      <c r="EM70" s="50"/>
      <c r="EN70" s="50"/>
      <c r="EO70" s="50"/>
      <c r="EP70" s="307"/>
      <c r="EQ70" s="57"/>
      <c r="ER70" s="17"/>
      <c r="ES70" s="17"/>
      <c r="ET70" s="56"/>
      <c r="EU70" s="50"/>
      <c r="EV70" s="50"/>
      <c r="EW70" s="50"/>
      <c r="EX70" s="50"/>
      <c r="EY70" s="50"/>
      <c r="EZ70" s="50"/>
      <c r="FA70" s="307"/>
      <c r="FB70" s="57"/>
      <c r="FC70" s="17"/>
      <c r="FD70" s="17"/>
      <c r="FE70" s="56"/>
      <c r="FF70" s="50"/>
      <c r="FG70" s="50"/>
      <c r="FH70" s="50"/>
      <c r="FI70" s="50"/>
      <c r="FJ70" s="50"/>
      <c r="FK70" s="50"/>
      <c r="FL70" s="307"/>
      <c r="FM70" s="57"/>
      <c r="FN70" s="17"/>
      <c r="FO70" s="17"/>
      <c r="FP70" s="56"/>
      <c r="FQ70" s="50"/>
      <c r="FR70" s="50"/>
      <c r="FS70" s="50"/>
      <c r="FT70" s="50"/>
      <c r="FU70" s="50"/>
      <c r="FV70" s="50"/>
      <c r="FW70" s="307"/>
      <c r="FX70" s="57"/>
      <c r="FY70" s="17"/>
      <c r="FZ70" s="17"/>
      <c r="GA70" s="56"/>
      <c r="GB70" s="50"/>
      <c r="GC70" s="50"/>
      <c r="GD70" s="50"/>
      <c r="GE70" s="50"/>
      <c r="GF70" s="50"/>
      <c r="GG70" s="50"/>
      <c r="GH70" s="307"/>
      <c r="GI70" s="57"/>
      <c r="GJ70" s="17"/>
      <c r="GK70" s="17"/>
      <c r="GL70" s="56"/>
      <c r="GM70" s="50"/>
      <c r="GN70" s="50"/>
      <c r="GO70" s="50"/>
      <c r="GP70" s="50"/>
      <c r="GQ70" s="50"/>
      <c r="GR70" s="50"/>
      <c r="GS70" s="307"/>
      <c r="GT70" s="57"/>
      <c r="GU70" s="17"/>
      <c r="GV70" s="17"/>
      <c r="GW70" s="56"/>
      <c r="GX70" s="50"/>
      <c r="GY70" s="50"/>
      <c r="GZ70" s="50"/>
      <c r="HA70" s="50"/>
      <c r="HB70" s="50"/>
      <c r="HC70" s="50"/>
      <c r="HD70" s="307"/>
      <c r="HE70" s="57"/>
      <c r="HF70" s="17"/>
      <c r="HG70" s="17"/>
      <c r="HH70" s="56"/>
      <c r="HI70" s="50"/>
      <c r="HJ70" s="50"/>
      <c r="HK70" s="50"/>
      <c r="HL70" s="50"/>
      <c r="HM70" s="50"/>
      <c r="HN70" s="50"/>
      <c r="HO70" s="307"/>
      <c r="HP70" s="57"/>
      <c r="HQ70" s="17"/>
      <c r="HR70" s="17"/>
      <c r="HS70" s="56"/>
      <c r="HT70" s="50"/>
      <c r="HU70" s="50"/>
      <c r="HV70" s="50"/>
      <c r="HW70" s="50"/>
      <c r="HX70" s="50"/>
      <c r="HY70" s="50"/>
      <c r="HZ70" s="307"/>
      <c r="IA70" s="57"/>
      <c r="IB70" s="17"/>
      <c r="IC70" s="17"/>
    </row>
    <row r="71" spans="1:237" x14ac:dyDescent="0.3">
      <c r="A71" s="60"/>
      <c r="B71" s="224"/>
      <c r="C71" s="224"/>
      <c r="D71" s="61"/>
      <c r="E71" s="61"/>
      <c r="F71" s="61"/>
      <c r="G71" s="61"/>
      <c r="H71" s="61"/>
      <c r="I71" s="61"/>
      <c r="J71" s="307"/>
      <c r="K71" s="307"/>
      <c r="L71" s="307"/>
      <c r="M71" s="307"/>
      <c r="N71" s="307"/>
      <c r="O71" s="307"/>
      <c r="P71" s="307"/>
      <c r="Q71" s="17"/>
      <c r="R71" s="56"/>
      <c r="S71" s="50"/>
      <c r="T71" s="50"/>
      <c r="U71" s="50"/>
      <c r="V71" s="50"/>
      <c r="W71" s="50"/>
      <c r="X71" s="50"/>
      <c r="Y71" s="307"/>
      <c r="Z71" s="57"/>
      <c r="AA71" s="17"/>
      <c r="AB71" s="17"/>
      <c r="AC71" s="56"/>
      <c r="AD71" s="50"/>
      <c r="AE71" s="50"/>
      <c r="AF71" s="50"/>
      <c r="AG71" s="50"/>
      <c r="AH71" s="50"/>
      <c r="AI71" s="50"/>
      <c r="AJ71" s="307"/>
      <c r="AK71" s="57"/>
      <c r="AL71" s="17"/>
      <c r="AM71" s="17"/>
      <c r="AN71" s="56"/>
      <c r="AO71" s="50"/>
      <c r="AP71" s="50"/>
      <c r="AQ71" s="50"/>
      <c r="AR71" s="50"/>
      <c r="AS71" s="50"/>
      <c r="AT71" s="50"/>
      <c r="AU71" s="307"/>
      <c r="AV71" s="57"/>
      <c r="AW71" s="17"/>
      <c r="AX71" s="17"/>
      <c r="AY71" s="56"/>
      <c r="AZ71" s="50"/>
      <c r="BA71" s="50"/>
      <c r="BB71" s="50"/>
      <c r="BC71" s="50"/>
      <c r="BD71" s="50"/>
      <c r="BE71" s="50"/>
      <c r="BF71" s="307"/>
      <c r="BG71" s="57"/>
      <c r="BH71" s="17"/>
      <c r="BI71" s="17"/>
      <c r="BJ71" s="56"/>
      <c r="BK71" s="50"/>
      <c r="BL71" s="50"/>
      <c r="BM71" s="50"/>
      <c r="BN71" s="50"/>
      <c r="BO71" s="50"/>
      <c r="BP71" s="50"/>
      <c r="BQ71" s="307"/>
      <c r="BR71" s="57"/>
      <c r="BS71" s="17"/>
      <c r="BT71" s="17"/>
      <c r="BU71" s="56"/>
      <c r="BV71" s="50"/>
      <c r="BW71" s="50"/>
      <c r="BX71" s="50"/>
      <c r="BY71" s="50"/>
      <c r="BZ71" s="50"/>
      <c r="CA71" s="50"/>
      <c r="CB71" s="307"/>
      <c r="CC71" s="57"/>
      <c r="CD71" s="17"/>
      <c r="CE71" s="17"/>
      <c r="CF71" s="56"/>
      <c r="CG71" s="50"/>
      <c r="CH71" s="50"/>
      <c r="CI71" s="50"/>
      <c r="CJ71" s="50"/>
      <c r="CK71" s="50"/>
      <c r="CL71" s="50"/>
      <c r="CM71" s="307"/>
      <c r="CN71" s="57"/>
      <c r="CO71" s="17"/>
      <c r="CP71" s="17"/>
      <c r="CQ71" s="56"/>
      <c r="CR71" s="50"/>
      <c r="CS71" s="50"/>
      <c r="CT71" s="50"/>
      <c r="CU71" s="50"/>
      <c r="CV71" s="50"/>
      <c r="CW71" s="50"/>
      <c r="CX71" s="307"/>
      <c r="CY71" s="57"/>
      <c r="CZ71" s="17"/>
      <c r="DA71" s="17"/>
      <c r="DB71" s="56"/>
      <c r="DC71" s="50"/>
      <c r="DD71" s="50"/>
      <c r="DE71" s="50"/>
      <c r="DF71" s="50"/>
      <c r="DG71" s="50"/>
      <c r="DH71" s="50"/>
      <c r="DI71" s="307"/>
      <c r="DJ71" s="57"/>
      <c r="DK71" s="17"/>
      <c r="DL71" s="17"/>
      <c r="DM71" s="56"/>
      <c r="DN71" s="50"/>
      <c r="DO71" s="50"/>
      <c r="DP71" s="50"/>
      <c r="DQ71" s="50"/>
      <c r="DR71" s="50"/>
      <c r="DS71" s="50"/>
      <c r="DT71" s="307"/>
      <c r="DU71" s="57"/>
      <c r="DV71" s="17"/>
      <c r="DW71" s="17"/>
      <c r="DX71" s="56"/>
      <c r="DY71" s="50"/>
      <c r="DZ71" s="50"/>
      <c r="EA71" s="50"/>
      <c r="EB71" s="50"/>
      <c r="EC71" s="50"/>
      <c r="ED71" s="50"/>
      <c r="EE71" s="307"/>
      <c r="EF71" s="57"/>
      <c r="EG71" s="17"/>
      <c r="EH71" s="17"/>
      <c r="EI71" s="56"/>
      <c r="EJ71" s="50"/>
      <c r="EK71" s="50"/>
      <c r="EL71" s="50"/>
      <c r="EM71" s="50"/>
      <c r="EN71" s="50"/>
      <c r="EO71" s="50"/>
      <c r="EP71" s="307"/>
      <c r="EQ71" s="57"/>
      <c r="ER71" s="17"/>
      <c r="ES71" s="17"/>
      <c r="ET71" s="56"/>
      <c r="EU71" s="50"/>
      <c r="EV71" s="50"/>
      <c r="EW71" s="50"/>
      <c r="EX71" s="50"/>
      <c r="EY71" s="50"/>
      <c r="EZ71" s="50"/>
      <c r="FA71" s="307"/>
      <c r="FB71" s="57"/>
      <c r="FC71" s="17"/>
      <c r="FD71" s="17"/>
      <c r="FE71" s="56"/>
      <c r="FF71" s="50"/>
      <c r="FG71" s="50"/>
      <c r="FH71" s="50"/>
      <c r="FI71" s="50"/>
      <c r="FJ71" s="50"/>
      <c r="FK71" s="50"/>
      <c r="FL71" s="307"/>
      <c r="FM71" s="57"/>
      <c r="FN71" s="17"/>
      <c r="FO71" s="17"/>
      <c r="FP71" s="56"/>
      <c r="FQ71" s="50"/>
      <c r="FR71" s="50"/>
      <c r="FS71" s="50"/>
      <c r="FT71" s="50"/>
      <c r="FU71" s="50"/>
      <c r="FV71" s="50"/>
      <c r="FW71" s="307"/>
      <c r="FX71" s="57"/>
      <c r="FY71" s="17"/>
      <c r="FZ71" s="17"/>
      <c r="GA71" s="56"/>
      <c r="GB71" s="50"/>
      <c r="GC71" s="50"/>
      <c r="GD71" s="50"/>
      <c r="GE71" s="50"/>
      <c r="GF71" s="50"/>
      <c r="GG71" s="50"/>
      <c r="GH71" s="307"/>
      <c r="GI71" s="57"/>
      <c r="GJ71" s="17"/>
      <c r="GK71" s="17"/>
      <c r="GL71" s="56"/>
      <c r="GM71" s="50"/>
      <c r="GN71" s="50"/>
      <c r="GO71" s="50"/>
      <c r="GP71" s="50"/>
      <c r="GQ71" s="50"/>
      <c r="GR71" s="50"/>
      <c r="GS71" s="307"/>
      <c r="GT71" s="57"/>
      <c r="GU71" s="17"/>
      <c r="GV71" s="17"/>
      <c r="GW71" s="56"/>
      <c r="GX71" s="50"/>
      <c r="GY71" s="50"/>
      <c r="GZ71" s="50"/>
      <c r="HA71" s="50"/>
      <c r="HB71" s="50"/>
      <c r="HC71" s="50"/>
      <c r="HD71" s="307"/>
      <c r="HE71" s="57"/>
      <c r="HF71" s="17"/>
      <c r="HG71" s="17"/>
      <c r="HH71" s="56"/>
      <c r="HI71" s="50"/>
      <c r="HJ71" s="50"/>
      <c r="HK71" s="50"/>
      <c r="HL71" s="50"/>
      <c r="HM71" s="50"/>
      <c r="HN71" s="50"/>
      <c r="HO71" s="307"/>
      <c r="HP71" s="57"/>
      <c r="HQ71" s="17"/>
      <c r="HR71" s="17"/>
      <c r="HS71" s="56"/>
      <c r="HT71" s="50"/>
      <c r="HU71" s="50"/>
      <c r="HV71" s="50"/>
      <c r="HW71" s="50"/>
      <c r="HX71" s="50"/>
      <c r="HY71" s="50"/>
      <c r="HZ71" s="307"/>
      <c r="IA71" s="57"/>
      <c r="IB71" s="17"/>
      <c r="IC71" s="17"/>
    </row>
    <row r="72" spans="1:237" x14ac:dyDescent="0.3">
      <c r="A72" s="60"/>
      <c r="B72" s="225"/>
      <c r="C72" s="225"/>
      <c r="D72" s="61"/>
      <c r="E72" s="61"/>
      <c r="F72" s="61"/>
      <c r="G72" s="61"/>
      <c r="H72" s="61"/>
      <c r="I72" s="61"/>
      <c r="J72" s="307"/>
      <c r="K72" s="307"/>
      <c r="L72" s="307"/>
      <c r="M72" s="307"/>
      <c r="N72" s="307"/>
      <c r="O72" s="307"/>
      <c r="P72" s="307"/>
      <c r="Q72" s="17"/>
      <c r="R72" s="56"/>
      <c r="S72" s="50"/>
      <c r="T72" s="50"/>
      <c r="U72" s="50"/>
      <c r="V72" s="50"/>
      <c r="W72" s="50"/>
      <c r="X72" s="50"/>
      <c r="Y72" s="307"/>
      <c r="Z72" s="57"/>
      <c r="AA72" s="17"/>
      <c r="AB72" s="17"/>
      <c r="AC72" s="56"/>
      <c r="AD72" s="50"/>
      <c r="AE72" s="50"/>
      <c r="AF72" s="50"/>
      <c r="AG72" s="50"/>
      <c r="AH72" s="50"/>
      <c r="AI72" s="50"/>
      <c r="AJ72" s="307"/>
      <c r="AK72" s="57"/>
      <c r="AL72" s="17"/>
      <c r="AM72" s="17"/>
      <c r="AN72" s="56"/>
      <c r="AO72" s="50"/>
      <c r="AP72" s="50"/>
      <c r="AQ72" s="50"/>
      <c r="AR72" s="50"/>
      <c r="AS72" s="50"/>
      <c r="AT72" s="50"/>
      <c r="AU72" s="307"/>
      <c r="AV72" s="57"/>
      <c r="AW72" s="17"/>
      <c r="AX72" s="17"/>
      <c r="AY72" s="56"/>
      <c r="AZ72" s="50"/>
      <c r="BA72" s="50"/>
      <c r="BB72" s="50"/>
      <c r="BC72" s="50"/>
      <c r="BD72" s="50"/>
      <c r="BE72" s="50"/>
      <c r="BF72" s="307"/>
      <c r="BG72" s="57"/>
      <c r="BH72" s="17"/>
      <c r="BI72" s="17"/>
      <c r="BJ72" s="56"/>
      <c r="BK72" s="50"/>
      <c r="BL72" s="50"/>
      <c r="BM72" s="50"/>
      <c r="BN72" s="50"/>
      <c r="BO72" s="50"/>
      <c r="BP72" s="50"/>
      <c r="BQ72" s="307"/>
      <c r="BR72" s="57"/>
      <c r="BS72" s="17"/>
      <c r="BT72" s="17"/>
      <c r="BU72" s="56"/>
      <c r="BV72" s="50"/>
      <c r="BW72" s="50"/>
      <c r="BX72" s="50"/>
      <c r="BY72" s="50"/>
      <c r="BZ72" s="50"/>
      <c r="CA72" s="50"/>
      <c r="CB72" s="307"/>
      <c r="CC72" s="57"/>
      <c r="CD72" s="17"/>
      <c r="CE72" s="17"/>
      <c r="CF72" s="56"/>
      <c r="CG72" s="50"/>
      <c r="CH72" s="50"/>
      <c r="CI72" s="50"/>
      <c r="CJ72" s="50"/>
      <c r="CK72" s="50"/>
      <c r="CL72" s="50"/>
      <c r="CM72" s="307"/>
      <c r="CN72" s="57"/>
      <c r="CO72" s="17"/>
      <c r="CP72" s="17"/>
      <c r="CQ72" s="56"/>
      <c r="CR72" s="50"/>
      <c r="CS72" s="50"/>
      <c r="CT72" s="50"/>
      <c r="CU72" s="50"/>
      <c r="CV72" s="50"/>
      <c r="CW72" s="50"/>
      <c r="CX72" s="307"/>
      <c r="CY72" s="57"/>
      <c r="CZ72" s="17"/>
      <c r="DA72" s="17"/>
      <c r="DB72" s="56"/>
      <c r="DC72" s="50"/>
      <c r="DD72" s="50"/>
      <c r="DE72" s="50"/>
      <c r="DF72" s="50"/>
      <c r="DG72" s="50"/>
      <c r="DH72" s="50"/>
      <c r="DI72" s="307"/>
      <c r="DJ72" s="57"/>
      <c r="DK72" s="17"/>
      <c r="DL72" s="17"/>
      <c r="DM72" s="56"/>
      <c r="DN72" s="50"/>
      <c r="DO72" s="50"/>
      <c r="DP72" s="50"/>
      <c r="DQ72" s="50"/>
      <c r="DR72" s="50"/>
      <c r="DS72" s="50"/>
      <c r="DT72" s="307"/>
      <c r="DU72" s="57"/>
      <c r="DV72" s="17"/>
      <c r="DW72" s="17"/>
      <c r="DX72" s="56"/>
      <c r="DY72" s="50"/>
      <c r="DZ72" s="50"/>
      <c r="EA72" s="50"/>
      <c r="EB72" s="50"/>
      <c r="EC72" s="50"/>
      <c r="ED72" s="50"/>
      <c r="EE72" s="307"/>
      <c r="EF72" s="57"/>
      <c r="EG72" s="17"/>
      <c r="EH72" s="17"/>
      <c r="EI72" s="56"/>
      <c r="EJ72" s="50"/>
      <c r="EK72" s="50"/>
      <c r="EL72" s="50"/>
      <c r="EM72" s="50"/>
      <c r="EN72" s="50"/>
      <c r="EO72" s="50"/>
      <c r="EP72" s="307"/>
      <c r="EQ72" s="57"/>
      <c r="ER72" s="17"/>
      <c r="ES72" s="17"/>
      <c r="ET72" s="56"/>
      <c r="EU72" s="50"/>
      <c r="EV72" s="50"/>
      <c r="EW72" s="50"/>
      <c r="EX72" s="50"/>
      <c r="EY72" s="50"/>
      <c r="EZ72" s="50"/>
      <c r="FA72" s="307"/>
      <c r="FB72" s="57"/>
      <c r="FC72" s="17"/>
      <c r="FD72" s="17"/>
      <c r="FE72" s="56"/>
      <c r="FF72" s="50"/>
      <c r="FG72" s="50"/>
      <c r="FH72" s="50"/>
      <c r="FI72" s="50"/>
      <c r="FJ72" s="50"/>
      <c r="FK72" s="50"/>
      <c r="FL72" s="307"/>
      <c r="FM72" s="57"/>
      <c r="FN72" s="17"/>
      <c r="FO72" s="17"/>
      <c r="FP72" s="56"/>
      <c r="FQ72" s="50"/>
      <c r="FR72" s="50"/>
      <c r="FS72" s="50"/>
      <c r="FT72" s="50"/>
      <c r="FU72" s="50"/>
      <c r="FV72" s="50"/>
      <c r="FW72" s="307"/>
      <c r="FX72" s="57"/>
      <c r="FY72" s="17"/>
      <c r="FZ72" s="17"/>
      <c r="GA72" s="56"/>
      <c r="GB72" s="50"/>
      <c r="GC72" s="50"/>
      <c r="GD72" s="50"/>
      <c r="GE72" s="50"/>
      <c r="GF72" s="50"/>
      <c r="GG72" s="50"/>
      <c r="GH72" s="307"/>
      <c r="GI72" s="57"/>
      <c r="GJ72" s="17"/>
      <c r="GK72" s="17"/>
      <c r="GL72" s="56"/>
      <c r="GM72" s="50"/>
      <c r="GN72" s="50"/>
      <c r="GO72" s="50"/>
      <c r="GP72" s="50"/>
      <c r="GQ72" s="50"/>
      <c r="GR72" s="50"/>
      <c r="GS72" s="307"/>
      <c r="GT72" s="57"/>
      <c r="GU72" s="17"/>
      <c r="GV72" s="17"/>
      <c r="GW72" s="56"/>
      <c r="GX72" s="50"/>
      <c r="GY72" s="50"/>
      <c r="GZ72" s="50"/>
      <c r="HA72" s="50"/>
      <c r="HB72" s="50"/>
      <c r="HC72" s="50"/>
      <c r="HD72" s="307"/>
      <c r="HE72" s="57"/>
      <c r="HF72" s="17"/>
      <c r="HG72" s="17"/>
      <c r="HH72" s="56"/>
      <c r="HI72" s="50"/>
      <c r="HJ72" s="50"/>
      <c r="HK72" s="50"/>
      <c r="HL72" s="50"/>
      <c r="HM72" s="50"/>
      <c r="HN72" s="50"/>
      <c r="HO72" s="307"/>
      <c r="HP72" s="57"/>
      <c r="HQ72" s="17"/>
      <c r="HR72" s="17"/>
      <c r="HS72" s="56"/>
      <c r="HT72" s="50"/>
      <c r="HU72" s="50"/>
      <c r="HV72" s="50"/>
      <c r="HW72" s="50"/>
      <c r="HX72" s="50"/>
      <c r="HY72" s="50"/>
      <c r="HZ72" s="307"/>
      <c r="IA72" s="57"/>
      <c r="IB72" s="17"/>
      <c r="IC72" s="17"/>
    </row>
    <row r="73" spans="1:237" x14ac:dyDescent="0.3">
      <c r="A73" s="60"/>
      <c r="B73" s="225"/>
      <c r="C73" s="225"/>
      <c r="D73" s="61"/>
      <c r="E73" s="61"/>
      <c r="F73" s="61"/>
      <c r="G73" s="61"/>
      <c r="H73" s="61"/>
      <c r="I73" s="61"/>
      <c r="J73" s="307"/>
      <c r="K73" s="307"/>
      <c r="L73" s="307"/>
      <c r="M73" s="307"/>
      <c r="N73" s="307"/>
      <c r="O73" s="307"/>
      <c r="P73" s="307"/>
      <c r="Q73" s="17"/>
      <c r="R73" s="56"/>
      <c r="S73" s="50"/>
      <c r="T73" s="50"/>
      <c r="U73" s="50"/>
      <c r="V73" s="50"/>
      <c r="W73" s="50"/>
      <c r="X73" s="50"/>
      <c r="Y73" s="307"/>
      <c r="Z73" s="57"/>
      <c r="AA73" s="17"/>
      <c r="AB73" s="17"/>
      <c r="AC73" s="56"/>
      <c r="AD73" s="50"/>
      <c r="AE73" s="50"/>
      <c r="AF73" s="50"/>
      <c r="AG73" s="50"/>
      <c r="AH73" s="50"/>
      <c r="AI73" s="50"/>
      <c r="AJ73" s="307"/>
      <c r="AK73" s="57"/>
      <c r="AL73" s="17"/>
      <c r="AM73" s="17"/>
      <c r="AN73" s="56"/>
      <c r="AO73" s="50"/>
      <c r="AP73" s="50"/>
      <c r="AQ73" s="50"/>
      <c r="AR73" s="50"/>
      <c r="AS73" s="50"/>
      <c r="AT73" s="50"/>
      <c r="AU73" s="307"/>
      <c r="AV73" s="57"/>
      <c r="AW73" s="17"/>
      <c r="AX73" s="17"/>
      <c r="AY73" s="56"/>
      <c r="AZ73" s="50"/>
      <c r="BA73" s="50"/>
      <c r="BB73" s="50"/>
      <c r="BC73" s="50"/>
      <c r="BD73" s="50"/>
      <c r="BE73" s="50"/>
      <c r="BF73" s="307"/>
      <c r="BG73" s="57"/>
      <c r="BH73" s="17"/>
      <c r="BI73" s="17"/>
      <c r="BJ73" s="56"/>
      <c r="BK73" s="50"/>
      <c r="BL73" s="50"/>
      <c r="BM73" s="50"/>
      <c r="BN73" s="50"/>
      <c r="BO73" s="50"/>
      <c r="BP73" s="50"/>
      <c r="BQ73" s="307"/>
      <c r="BR73" s="57"/>
      <c r="BS73" s="17"/>
      <c r="BT73" s="17"/>
      <c r="BU73" s="56"/>
      <c r="BV73" s="50"/>
      <c r="BW73" s="50"/>
      <c r="BX73" s="50"/>
      <c r="BY73" s="50"/>
      <c r="BZ73" s="50"/>
      <c r="CA73" s="50"/>
      <c r="CB73" s="307"/>
      <c r="CC73" s="57"/>
      <c r="CD73" s="17"/>
      <c r="CE73" s="17"/>
      <c r="CF73" s="56"/>
      <c r="CG73" s="50"/>
      <c r="CH73" s="50"/>
      <c r="CI73" s="50"/>
      <c r="CJ73" s="50"/>
      <c r="CK73" s="50"/>
      <c r="CL73" s="50"/>
      <c r="CM73" s="307"/>
      <c r="CN73" s="57"/>
      <c r="CO73" s="17"/>
      <c r="CP73" s="17"/>
      <c r="CQ73" s="56"/>
      <c r="CR73" s="50"/>
      <c r="CS73" s="50"/>
      <c r="CT73" s="50"/>
      <c r="CU73" s="50"/>
      <c r="CV73" s="50"/>
      <c r="CW73" s="50"/>
      <c r="CX73" s="307"/>
      <c r="CY73" s="57"/>
      <c r="CZ73" s="17"/>
      <c r="DA73" s="17"/>
      <c r="DB73" s="56"/>
      <c r="DC73" s="50"/>
      <c r="DD73" s="50"/>
      <c r="DE73" s="50"/>
      <c r="DF73" s="50"/>
      <c r="DG73" s="50"/>
      <c r="DH73" s="50"/>
      <c r="DI73" s="307"/>
      <c r="DJ73" s="57"/>
      <c r="DK73" s="17"/>
      <c r="DL73" s="17"/>
      <c r="DM73" s="56"/>
      <c r="DN73" s="50"/>
      <c r="DO73" s="50"/>
      <c r="DP73" s="50"/>
      <c r="DQ73" s="50"/>
      <c r="DR73" s="50"/>
      <c r="DS73" s="50"/>
      <c r="DT73" s="307"/>
      <c r="DU73" s="57"/>
      <c r="DV73" s="17"/>
      <c r="DW73" s="17"/>
      <c r="DX73" s="56"/>
      <c r="DY73" s="50"/>
      <c r="DZ73" s="50"/>
      <c r="EA73" s="50"/>
      <c r="EB73" s="50"/>
      <c r="EC73" s="50"/>
      <c r="ED73" s="50"/>
      <c r="EE73" s="307"/>
      <c r="EF73" s="57"/>
      <c r="EG73" s="17"/>
      <c r="EH73" s="17"/>
      <c r="EI73" s="56"/>
      <c r="EJ73" s="50"/>
      <c r="EK73" s="50"/>
      <c r="EL73" s="50"/>
      <c r="EM73" s="50"/>
      <c r="EN73" s="50"/>
      <c r="EO73" s="50"/>
      <c r="EP73" s="307"/>
      <c r="EQ73" s="57"/>
      <c r="ER73" s="17"/>
      <c r="ES73" s="17"/>
      <c r="ET73" s="56"/>
      <c r="EU73" s="50"/>
      <c r="EV73" s="50"/>
      <c r="EW73" s="50"/>
      <c r="EX73" s="50"/>
      <c r="EY73" s="50"/>
      <c r="EZ73" s="50"/>
      <c r="FA73" s="307"/>
      <c r="FB73" s="57"/>
      <c r="FC73" s="17"/>
      <c r="FD73" s="17"/>
      <c r="FE73" s="56"/>
      <c r="FF73" s="50"/>
      <c r="FG73" s="50"/>
      <c r="FH73" s="50"/>
      <c r="FI73" s="50"/>
      <c r="FJ73" s="50"/>
      <c r="FK73" s="50"/>
      <c r="FL73" s="307"/>
      <c r="FM73" s="57"/>
      <c r="FN73" s="17"/>
      <c r="FO73" s="17"/>
      <c r="FP73" s="56"/>
      <c r="FQ73" s="50"/>
      <c r="FR73" s="50"/>
      <c r="FS73" s="50"/>
      <c r="FT73" s="50"/>
      <c r="FU73" s="50"/>
      <c r="FV73" s="50"/>
      <c r="FW73" s="307"/>
      <c r="FX73" s="57"/>
      <c r="FY73" s="17"/>
      <c r="FZ73" s="17"/>
      <c r="GA73" s="56"/>
      <c r="GB73" s="50"/>
      <c r="GC73" s="50"/>
      <c r="GD73" s="50"/>
      <c r="GE73" s="50"/>
      <c r="GF73" s="50"/>
      <c r="GG73" s="50"/>
      <c r="GH73" s="307"/>
      <c r="GI73" s="57"/>
      <c r="GJ73" s="17"/>
      <c r="GK73" s="17"/>
      <c r="GL73" s="56"/>
      <c r="GM73" s="50"/>
      <c r="GN73" s="50"/>
      <c r="GO73" s="50"/>
      <c r="GP73" s="50"/>
      <c r="GQ73" s="50"/>
      <c r="GR73" s="50"/>
      <c r="GS73" s="307"/>
      <c r="GT73" s="57"/>
      <c r="GU73" s="17"/>
      <c r="GV73" s="17"/>
      <c r="GW73" s="56"/>
      <c r="GX73" s="50"/>
      <c r="GY73" s="50"/>
      <c r="GZ73" s="50"/>
      <c r="HA73" s="50"/>
      <c r="HB73" s="50"/>
      <c r="HC73" s="50"/>
      <c r="HD73" s="307"/>
      <c r="HE73" s="57"/>
      <c r="HF73" s="17"/>
      <c r="HG73" s="17"/>
      <c r="HH73" s="56"/>
      <c r="HI73" s="50"/>
      <c r="HJ73" s="50"/>
      <c r="HK73" s="50"/>
      <c r="HL73" s="50"/>
      <c r="HM73" s="50"/>
      <c r="HN73" s="50"/>
      <c r="HO73" s="307"/>
      <c r="HP73" s="57"/>
      <c r="HQ73" s="17"/>
      <c r="HR73" s="17"/>
      <c r="HS73" s="56"/>
      <c r="HT73" s="50"/>
      <c r="HU73" s="50"/>
      <c r="HV73" s="50"/>
      <c r="HW73" s="50"/>
      <c r="HX73" s="50"/>
      <c r="HY73" s="50"/>
      <c r="HZ73" s="307"/>
      <c r="IA73" s="57"/>
      <c r="IB73" s="17"/>
      <c r="IC73" s="17"/>
    </row>
    <row r="74" spans="1:237" x14ac:dyDescent="0.3">
      <c r="A74" s="60"/>
      <c r="B74" s="224"/>
      <c r="C74" s="224"/>
      <c r="D74" s="61"/>
      <c r="E74" s="61"/>
      <c r="F74" s="61"/>
      <c r="G74" s="61"/>
      <c r="H74" s="61"/>
      <c r="I74" s="61"/>
      <c r="J74" s="307"/>
      <c r="K74" s="307"/>
      <c r="L74" s="307"/>
      <c r="M74" s="307"/>
      <c r="N74" s="307"/>
      <c r="O74" s="307"/>
      <c r="P74" s="307"/>
      <c r="Q74" s="17"/>
      <c r="R74" s="56"/>
      <c r="S74" s="50"/>
      <c r="T74" s="50"/>
      <c r="U74" s="50"/>
      <c r="V74" s="50"/>
      <c r="W74" s="50"/>
      <c r="X74" s="50"/>
      <c r="Y74" s="307"/>
      <c r="Z74" s="57"/>
      <c r="AA74" s="17"/>
      <c r="AB74" s="17"/>
      <c r="AC74" s="56"/>
      <c r="AD74" s="50"/>
      <c r="AE74" s="50"/>
      <c r="AF74" s="50"/>
      <c r="AG74" s="50"/>
      <c r="AH74" s="50"/>
      <c r="AI74" s="50"/>
      <c r="AJ74" s="307"/>
      <c r="AK74" s="57"/>
      <c r="AL74" s="17"/>
      <c r="AM74" s="17"/>
      <c r="AN74" s="56"/>
      <c r="AO74" s="50"/>
      <c r="AP74" s="50"/>
      <c r="AQ74" s="50"/>
      <c r="AR74" s="50"/>
      <c r="AS74" s="50"/>
      <c r="AT74" s="50"/>
      <c r="AU74" s="307"/>
      <c r="AV74" s="57"/>
      <c r="AW74" s="17"/>
      <c r="AX74" s="17"/>
      <c r="AY74" s="56"/>
      <c r="AZ74" s="50"/>
      <c r="BA74" s="50"/>
      <c r="BB74" s="50"/>
      <c r="BC74" s="50"/>
      <c r="BD74" s="50"/>
      <c r="BE74" s="50"/>
      <c r="BF74" s="307"/>
      <c r="BG74" s="57"/>
      <c r="BH74" s="17"/>
      <c r="BI74" s="17"/>
      <c r="BJ74" s="56"/>
      <c r="BK74" s="50"/>
      <c r="BL74" s="50"/>
      <c r="BM74" s="50"/>
      <c r="BN74" s="50"/>
      <c r="BO74" s="50"/>
      <c r="BP74" s="50"/>
      <c r="BQ74" s="307"/>
      <c r="BR74" s="57"/>
      <c r="BS74" s="17"/>
      <c r="BT74" s="17"/>
      <c r="BU74" s="56"/>
      <c r="BV74" s="50"/>
      <c r="BW74" s="50"/>
      <c r="BX74" s="50"/>
      <c r="BY74" s="50"/>
      <c r="BZ74" s="50"/>
      <c r="CA74" s="50"/>
      <c r="CB74" s="307"/>
      <c r="CC74" s="57"/>
      <c r="CD74" s="17"/>
      <c r="CE74" s="17"/>
      <c r="CF74" s="56"/>
      <c r="CG74" s="50"/>
      <c r="CH74" s="50"/>
      <c r="CI74" s="50"/>
      <c r="CJ74" s="50"/>
      <c r="CK74" s="50"/>
      <c r="CL74" s="50"/>
      <c r="CM74" s="307"/>
      <c r="CN74" s="57"/>
      <c r="CO74" s="17"/>
      <c r="CP74" s="17"/>
      <c r="CQ74" s="56"/>
      <c r="CR74" s="50"/>
      <c r="CS74" s="50"/>
      <c r="CT74" s="50"/>
      <c r="CU74" s="50"/>
      <c r="CV74" s="50"/>
      <c r="CW74" s="50"/>
      <c r="CX74" s="307"/>
      <c r="CY74" s="57"/>
      <c r="CZ74" s="17"/>
      <c r="DA74" s="17"/>
      <c r="DB74" s="56"/>
      <c r="DC74" s="50"/>
      <c r="DD74" s="50"/>
      <c r="DE74" s="50"/>
      <c r="DF74" s="50"/>
      <c r="DG74" s="50"/>
      <c r="DH74" s="50"/>
      <c r="DI74" s="307"/>
      <c r="DJ74" s="57"/>
      <c r="DK74" s="17"/>
      <c r="DL74" s="17"/>
      <c r="DM74" s="56"/>
      <c r="DN74" s="50"/>
      <c r="DO74" s="50"/>
      <c r="DP74" s="50"/>
      <c r="DQ74" s="50"/>
      <c r="DR74" s="50"/>
      <c r="DS74" s="50"/>
      <c r="DT74" s="307"/>
      <c r="DU74" s="57"/>
      <c r="DV74" s="17"/>
      <c r="DW74" s="17"/>
      <c r="DX74" s="56"/>
      <c r="DY74" s="50"/>
      <c r="DZ74" s="50"/>
      <c r="EA74" s="50"/>
      <c r="EB74" s="50"/>
      <c r="EC74" s="50"/>
      <c r="ED74" s="50"/>
      <c r="EE74" s="307"/>
      <c r="EF74" s="57"/>
      <c r="EG74" s="17"/>
      <c r="EH74" s="17"/>
      <c r="EI74" s="56"/>
      <c r="EJ74" s="50"/>
      <c r="EK74" s="50"/>
      <c r="EL74" s="50"/>
      <c r="EM74" s="50"/>
      <c r="EN74" s="50"/>
      <c r="EO74" s="50"/>
      <c r="EP74" s="307"/>
      <c r="EQ74" s="57"/>
      <c r="ER74" s="17"/>
      <c r="ES74" s="17"/>
      <c r="ET74" s="56"/>
      <c r="EU74" s="50"/>
      <c r="EV74" s="50"/>
      <c r="EW74" s="50"/>
      <c r="EX74" s="50"/>
      <c r="EY74" s="50"/>
      <c r="EZ74" s="50"/>
      <c r="FA74" s="307"/>
      <c r="FB74" s="57"/>
      <c r="FC74" s="17"/>
      <c r="FD74" s="17"/>
      <c r="FE74" s="56"/>
      <c r="FF74" s="50"/>
      <c r="FG74" s="50"/>
      <c r="FH74" s="50"/>
      <c r="FI74" s="50"/>
      <c r="FJ74" s="50"/>
      <c r="FK74" s="50"/>
      <c r="FL74" s="307"/>
      <c r="FM74" s="57"/>
      <c r="FN74" s="17"/>
      <c r="FO74" s="17"/>
      <c r="FP74" s="56"/>
      <c r="FQ74" s="50"/>
      <c r="FR74" s="50"/>
      <c r="FS74" s="50"/>
      <c r="FT74" s="50"/>
      <c r="FU74" s="50"/>
      <c r="FV74" s="50"/>
      <c r="FW74" s="307"/>
      <c r="FX74" s="57"/>
      <c r="FY74" s="17"/>
      <c r="FZ74" s="17"/>
      <c r="GA74" s="56"/>
      <c r="GB74" s="50"/>
      <c r="GC74" s="50"/>
      <c r="GD74" s="50"/>
      <c r="GE74" s="50"/>
      <c r="GF74" s="50"/>
      <c r="GG74" s="50"/>
      <c r="GH74" s="307"/>
      <c r="GI74" s="57"/>
      <c r="GJ74" s="17"/>
      <c r="GK74" s="17"/>
      <c r="GL74" s="56"/>
      <c r="GM74" s="50"/>
      <c r="GN74" s="50"/>
      <c r="GO74" s="50"/>
      <c r="GP74" s="50"/>
      <c r="GQ74" s="50"/>
      <c r="GR74" s="50"/>
      <c r="GS74" s="307"/>
      <c r="GT74" s="57"/>
      <c r="GU74" s="17"/>
      <c r="GV74" s="17"/>
      <c r="GW74" s="56"/>
      <c r="GX74" s="50"/>
      <c r="GY74" s="50"/>
      <c r="GZ74" s="50"/>
      <c r="HA74" s="50"/>
      <c r="HB74" s="50"/>
      <c r="HC74" s="50"/>
      <c r="HD74" s="307"/>
      <c r="HE74" s="57"/>
      <c r="HF74" s="17"/>
      <c r="HG74" s="17"/>
      <c r="HH74" s="56"/>
      <c r="HI74" s="50"/>
      <c r="HJ74" s="50"/>
      <c r="HK74" s="50"/>
      <c r="HL74" s="50"/>
      <c r="HM74" s="50"/>
      <c r="HN74" s="50"/>
      <c r="HO74" s="307"/>
      <c r="HP74" s="57"/>
      <c r="HQ74" s="17"/>
      <c r="HR74" s="17"/>
      <c r="HS74" s="56"/>
      <c r="HT74" s="50"/>
      <c r="HU74" s="50"/>
      <c r="HV74" s="50"/>
      <c r="HW74" s="50"/>
      <c r="HX74" s="50"/>
      <c r="HY74" s="50"/>
      <c r="HZ74" s="307"/>
      <c r="IA74" s="57"/>
      <c r="IB74" s="17"/>
      <c r="IC74" s="17"/>
    </row>
    <row r="75" spans="1:237" x14ac:dyDescent="0.3">
      <c r="A75" s="60"/>
      <c r="B75" s="224"/>
      <c r="C75" s="224"/>
      <c r="D75" s="61"/>
      <c r="E75" s="61"/>
      <c r="F75" s="61"/>
      <c r="G75" s="61"/>
      <c r="H75" s="61"/>
      <c r="I75" s="61"/>
      <c r="J75" s="307"/>
      <c r="K75" s="307"/>
      <c r="L75" s="307"/>
      <c r="M75" s="307"/>
      <c r="N75" s="307"/>
      <c r="O75" s="307"/>
      <c r="P75" s="307"/>
      <c r="Q75" s="17"/>
      <c r="R75" s="56"/>
      <c r="S75" s="50"/>
      <c r="T75" s="50"/>
      <c r="U75" s="50"/>
      <c r="V75" s="50"/>
      <c r="W75" s="50"/>
      <c r="X75" s="50"/>
      <c r="Y75" s="307"/>
      <c r="Z75" s="57"/>
      <c r="AA75" s="17"/>
      <c r="AB75" s="17"/>
      <c r="AC75" s="56"/>
      <c r="AD75" s="50"/>
      <c r="AE75" s="50"/>
      <c r="AF75" s="50"/>
      <c r="AG75" s="50"/>
      <c r="AH75" s="50"/>
      <c r="AI75" s="50"/>
      <c r="AJ75" s="307"/>
      <c r="AK75" s="57"/>
      <c r="AL75" s="17"/>
      <c r="AM75" s="17"/>
      <c r="AN75" s="56"/>
      <c r="AO75" s="50"/>
      <c r="AP75" s="50"/>
      <c r="AQ75" s="50"/>
      <c r="AR75" s="50"/>
      <c r="AS75" s="50"/>
      <c r="AT75" s="50"/>
      <c r="AU75" s="307"/>
      <c r="AV75" s="57"/>
      <c r="AW75" s="17"/>
      <c r="AX75" s="17"/>
      <c r="AY75" s="56"/>
      <c r="AZ75" s="50"/>
      <c r="BA75" s="50"/>
      <c r="BB75" s="50"/>
      <c r="BC75" s="50"/>
      <c r="BD75" s="50"/>
      <c r="BE75" s="50"/>
      <c r="BF75" s="307"/>
      <c r="BG75" s="57"/>
      <c r="BH75" s="17"/>
      <c r="BI75" s="17"/>
      <c r="BJ75" s="56"/>
      <c r="BK75" s="50"/>
      <c r="BL75" s="50"/>
      <c r="BM75" s="50"/>
      <c r="BN75" s="50"/>
      <c r="BO75" s="50"/>
      <c r="BP75" s="50"/>
      <c r="BQ75" s="307"/>
      <c r="BR75" s="57"/>
      <c r="BS75" s="17"/>
      <c r="BT75" s="17"/>
      <c r="BU75" s="56"/>
      <c r="BV75" s="50"/>
      <c r="BW75" s="50"/>
      <c r="BX75" s="50"/>
      <c r="BY75" s="50"/>
      <c r="BZ75" s="50"/>
      <c r="CA75" s="50"/>
      <c r="CB75" s="307"/>
      <c r="CC75" s="57"/>
      <c r="CD75" s="17"/>
      <c r="CE75" s="17"/>
      <c r="CF75" s="56"/>
      <c r="CG75" s="50"/>
      <c r="CH75" s="50"/>
      <c r="CI75" s="50"/>
      <c r="CJ75" s="50"/>
      <c r="CK75" s="50"/>
      <c r="CL75" s="50"/>
      <c r="CM75" s="307"/>
      <c r="CN75" s="57"/>
      <c r="CO75" s="17"/>
      <c r="CP75" s="17"/>
      <c r="CQ75" s="56"/>
      <c r="CR75" s="50"/>
      <c r="CS75" s="50"/>
      <c r="CT75" s="50"/>
      <c r="CU75" s="50"/>
      <c r="CV75" s="50"/>
      <c r="CW75" s="50"/>
      <c r="CX75" s="307"/>
      <c r="CY75" s="57"/>
      <c r="CZ75" s="17"/>
      <c r="DA75" s="17"/>
      <c r="DB75" s="56"/>
      <c r="DC75" s="50"/>
      <c r="DD75" s="50"/>
      <c r="DE75" s="50"/>
      <c r="DF75" s="50"/>
      <c r="DG75" s="50"/>
      <c r="DH75" s="50"/>
      <c r="DI75" s="307"/>
      <c r="DJ75" s="57"/>
      <c r="DK75" s="17"/>
      <c r="DL75" s="17"/>
      <c r="DM75" s="56"/>
      <c r="DN75" s="50"/>
      <c r="DO75" s="50"/>
      <c r="DP75" s="50"/>
      <c r="DQ75" s="50"/>
      <c r="DR75" s="50"/>
      <c r="DS75" s="50"/>
      <c r="DT75" s="307"/>
      <c r="DU75" s="57"/>
      <c r="DV75" s="17"/>
      <c r="DW75" s="17"/>
      <c r="DX75" s="56"/>
      <c r="DY75" s="50"/>
      <c r="DZ75" s="50"/>
      <c r="EA75" s="50"/>
      <c r="EB75" s="50"/>
      <c r="EC75" s="50"/>
      <c r="ED75" s="50"/>
      <c r="EE75" s="307"/>
      <c r="EF75" s="57"/>
      <c r="EG75" s="17"/>
      <c r="EH75" s="17"/>
      <c r="EI75" s="56"/>
      <c r="EJ75" s="50"/>
      <c r="EK75" s="50"/>
      <c r="EL75" s="50"/>
      <c r="EM75" s="50"/>
      <c r="EN75" s="50"/>
      <c r="EO75" s="50"/>
      <c r="EP75" s="307"/>
      <c r="EQ75" s="57"/>
      <c r="ER75" s="17"/>
      <c r="ES75" s="17"/>
      <c r="ET75" s="56"/>
      <c r="EU75" s="50"/>
      <c r="EV75" s="50"/>
      <c r="EW75" s="50"/>
      <c r="EX75" s="50"/>
      <c r="EY75" s="50"/>
      <c r="EZ75" s="50"/>
      <c r="FA75" s="307"/>
      <c r="FB75" s="57"/>
      <c r="FC75" s="17"/>
      <c r="FD75" s="17"/>
      <c r="FE75" s="56"/>
      <c r="FF75" s="50"/>
      <c r="FG75" s="50"/>
      <c r="FH75" s="50"/>
      <c r="FI75" s="50"/>
      <c r="FJ75" s="50"/>
      <c r="FK75" s="50"/>
      <c r="FL75" s="307"/>
      <c r="FM75" s="57"/>
      <c r="FN75" s="17"/>
      <c r="FO75" s="17"/>
      <c r="FP75" s="56"/>
      <c r="FQ75" s="50"/>
      <c r="FR75" s="50"/>
      <c r="FS75" s="50"/>
      <c r="FT75" s="50"/>
      <c r="FU75" s="50"/>
      <c r="FV75" s="50"/>
      <c r="FW75" s="307"/>
      <c r="FX75" s="57"/>
      <c r="FY75" s="17"/>
      <c r="FZ75" s="17"/>
      <c r="GA75" s="56"/>
      <c r="GB75" s="50"/>
      <c r="GC75" s="50"/>
      <c r="GD75" s="50"/>
      <c r="GE75" s="50"/>
      <c r="GF75" s="50"/>
      <c r="GG75" s="50"/>
      <c r="GH75" s="307"/>
      <c r="GI75" s="57"/>
      <c r="GJ75" s="17"/>
      <c r="GK75" s="17"/>
      <c r="GL75" s="56"/>
      <c r="GM75" s="50"/>
      <c r="GN75" s="50"/>
      <c r="GO75" s="50"/>
      <c r="GP75" s="50"/>
      <c r="GQ75" s="50"/>
      <c r="GR75" s="50"/>
      <c r="GS75" s="307"/>
      <c r="GT75" s="57"/>
      <c r="GU75" s="17"/>
      <c r="GV75" s="17"/>
      <c r="GW75" s="56"/>
      <c r="GX75" s="50"/>
      <c r="GY75" s="50"/>
      <c r="GZ75" s="50"/>
      <c r="HA75" s="50"/>
      <c r="HB75" s="50"/>
      <c r="HC75" s="50"/>
      <c r="HD75" s="307"/>
      <c r="HE75" s="57"/>
      <c r="HF75" s="17"/>
      <c r="HG75" s="17"/>
      <c r="HH75" s="56"/>
      <c r="HI75" s="50"/>
      <c r="HJ75" s="50"/>
      <c r="HK75" s="50"/>
      <c r="HL75" s="50"/>
      <c r="HM75" s="50"/>
      <c r="HN75" s="50"/>
      <c r="HO75" s="307"/>
      <c r="HP75" s="57"/>
      <c r="HQ75" s="17"/>
      <c r="HR75" s="17"/>
      <c r="HS75" s="56"/>
      <c r="HT75" s="50"/>
      <c r="HU75" s="50"/>
      <c r="HV75" s="50"/>
      <c r="HW75" s="50"/>
      <c r="HX75" s="50"/>
      <c r="HY75" s="50"/>
      <c r="HZ75" s="307"/>
      <c r="IA75" s="57"/>
      <c r="IB75" s="17"/>
      <c r="IC75" s="17"/>
    </row>
    <row r="76" spans="1:237" x14ac:dyDescent="0.3">
      <c r="A76" s="60"/>
      <c r="B76" s="224"/>
      <c r="C76" s="224"/>
      <c r="D76" s="61"/>
      <c r="E76" s="61"/>
      <c r="F76" s="61"/>
      <c r="G76" s="61"/>
      <c r="H76" s="61"/>
      <c r="I76" s="61"/>
      <c r="J76" s="307"/>
      <c r="K76" s="307"/>
      <c r="L76" s="307"/>
      <c r="M76" s="307"/>
      <c r="N76" s="307"/>
      <c r="O76" s="307"/>
      <c r="P76" s="307"/>
      <c r="Q76" s="17"/>
      <c r="R76" s="56"/>
      <c r="S76" s="50"/>
      <c r="T76" s="50"/>
      <c r="U76" s="50"/>
      <c r="V76" s="50"/>
      <c r="W76" s="50"/>
      <c r="X76" s="50"/>
      <c r="Y76" s="307"/>
      <c r="Z76" s="57"/>
      <c r="AA76" s="17"/>
      <c r="AB76" s="17"/>
      <c r="AC76" s="56"/>
      <c r="AD76" s="50"/>
      <c r="AE76" s="50"/>
      <c r="AF76" s="50"/>
      <c r="AG76" s="50"/>
      <c r="AH76" s="50"/>
      <c r="AI76" s="50"/>
      <c r="AJ76" s="307"/>
      <c r="AK76" s="57"/>
      <c r="AL76" s="17"/>
      <c r="AM76" s="17"/>
      <c r="AN76" s="56"/>
      <c r="AO76" s="50"/>
      <c r="AP76" s="50"/>
      <c r="AQ76" s="50"/>
      <c r="AR76" s="50"/>
      <c r="AS76" s="50"/>
      <c r="AT76" s="50"/>
      <c r="AU76" s="307"/>
      <c r="AV76" s="57"/>
      <c r="AW76" s="17"/>
      <c r="AX76" s="17"/>
      <c r="AY76" s="56"/>
      <c r="AZ76" s="50"/>
      <c r="BA76" s="50"/>
      <c r="BB76" s="50"/>
      <c r="BC76" s="50"/>
      <c r="BD76" s="50"/>
      <c r="BE76" s="50"/>
      <c r="BF76" s="307"/>
      <c r="BG76" s="57"/>
      <c r="BH76" s="17"/>
      <c r="BI76" s="17"/>
      <c r="BJ76" s="56"/>
      <c r="BK76" s="50"/>
      <c r="BL76" s="50"/>
      <c r="BM76" s="50"/>
      <c r="BN76" s="50"/>
      <c r="BO76" s="50"/>
      <c r="BP76" s="50"/>
      <c r="BQ76" s="307"/>
      <c r="BR76" s="57"/>
      <c r="BS76" s="17"/>
      <c r="BT76" s="17"/>
      <c r="BU76" s="56"/>
      <c r="BV76" s="50"/>
      <c r="BW76" s="50"/>
      <c r="BX76" s="50"/>
      <c r="BY76" s="50"/>
      <c r="BZ76" s="50"/>
      <c r="CA76" s="50"/>
      <c r="CB76" s="307"/>
      <c r="CC76" s="57"/>
      <c r="CD76" s="17"/>
      <c r="CE76" s="17"/>
      <c r="CF76" s="56"/>
      <c r="CG76" s="50"/>
      <c r="CH76" s="50"/>
      <c r="CI76" s="50"/>
      <c r="CJ76" s="50"/>
      <c r="CK76" s="50"/>
      <c r="CL76" s="50"/>
      <c r="CM76" s="307"/>
      <c r="CN76" s="57"/>
      <c r="CO76" s="17"/>
      <c r="CP76" s="17"/>
      <c r="CQ76" s="56"/>
      <c r="CR76" s="50"/>
      <c r="CS76" s="50"/>
      <c r="CT76" s="50"/>
      <c r="CU76" s="50"/>
      <c r="CV76" s="50"/>
      <c r="CW76" s="50"/>
      <c r="CX76" s="307"/>
      <c r="CY76" s="57"/>
      <c r="CZ76" s="17"/>
      <c r="DA76" s="17"/>
      <c r="DB76" s="56"/>
      <c r="DC76" s="50"/>
      <c r="DD76" s="50"/>
      <c r="DE76" s="50"/>
      <c r="DF76" s="50"/>
      <c r="DG76" s="50"/>
      <c r="DH76" s="50"/>
      <c r="DI76" s="307"/>
      <c r="DJ76" s="57"/>
      <c r="DK76" s="17"/>
      <c r="DL76" s="17"/>
      <c r="DM76" s="56"/>
      <c r="DN76" s="50"/>
      <c r="DO76" s="50"/>
      <c r="DP76" s="50"/>
      <c r="DQ76" s="50"/>
      <c r="DR76" s="50"/>
      <c r="DS76" s="50"/>
      <c r="DT76" s="307"/>
      <c r="DU76" s="57"/>
      <c r="DV76" s="17"/>
      <c r="DW76" s="17"/>
      <c r="DX76" s="56"/>
      <c r="DY76" s="50"/>
      <c r="DZ76" s="50"/>
      <c r="EA76" s="50"/>
      <c r="EB76" s="50"/>
      <c r="EC76" s="50"/>
      <c r="ED76" s="50"/>
      <c r="EE76" s="307"/>
      <c r="EF76" s="57"/>
      <c r="EG76" s="17"/>
      <c r="EH76" s="17"/>
      <c r="EI76" s="56"/>
      <c r="EJ76" s="50"/>
      <c r="EK76" s="50"/>
      <c r="EL76" s="50"/>
      <c r="EM76" s="50"/>
      <c r="EN76" s="50"/>
      <c r="EO76" s="50"/>
      <c r="EP76" s="307"/>
      <c r="EQ76" s="57"/>
      <c r="ER76" s="17"/>
      <c r="ES76" s="17"/>
      <c r="ET76" s="56"/>
      <c r="EU76" s="50"/>
      <c r="EV76" s="50"/>
      <c r="EW76" s="50"/>
      <c r="EX76" s="50"/>
      <c r="EY76" s="50"/>
      <c r="EZ76" s="50"/>
      <c r="FA76" s="307"/>
      <c r="FB76" s="57"/>
      <c r="FC76" s="17"/>
      <c r="FD76" s="17"/>
      <c r="FE76" s="56"/>
      <c r="FF76" s="50"/>
      <c r="FG76" s="50"/>
      <c r="FH76" s="50"/>
      <c r="FI76" s="50"/>
      <c r="FJ76" s="50"/>
      <c r="FK76" s="50"/>
      <c r="FL76" s="307"/>
      <c r="FM76" s="57"/>
      <c r="FN76" s="17"/>
      <c r="FO76" s="17"/>
      <c r="FP76" s="56"/>
      <c r="FQ76" s="50"/>
      <c r="FR76" s="50"/>
      <c r="FS76" s="50"/>
      <c r="FT76" s="50"/>
      <c r="FU76" s="50"/>
      <c r="FV76" s="50"/>
      <c r="FW76" s="307"/>
      <c r="FX76" s="57"/>
      <c r="FY76" s="17"/>
      <c r="FZ76" s="17"/>
      <c r="GA76" s="56"/>
      <c r="GB76" s="50"/>
      <c r="GC76" s="50"/>
      <c r="GD76" s="50"/>
      <c r="GE76" s="50"/>
      <c r="GF76" s="50"/>
      <c r="GG76" s="50"/>
      <c r="GH76" s="307"/>
      <c r="GI76" s="57"/>
      <c r="GJ76" s="17"/>
      <c r="GK76" s="17"/>
      <c r="GL76" s="56"/>
      <c r="GM76" s="50"/>
      <c r="GN76" s="50"/>
      <c r="GO76" s="50"/>
      <c r="GP76" s="50"/>
      <c r="GQ76" s="50"/>
      <c r="GR76" s="50"/>
      <c r="GS76" s="307"/>
      <c r="GT76" s="57"/>
      <c r="GU76" s="17"/>
      <c r="GV76" s="17"/>
      <c r="GW76" s="56"/>
      <c r="GX76" s="50"/>
      <c r="GY76" s="50"/>
      <c r="GZ76" s="50"/>
      <c r="HA76" s="50"/>
      <c r="HB76" s="50"/>
      <c r="HC76" s="50"/>
      <c r="HD76" s="307"/>
      <c r="HE76" s="57"/>
      <c r="HF76" s="17"/>
      <c r="HG76" s="17"/>
      <c r="HH76" s="56"/>
      <c r="HI76" s="50"/>
      <c r="HJ76" s="50"/>
      <c r="HK76" s="50"/>
      <c r="HL76" s="50"/>
      <c r="HM76" s="50"/>
      <c r="HN76" s="50"/>
      <c r="HO76" s="307"/>
      <c r="HP76" s="57"/>
      <c r="HQ76" s="17"/>
      <c r="HR76" s="17"/>
      <c r="HS76" s="56"/>
      <c r="HT76" s="50"/>
      <c r="HU76" s="50"/>
      <c r="HV76" s="50"/>
      <c r="HW76" s="50"/>
      <c r="HX76" s="50"/>
      <c r="HY76" s="50"/>
      <c r="HZ76" s="307"/>
      <c r="IA76" s="57"/>
      <c r="IB76" s="17"/>
      <c r="IC76" s="17"/>
    </row>
    <row r="77" spans="1:237" x14ac:dyDescent="0.3">
      <c r="A77" s="60"/>
      <c r="B77" s="225"/>
      <c r="C77" s="225"/>
      <c r="D77" s="61"/>
      <c r="E77" s="61"/>
      <c r="F77" s="61"/>
      <c r="G77" s="61"/>
      <c r="H77" s="61"/>
      <c r="I77" s="61"/>
      <c r="J77" s="307"/>
      <c r="K77" s="307"/>
      <c r="L77" s="307"/>
      <c r="M77" s="307"/>
      <c r="N77" s="307"/>
      <c r="O77" s="307"/>
      <c r="P77" s="307"/>
      <c r="Q77" s="17"/>
      <c r="R77" s="56"/>
      <c r="S77" s="50"/>
      <c r="T77" s="50"/>
      <c r="U77" s="50"/>
      <c r="V77" s="50"/>
      <c r="W77" s="50"/>
      <c r="X77" s="50"/>
      <c r="Y77" s="307"/>
      <c r="Z77" s="57"/>
      <c r="AA77" s="17"/>
      <c r="AB77" s="17"/>
      <c r="AC77" s="56"/>
      <c r="AD77" s="50"/>
      <c r="AE77" s="50"/>
      <c r="AF77" s="50"/>
      <c r="AG77" s="50"/>
      <c r="AH77" s="50"/>
      <c r="AI77" s="50"/>
      <c r="AJ77" s="307"/>
      <c r="AK77" s="57"/>
      <c r="AL77" s="17"/>
      <c r="AM77" s="17"/>
      <c r="AN77" s="56"/>
      <c r="AO77" s="50"/>
      <c r="AP77" s="50"/>
      <c r="AQ77" s="50"/>
      <c r="AR77" s="50"/>
      <c r="AS77" s="50"/>
      <c r="AT77" s="50"/>
      <c r="AU77" s="307"/>
      <c r="AV77" s="57"/>
      <c r="AW77" s="17"/>
      <c r="AX77" s="17"/>
      <c r="AY77" s="56"/>
      <c r="AZ77" s="50"/>
      <c r="BA77" s="50"/>
      <c r="BB77" s="50"/>
      <c r="BC77" s="50"/>
      <c r="BD77" s="50"/>
      <c r="BE77" s="50"/>
      <c r="BF77" s="307"/>
      <c r="BG77" s="57"/>
      <c r="BH77" s="17"/>
      <c r="BI77" s="17"/>
      <c r="BJ77" s="56"/>
      <c r="BK77" s="50"/>
      <c r="BL77" s="50"/>
      <c r="BM77" s="50"/>
      <c r="BN77" s="50"/>
      <c r="BO77" s="50"/>
      <c r="BP77" s="50"/>
      <c r="BQ77" s="307"/>
      <c r="BR77" s="57"/>
      <c r="BS77" s="17"/>
      <c r="BT77" s="17"/>
      <c r="BU77" s="56"/>
      <c r="BV77" s="50"/>
      <c r="BW77" s="50"/>
      <c r="BX77" s="50"/>
      <c r="BY77" s="50"/>
      <c r="BZ77" s="50"/>
      <c r="CA77" s="50"/>
      <c r="CB77" s="307"/>
      <c r="CC77" s="57"/>
      <c r="CD77" s="17"/>
      <c r="CE77" s="17"/>
      <c r="CF77" s="56"/>
      <c r="CG77" s="50"/>
      <c r="CH77" s="50"/>
      <c r="CI77" s="50"/>
      <c r="CJ77" s="50"/>
      <c r="CK77" s="50"/>
      <c r="CL77" s="50"/>
      <c r="CM77" s="307"/>
      <c r="CN77" s="57"/>
      <c r="CO77" s="17"/>
      <c r="CP77" s="17"/>
      <c r="CQ77" s="56"/>
      <c r="CR77" s="50"/>
      <c r="CS77" s="50"/>
      <c r="CT77" s="50"/>
      <c r="CU77" s="50"/>
      <c r="CV77" s="50"/>
      <c r="CW77" s="50"/>
      <c r="CX77" s="307"/>
      <c r="CY77" s="57"/>
      <c r="CZ77" s="17"/>
      <c r="DA77" s="17"/>
      <c r="DB77" s="56"/>
      <c r="DC77" s="50"/>
      <c r="DD77" s="50"/>
      <c r="DE77" s="50"/>
      <c r="DF77" s="50"/>
      <c r="DG77" s="50"/>
      <c r="DH77" s="50"/>
      <c r="DI77" s="307"/>
      <c r="DJ77" s="57"/>
      <c r="DK77" s="17"/>
      <c r="DL77" s="17"/>
      <c r="DM77" s="56"/>
      <c r="DN77" s="50"/>
      <c r="DO77" s="50"/>
      <c r="DP77" s="50"/>
      <c r="DQ77" s="50"/>
      <c r="DR77" s="50"/>
      <c r="DS77" s="50"/>
      <c r="DT77" s="307"/>
      <c r="DU77" s="57"/>
      <c r="DV77" s="17"/>
      <c r="DW77" s="17"/>
      <c r="DX77" s="56"/>
      <c r="DY77" s="50"/>
      <c r="DZ77" s="50"/>
      <c r="EA77" s="50"/>
      <c r="EB77" s="50"/>
      <c r="EC77" s="50"/>
      <c r="ED77" s="50"/>
      <c r="EE77" s="307"/>
      <c r="EF77" s="57"/>
      <c r="EG77" s="17"/>
      <c r="EH77" s="17"/>
      <c r="EI77" s="56"/>
      <c r="EJ77" s="50"/>
      <c r="EK77" s="50"/>
      <c r="EL77" s="50"/>
      <c r="EM77" s="50"/>
      <c r="EN77" s="50"/>
      <c r="EO77" s="50"/>
      <c r="EP77" s="307"/>
      <c r="EQ77" s="57"/>
      <c r="ER77" s="17"/>
      <c r="ES77" s="17"/>
      <c r="ET77" s="56"/>
      <c r="EU77" s="50"/>
      <c r="EV77" s="50"/>
      <c r="EW77" s="50"/>
      <c r="EX77" s="50"/>
      <c r="EY77" s="50"/>
      <c r="EZ77" s="50"/>
      <c r="FA77" s="307"/>
      <c r="FB77" s="57"/>
      <c r="FC77" s="17"/>
      <c r="FD77" s="17"/>
      <c r="FE77" s="56"/>
      <c r="FF77" s="50"/>
      <c r="FG77" s="50"/>
      <c r="FH77" s="50"/>
      <c r="FI77" s="50"/>
      <c r="FJ77" s="50"/>
      <c r="FK77" s="50"/>
      <c r="FL77" s="307"/>
      <c r="FM77" s="57"/>
      <c r="FN77" s="17"/>
      <c r="FO77" s="17"/>
      <c r="FP77" s="56"/>
      <c r="FQ77" s="50"/>
      <c r="FR77" s="50"/>
      <c r="FS77" s="50"/>
      <c r="FT77" s="50"/>
      <c r="FU77" s="50"/>
      <c r="FV77" s="50"/>
      <c r="FW77" s="307"/>
      <c r="FX77" s="57"/>
      <c r="FY77" s="17"/>
      <c r="FZ77" s="17"/>
      <c r="GA77" s="56"/>
      <c r="GB77" s="50"/>
      <c r="GC77" s="50"/>
      <c r="GD77" s="50"/>
      <c r="GE77" s="50"/>
      <c r="GF77" s="50"/>
      <c r="GG77" s="50"/>
      <c r="GH77" s="307"/>
      <c r="GI77" s="57"/>
      <c r="GJ77" s="17"/>
      <c r="GK77" s="17"/>
      <c r="GL77" s="56"/>
      <c r="GM77" s="50"/>
      <c r="GN77" s="50"/>
      <c r="GO77" s="50"/>
      <c r="GP77" s="50"/>
      <c r="GQ77" s="50"/>
      <c r="GR77" s="50"/>
      <c r="GS77" s="307"/>
      <c r="GT77" s="57"/>
      <c r="GU77" s="17"/>
      <c r="GV77" s="17"/>
      <c r="GW77" s="56"/>
      <c r="GX77" s="50"/>
      <c r="GY77" s="50"/>
      <c r="GZ77" s="50"/>
      <c r="HA77" s="50"/>
      <c r="HB77" s="50"/>
      <c r="HC77" s="50"/>
      <c r="HD77" s="307"/>
      <c r="HE77" s="57"/>
      <c r="HF77" s="17"/>
      <c r="HG77" s="17"/>
      <c r="HH77" s="56"/>
      <c r="HI77" s="50"/>
      <c r="HJ77" s="50"/>
      <c r="HK77" s="50"/>
      <c r="HL77" s="50"/>
      <c r="HM77" s="50"/>
      <c r="HN77" s="50"/>
      <c r="HO77" s="307"/>
      <c r="HP77" s="57"/>
      <c r="HQ77" s="17"/>
      <c r="HR77" s="17"/>
      <c r="HS77" s="56"/>
      <c r="HT77" s="50"/>
      <c r="HU77" s="50"/>
      <c r="HV77" s="50"/>
      <c r="HW77" s="50"/>
      <c r="HX77" s="50"/>
      <c r="HY77" s="50"/>
      <c r="HZ77" s="307"/>
      <c r="IA77" s="57"/>
      <c r="IB77" s="17"/>
      <c r="IC77" s="17"/>
    </row>
    <row r="78" spans="1:237" x14ac:dyDescent="0.3">
      <c r="A78" s="60"/>
      <c r="B78" s="225"/>
      <c r="C78" s="225"/>
      <c r="D78" s="61"/>
      <c r="E78" s="61"/>
      <c r="F78" s="61"/>
      <c r="G78" s="61"/>
      <c r="H78" s="61"/>
      <c r="I78" s="61"/>
      <c r="J78" s="307"/>
      <c r="K78" s="307"/>
      <c r="L78" s="307"/>
      <c r="M78" s="307"/>
      <c r="N78" s="307"/>
      <c r="O78" s="307"/>
      <c r="P78" s="307"/>
      <c r="Q78" s="17"/>
      <c r="R78" s="56"/>
      <c r="S78" s="50"/>
      <c r="T78" s="50"/>
      <c r="U78" s="50"/>
      <c r="V78" s="50"/>
      <c r="W78" s="50"/>
      <c r="X78" s="50"/>
      <c r="Y78" s="307"/>
      <c r="Z78" s="57"/>
      <c r="AA78" s="17"/>
      <c r="AB78" s="17"/>
      <c r="AC78" s="56"/>
      <c r="AD78" s="50"/>
      <c r="AE78" s="50"/>
      <c r="AF78" s="50"/>
      <c r="AG78" s="50"/>
      <c r="AH78" s="50"/>
      <c r="AI78" s="50"/>
      <c r="AJ78" s="307"/>
      <c r="AK78" s="57"/>
      <c r="AL78" s="17"/>
      <c r="AM78" s="17"/>
      <c r="AN78" s="56"/>
      <c r="AO78" s="50"/>
      <c r="AP78" s="50"/>
      <c r="AQ78" s="50"/>
      <c r="AR78" s="50"/>
      <c r="AS78" s="50"/>
      <c r="AT78" s="50"/>
      <c r="AU78" s="307"/>
      <c r="AV78" s="57"/>
      <c r="AW78" s="17"/>
      <c r="AX78" s="17"/>
      <c r="AY78" s="56"/>
      <c r="AZ78" s="50"/>
      <c r="BA78" s="50"/>
      <c r="BB78" s="50"/>
      <c r="BC78" s="50"/>
      <c r="BD78" s="50"/>
      <c r="BE78" s="50"/>
      <c r="BF78" s="307"/>
      <c r="BG78" s="57"/>
      <c r="BH78" s="17"/>
      <c r="BI78" s="17"/>
      <c r="BJ78" s="56"/>
      <c r="BK78" s="50"/>
      <c r="BL78" s="50"/>
      <c r="BM78" s="50"/>
      <c r="BN78" s="50"/>
      <c r="BO78" s="50"/>
      <c r="BP78" s="50"/>
      <c r="BQ78" s="307"/>
      <c r="BR78" s="57"/>
      <c r="BS78" s="17"/>
      <c r="BT78" s="17"/>
      <c r="BU78" s="56"/>
      <c r="BV78" s="50"/>
      <c r="BW78" s="50"/>
      <c r="BX78" s="50"/>
      <c r="BY78" s="50"/>
      <c r="BZ78" s="50"/>
      <c r="CA78" s="50"/>
      <c r="CB78" s="307"/>
      <c r="CC78" s="57"/>
      <c r="CD78" s="17"/>
      <c r="CE78" s="17"/>
      <c r="CF78" s="56"/>
      <c r="CG78" s="50"/>
      <c r="CH78" s="50"/>
      <c r="CI78" s="50"/>
      <c r="CJ78" s="50"/>
      <c r="CK78" s="50"/>
      <c r="CL78" s="50"/>
      <c r="CM78" s="307"/>
      <c r="CN78" s="57"/>
      <c r="CO78" s="17"/>
      <c r="CP78" s="17"/>
      <c r="CQ78" s="56"/>
      <c r="CR78" s="50"/>
      <c r="CS78" s="50"/>
      <c r="CT78" s="50"/>
      <c r="CU78" s="50"/>
      <c r="CV78" s="50"/>
      <c r="CW78" s="50"/>
      <c r="CX78" s="307"/>
      <c r="CY78" s="57"/>
      <c r="CZ78" s="17"/>
      <c r="DA78" s="17"/>
      <c r="DB78" s="56"/>
      <c r="DC78" s="50"/>
      <c r="DD78" s="50"/>
      <c r="DE78" s="50"/>
      <c r="DF78" s="50"/>
      <c r="DG78" s="50"/>
      <c r="DH78" s="50"/>
      <c r="DI78" s="307"/>
      <c r="DJ78" s="57"/>
      <c r="DK78" s="17"/>
      <c r="DL78" s="17"/>
      <c r="DM78" s="56"/>
      <c r="DN78" s="50"/>
      <c r="DO78" s="50"/>
      <c r="DP78" s="50"/>
      <c r="DQ78" s="50"/>
      <c r="DR78" s="50"/>
      <c r="DS78" s="50"/>
      <c r="DT78" s="307"/>
      <c r="DU78" s="57"/>
      <c r="DV78" s="17"/>
      <c r="DW78" s="17"/>
      <c r="DX78" s="56"/>
      <c r="DY78" s="50"/>
      <c r="DZ78" s="50"/>
      <c r="EA78" s="50"/>
      <c r="EB78" s="50"/>
      <c r="EC78" s="50"/>
      <c r="ED78" s="50"/>
      <c r="EE78" s="307"/>
      <c r="EF78" s="57"/>
      <c r="EG78" s="17"/>
      <c r="EH78" s="17"/>
      <c r="EI78" s="56"/>
      <c r="EJ78" s="50"/>
      <c r="EK78" s="50"/>
      <c r="EL78" s="50"/>
      <c r="EM78" s="50"/>
      <c r="EN78" s="50"/>
      <c r="EO78" s="50"/>
      <c r="EP78" s="307"/>
      <c r="EQ78" s="57"/>
      <c r="ER78" s="17"/>
      <c r="ES78" s="17"/>
      <c r="ET78" s="56"/>
      <c r="EU78" s="50"/>
      <c r="EV78" s="50"/>
      <c r="EW78" s="50"/>
      <c r="EX78" s="50"/>
      <c r="EY78" s="50"/>
      <c r="EZ78" s="50"/>
      <c r="FA78" s="307"/>
      <c r="FB78" s="57"/>
      <c r="FC78" s="17"/>
      <c r="FD78" s="17"/>
      <c r="FE78" s="56"/>
      <c r="FF78" s="50"/>
      <c r="FG78" s="50"/>
      <c r="FH78" s="50"/>
      <c r="FI78" s="50"/>
      <c r="FJ78" s="50"/>
      <c r="FK78" s="50"/>
      <c r="FL78" s="307"/>
      <c r="FM78" s="57"/>
      <c r="FN78" s="17"/>
      <c r="FO78" s="17"/>
      <c r="FP78" s="56"/>
      <c r="FQ78" s="50"/>
      <c r="FR78" s="50"/>
      <c r="FS78" s="50"/>
      <c r="FT78" s="50"/>
      <c r="FU78" s="50"/>
      <c r="FV78" s="50"/>
      <c r="FW78" s="307"/>
      <c r="FX78" s="57"/>
      <c r="FY78" s="17"/>
      <c r="FZ78" s="17"/>
      <c r="GA78" s="56"/>
      <c r="GB78" s="50"/>
      <c r="GC78" s="50"/>
      <c r="GD78" s="50"/>
      <c r="GE78" s="50"/>
      <c r="GF78" s="50"/>
      <c r="GG78" s="50"/>
      <c r="GH78" s="307"/>
      <c r="GI78" s="57"/>
      <c r="GJ78" s="17"/>
      <c r="GK78" s="17"/>
      <c r="GL78" s="56"/>
      <c r="GM78" s="50"/>
      <c r="GN78" s="50"/>
      <c r="GO78" s="50"/>
      <c r="GP78" s="50"/>
      <c r="GQ78" s="50"/>
      <c r="GR78" s="50"/>
      <c r="GS78" s="307"/>
      <c r="GT78" s="57"/>
      <c r="GU78" s="17"/>
      <c r="GV78" s="17"/>
      <c r="GW78" s="56"/>
      <c r="GX78" s="50"/>
      <c r="GY78" s="50"/>
      <c r="GZ78" s="50"/>
      <c r="HA78" s="50"/>
      <c r="HB78" s="50"/>
      <c r="HC78" s="50"/>
      <c r="HD78" s="307"/>
      <c r="HE78" s="57"/>
      <c r="HF78" s="17"/>
      <c r="HG78" s="17"/>
      <c r="HH78" s="56"/>
      <c r="HI78" s="50"/>
      <c r="HJ78" s="50"/>
      <c r="HK78" s="50"/>
      <c r="HL78" s="50"/>
      <c r="HM78" s="50"/>
      <c r="HN78" s="50"/>
      <c r="HO78" s="307"/>
      <c r="HP78" s="57"/>
      <c r="HQ78" s="17"/>
      <c r="HR78" s="17"/>
      <c r="HS78" s="56"/>
      <c r="HT78" s="50"/>
      <c r="HU78" s="50"/>
      <c r="HV78" s="50"/>
      <c r="HW78" s="50"/>
      <c r="HX78" s="50"/>
      <c r="HY78" s="50"/>
      <c r="HZ78" s="307"/>
      <c r="IA78" s="57"/>
      <c r="IB78" s="17"/>
      <c r="IC78" s="17"/>
    </row>
    <row r="79" spans="1:237" x14ac:dyDescent="0.3">
      <c r="A79" s="60"/>
      <c r="B79" s="224"/>
      <c r="C79" s="224"/>
      <c r="D79" s="61"/>
      <c r="E79" s="61"/>
      <c r="F79" s="61"/>
      <c r="G79" s="61"/>
      <c r="H79" s="61"/>
      <c r="I79" s="61"/>
      <c r="J79" s="307"/>
      <c r="K79" s="307"/>
      <c r="L79" s="307"/>
      <c r="M79" s="307"/>
      <c r="N79" s="307"/>
      <c r="O79" s="307"/>
      <c r="P79" s="307"/>
      <c r="Q79" s="17"/>
      <c r="R79" s="56"/>
      <c r="S79" s="50"/>
      <c r="T79" s="50"/>
      <c r="U79" s="50"/>
      <c r="V79" s="50"/>
      <c r="W79" s="50"/>
      <c r="X79" s="50"/>
      <c r="Y79" s="307"/>
      <c r="Z79" s="57"/>
      <c r="AA79" s="17"/>
      <c r="AB79" s="17"/>
      <c r="AC79" s="56"/>
      <c r="AD79" s="50"/>
      <c r="AE79" s="50"/>
      <c r="AF79" s="50"/>
      <c r="AG79" s="50"/>
      <c r="AH79" s="50"/>
      <c r="AI79" s="50"/>
      <c r="AJ79" s="307"/>
      <c r="AK79" s="57"/>
      <c r="AL79" s="17"/>
      <c r="AM79" s="17"/>
      <c r="AN79" s="56"/>
      <c r="AO79" s="50"/>
      <c r="AP79" s="50"/>
      <c r="AQ79" s="50"/>
      <c r="AR79" s="50"/>
      <c r="AS79" s="50"/>
      <c r="AT79" s="50"/>
      <c r="AU79" s="307"/>
      <c r="AV79" s="57"/>
      <c r="AW79" s="17"/>
      <c r="AX79" s="17"/>
      <c r="AY79" s="56"/>
      <c r="AZ79" s="50"/>
      <c r="BA79" s="50"/>
      <c r="BB79" s="50"/>
      <c r="BC79" s="50"/>
      <c r="BD79" s="50"/>
      <c r="BE79" s="50"/>
      <c r="BF79" s="307"/>
      <c r="BG79" s="57"/>
      <c r="BH79" s="17"/>
      <c r="BI79" s="17"/>
      <c r="BJ79" s="56"/>
      <c r="BK79" s="50"/>
      <c r="BL79" s="50"/>
      <c r="BM79" s="50"/>
      <c r="BN79" s="50"/>
      <c r="BO79" s="50"/>
      <c r="BP79" s="50"/>
      <c r="BQ79" s="307"/>
      <c r="BR79" s="57"/>
      <c r="BS79" s="17"/>
      <c r="BT79" s="17"/>
      <c r="BU79" s="56"/>
      <c r="BV79" s="50"/>
      <c r="BW79" s="50"/>
      <c r="BX79" s="50"/>
      <c r="BY79" s="50"/>
      <c r="BZ79" s="50"/>
      <c r="CA79" s="50"/>
      <c r="CB79" s="307"/>
      <c r="CC79" s="57"/>
      <c r="CD79" s="17"/>
      <c r="CE79" s="17"/>
      <c r="CF79" s="56"/>
      <c r="CG79" s="50"/>
      <c r="CH79" s="50"/>
      <c r="CI79" s="50"/>
      <c r="CJ79" s="50"/>
      <c r="CK79" s="50"/>
      <c r="CL79" s="50"/>
      <c r="CM79" s="307"/>
      <c r="CN79" s="57"/>
      <c r="CO79" s="17"/>
      <c r="CP79" s="17"/>
      <c r="CQ79" s="56"/>
      <c r="CR79" s="50"/>
      <c r="CS79" s="50"/>
      <c r="CT79" s="50"/>
      <c r="CU79" s="50"/>
      <c r="CV79" s="50"/>
      <c r="CW79" s="50"/>
      <c r="CX79" s="307"/>
      <c r="CY79" s="57"/>
      <c r="CZ79" s="17"/>
      <c r="DA79" s="17"/>
      <c r="DB79" s="56"/>
      <c r="DC79" s="50"/>
      <c r="DD79" s="50"/>
      <c r="DE79" s="50"/>
      <c r="DF79" s="50"/>
      <c r="DG79" s="50"/>
      <c r="DH79" s="50"/>
      <c r="DI79" s="307"/>
      <c r="DJ79" s="57"/>
      <c r="DK79" s="17"/>
      <c r="DL79" s="17"/>
      <c r="DM79" s="56"/>
      <c r="DN79" s="50"/>
      <c r="DO79" s="50"/>
      <c r="DP79" s="50"/>
      <c r="DQ79" s="50"/>
      <c r="DR79" s="50"/>
      <c r="DS79" s="50"/>
      <c r="DT79" s="307"/>
      <c r="DU79" s="57"/>
      <c r="DV79" s="17"/>
      <c r="DW79" s="17"/>
      <c r="DX79" s="56"/>
      <c r="DY79" s="50"/>
      <c r="DZ79" s="50"/>
      <c r="EA79" s="50"/>
      <c r="EB79" s="50"/>
      <c r="EC79" s="50"/>
      <c r="ED79" s="50"/>
      <c r="EE79" s="307"/>
      <c r="EF79" s="57"/>
      <c r="EG79" s="17"/>
      <c r="EH79" s="17"/>
      <c r="EI79" s="56"/>
      <c r="EJ79" s="50"/>
      <c r="EK79" s="50"/>
      <c r="EL79" s="50"/>
      <c r="EM79" s="50"/>
      <c r="EN79" s="50"/>
      <c r="EO79" s="50"/>
      <c r="EP79" s="307"/>
      <c r="EQ79" s="57"/>
      <c r="ER79" s="17"/>
      <c r="ES79" s="17"/>
      <c r="ET79" s="56"/>
      <c r="EU79" s="50"/>
      <c r="EV79" s="50"/>
      <c r="EW79" s="50"/>
      <c r="EX79" s="50"/>
      <c r="EY79" s="50"/>
      <c r="EZ79" s="50"/>
      <c r="FA79" s="307"/>
      <c r="FB79" s="57"/>
      <c r="FC79" s="17"/>
      <c r="FD79" s="17"/>
      <c r="FE79" s="56"/>
      <c r="FF79" s="50"/>
      <c r="FG79" s="50"/>
      <c r="FH79" s="50"/>
      <c r="FI79" s="50"/>
      <c r="FJ79" s="50"/>
      <c r="FK79" s="50"/>
      <c r="FL79" s="307"/>
      <c r="FM79" s="57"/>
      <c r="FN79" s="17"/>
      <c r="FO79" s="17"/>
      <c r="FP79" s="56"/>
      <c r="FQ79" s="50"/>
      <c r="FR79" s="50"/>
      <c r="FS79" s="50"/>
      <c r="FT79" s="50"/>
      <c r="FU79" s="50"/>
      <c r="FV79" s="50"/>
      <c r="FW79" s="307"/>
      <c r="FX79" s="57"/>
      <c r="FY79" s="17"/>
      <c r="FZ79" s="17"/>
      <c r="GA79" s="56"/>
      <c r="GB79" s="50"/>
      <c r="GC79" s="50"/>
      <c r="GD79" s="50"/>
      <c r="GE79" s="50"/>
      <c r="GF79" s="50"/>
      <c r="GG79" s="50"/>
      <c r="GH79" s="307"/>
      <c r="GI79" s="57"/>
      <c r="GJ79" s="17"/>
      <c r="GK79" s="17"/>
      <c r="GL79" s="56"/>
      <c r="GM79" s="50"/>
      <c r="GN79" s="50"/>
      <c r="GO79" s="50"/>
      <c r="GP79" s="50"/>
      <c r="GQ79" s="50"/>
      <c r="GR79" s="50"/>
      <c r="GS79" s="307"/>
      <c r="GT79" s="57"/>
      <c r="GU79" s="17"/>
      <c r="GV79" s="17"/>
      <c r="GW79" s="56"/>
      <c r="GX79" s="50"/>
      <c r="GY79" s="50"/>
      <c r="GZ79" s="50"/>
      <c r="HA79" s="50"/>
      <c r="HB79" s="50"/>
      <c r="HC79" s="50"/>
      <c r="HD79" s="307"/>
      <c r="HE79" s="57"/>
      <c r="HF79" s="17"/>
      <c r="HG79" s="17"/>
      <c r="HH79" s="56"/>
      <c r="HI79" s="50"/>
      <c r="HJ79" s="50"/>
      <c r="HK79" s="50"/>
      <c r="HL79" s="50"/>
      <c r="HM79" s="50"/>
      <c r="HN79" s="50"/>
      <c r="HO79" s="307"/>
      <c r="HP79" s="57"/>
      <c r="HQ79" s="17"/>
      <c r="HR79" s="17"/>
      <c r="HS79" s="56"/>
      <c r="HT79" s="50"/>
      <c r="HU79" s="50"/>
      <c r="HV79" s="50"/>
      <c r="HW79" s="50"/>
      <c r="HX79" s="50"/>
      <c r="HY79" s="50"/>
      <c r="HZ79" s="307"/>
      <c r="IA79" s="57"/>
      <c r="IB79" s="17"/>
      <c r="IC79" s="17"/>
    </row>
    <row r="80" spans="1:237" x14ac:dyDescent="0.3">
      <c r="A80" s="60"/>
      <c r="B80" s="224"/>
      <c r="C80" s="224"/>
      <c r="D80" s="61"/>
      <c r="E80" s="61"/>
      <c r="F80" s="61"/>
      <c r="G80" s="61"/>
      <c r="H80" s="61"/>
      <c r="I80" s="61"/>
      <c r="J80" s="307"/>
      <c r="K80" s="307"/>
      <c r="L80" s="307"/>
      <c r="M80" s="307"/>
      <c r="N80" s="307"/>
      <c r="O80" s="307"/>
      <c r="P80" s="307"/>
      <c r="Q80" s="17"/>
      <c r="R80" s="56"/>
      <c r="S80" s="50"/>
      <c r="T80" s="50"/>
      <c r="U80" s="50"/>
      <c r="V80" s="50"/>
      <c r="W80" s="50"/>
      <c r="X80" s="50"/>
      <c r="Y80" s="307"/>
      <c r="Z80" s="57"/>
      <c r="AA80" s="17"/>
      <c r="AB80" s="17"/>
      <c r="AC80" s="56"/>
      <c r="AD80" s="50"/>
      <c r="AE80" s="50"/>
      <c r="AF80" s="50"/>
      <c r="AG80" s="50"/>
      <c r="AH80" s="50"/>
      <c r="AI80" s="50"/>
      <c r="AJ80" s="307"/>
      <c r="AK80" s="57"/>
      <c r="AL80" s="17"/>
      <c r="AM80" s="17"/>
      <c r="AN80" s="56"/>
      <c r="AO80" s="50"/>
      <c r="AP80" s="50"/>
      <c r="AQ80" s="50"/>
      <c r="AR80" s="50"/>
      <c r="AS80" s="50"/>
      <c r="AT80" s="50"/>
      <c r="AU80" s="307"/>
      <c r="AV80" s="57"/>
      <c r="AW80" s="17"/>
      <c r="AX80" s="17"/>
      <c r="AY80" s="56"/>
      <c r="AZ80" s="50"/>
      <c r="BA80" s="50"/>
      <c r="BB80" s="50"/>
      <c r="BC80" s="50"/>
      <c r="BD80" s="50"/>
      <c r="BE80" s="50"/>
      <c r="BF80" s="307"/>
      <c r="BG80" s="57"/>
      <c r="BH80" s="17"/>
      <c r="BI80" s="17"/>
      <c r="BJ80" s="56"/>
      <c r="BK80" s="50"/>
      <c r="BL80" s="50"/>
      <c r="BM80" s="50"/>
      <c r="BN80" s="50"/>
      <c r="BO80" s="50"/>
      <c r="BP80" s="50"/>
      <c r="BQ80" s="307"/>
      <c r="BR80" s="57"/>
      <c r="BS80" s="17"/>
      <c r="BT80" s="17"/>
      <c r="BU80" s="56"/>
      <c r="BV80" s="50"/>
      <c r="BW80" s="50"/>
      <c r="BX80" s="50"/>
      <c r="BY80" s="50"/>
      <c r="BZ80" s="50"/>
      <c r="CA80" s="50"/>
      <c r="CB80" s="307"/>
      <c r="CC80" s="57"/>
      <c r="CD80" s="17"/>
      <c r="CE80" s="17"/>
      <c r="CF80" s="56"/>
      <c r="CG80" s="50"/>
      <c r="CH80" s="50"/>
      <c r="CI80" s="50"/>
      <c r="CJ80" s="50"/>
      <c r="CK80" s="50"/>
      <c r="CL80" s="50"/>
      <c r="CM80" s="307"/>
      <c r="CN80" s="57"/>
      <c r="CO80" s="17"/>
      <c r="CP80" s="17"/>
      <c r="CQ80" s="56"/>
      <c r="CR80" s="50"/>
      <c r="CS80" s="50"/>
      <c r="CT80" s="50"/>
      <c r="CU80" s="50"/>
      <c r="CV80" s="50"/>
      <c r="CW80" s="50"/>
      <c r="CX80" s="307"/>
      <c r="CY80" s="57"/>
      <c r="CZ80" s="17"/>
      <c r="DA80" s="17"/>
      <c r="DB80" s="56"/>
      <c r="DC80" s="50"/>
      <c r="DD80" s="50"/>
      <c r="DE80" s="50"/>
      <c r="DF80" s="50"/>
      <c r="DG80" s="50"/>
      <c r="DH80" s="50"/>
      <c r="DI80" s="307"/>
      <c r="DJ80" s="57"/>
      <c r="DK80" s="17"/>
      <c r="DL80" s="17"/>
      <c r="DM80" s="56"/>
      <c r="DN80" s="50"/>
      <c r="DO80" s="50"/>
      <c r="DP80" s="50"/>
      <c r="DQ80" s="50"/>
      <c r="DR80" s="50"/>
      <c r="DS80" s="50"/>
      <c r="DT80" s="307"/>
      <c r="DU80" s="57"/>
      <c r="DV80" s="17"/>
      <c r="DW80" s="17"/>
      <c r="DX80" s="56"/>
      <c r="DY80" s="50"/>
      <c r="DZ80" s="50"/>
      <c r="EA80" s="50"/>
      <c r="EB80" s="50"/>
      <c r="EC80" s="50"/>
      <c r="ED80" s="50"/>
      <c r="EE80" s="307"/>
      <c r="EF80" s="57"/>
      <c r="EG80" s="17"/>
      <c r="EH80" s="17"/>
      <c r="EI80" s="56"/>
      <c r="EJ80" s="50"/>
      <c r="EK80" s="50"/>
      <c r="EL80" s="50"/>
      <c r="EM80" s="50"/>
      <c r="EN80" s="50"/>
      <c r="EO80" s="50"/>
      <c r="EP80" s="307"/>
      <c r="EQ80" s="57"/>
      <c r="ER80" s="17"/>
      <c r="ES80" s="17"/>
      <c r="ET80" s="56"/>
      <c r="EU80" s="50"/>
      <c r="EV80" s="50"/>
      <c r="EW80" s="50"/>
      <c r="EX80" s="50"/>
      <c r="EY80" s="50"/>
      <c r="EZ80" s="50"/>
      <c r="FA80" s="307"/>
      <c r="FB80" s="57"/>
      <c r="FC80" s="17"/>
      <c r="FD80" s="17"/>
      <c r="FE80" s="56"/>
      <c r="FF80" s="50"/>
      <c r="FG80" s="50"/>
      <c r="FH80" s="50"/>
      <c r="FI80" s="50"/>
      <c r="FJ80" s="50"/>
      <c r="FK80" s="50"/>
      <c r="FL80" s="307"/>
      <c r="FM80" s="57"/>
      <c r="FN80" s="17"/>
      <c r="FO80" s="17"/>
      <c r="FP80" s="56"/>
      <c r="FQ80" s="50"/>
      <c r="FR80" s="50"/>
      <c r="FS80" s="50"/>
      <c r="FT80" s="50"/>
      <c r="FU80" s="50"/>
      <c r="FV80" s="50"/>
      <c r="FW80" s="307"/>
      <c r="FX80" s="57"/>
      <c r="FY80" s="17"/>
      <c r="FZ80" s="17"/>
      <c r="GA80" s="56"/>
      <c r="GB80" s="50"/>
      <c r="GC80" s="50"/>
      <c r="GD80" s="50"/>
      <c r="GE80" s="50"/>
      <c r="GF80" s="50"/>
      <c r="GG80" s="50"/>
      <c r="GH80" s="307"/>
      <c r="GI80" s="57"/>
      <c r="GJ80" s="17"/>
      <c r="GK80" s="17"/>
      <c r="GL80" s="56"/>
      <c r="GM80" s="50"/>
      <c r="GN80" s="50"/>
      <c r="GO80" s="50"/>
      <c r="GP80" s="50"/>
      <c r="GQ80" s="50"/>
      <c r="GR80" s="50"/>
      <c r="GS80" s="307"/>
      <c r="GT80" s="57"/>
      <c r="GU80" s="17"/>
      <c r="GV80" s="17"/>
      <c r="GW80" s="56"/>
      <c r="GX80" s="50"/>
      <c r="GY80" s="50"/>
      <c r="GZ80" s="50"/>
      <c r="HA80" s="50"/>
      <c r="HB80" s="50"/>
      <c r="HC80" s="50"/>
      <c r="HD80" s="307"/>
      <c r="HE80" s="57"/>
      <c r="HF80" s="17"/>
      <c r="HG80" s="17"/>
      <c r="HH80" s="56"/>
      <c r="HI80" s="50"/>
      <c r="HJ80" s="50"/>
      <c r="HK80" s="50"/>
      <c r="HL80" s="50"/>
      <c r="HM80" s="50"/>
      <c r="HN80" s="50"/>
      <c r="HO80" s="307"/>
      <c r="HP80" s="57"/>
      <c r="HQ80" s="17"/>
      <c r="HR80" s="17"/>
      <c r="HS80" s="56"/>
      <c r="HT80" s="50"/>
      <c r="HU80" s="50"/>
      <c r="HV80" s="50"/>
      <c r="HW80" s="50"/>
      <c r="HX80" s="50"/>
      <c r="HY80" s="50"/>
      <c r="HZ80" s="307"/>
      <c r="IA80" s="57"/>
      <c r="IB80" s="17"/>
      <c r="IC80" s="17"/>
    </row>
    <row r="81" spans="1:237" x14ac:dyDescent="0.3">
      <c r="A81" s="60"/>
      <c r="B81" s="224"/>
      <c r="C81" s="224"/>
      <c r="D81" s="61"/>
      <c r="E81" s="61"/>
      <c r="F81" s="61"/>
      <c r="G81" s="61"/>
      <c r="H81" s="61"/>
      <c r="I81" s="61"/>
      <c r="J81" s="307"/>
      <c r="K81" s="307"/>
      <c r="L81" s="307"/>
      <c r="M81" s="307"/>
      <c r="N81" s="307"/>
      <c r="O81" s="307"/>
      <c r="P81" s="307"/>
      <c r="Q81" s="17"/>
      <c r="R81" s="56"/>
      <c r="S81" s="50"/>
      <c r="T81" s="50"/>
      <c r="U81" s="50"/>
      <c r="V81" s="50"/>
      <c r="W81" s="50"/>
      <c r="X81" s="50"/>
      <c r="Y81" s="307"/>
      <c r="Z81" s="57"/>
      <c r="AA81" s="17"/>
      <c r="AB81" s="17"/>
      <c r="AC81" s="56"/>
      <c r="AD81" s="50"/>
      <c r="AE81" s="50"/>
      <c r="AF81" s="50"/>
      <c r="AG81" s="50"/>
      <c r="AH81" s="50"/>
      <c r="AI81" s="50"/>
      <c r="AJ81" s="307"/>
      <c r="AK81" s="57"/>
      <c r="AL81" s="17"/>
      <c r="AM81" s="17"/>
      <c r="AN81" s="56"/>
      <c r="AO81" s="50"/>
      <c r="AP81" s="50"/>
      <c r="AQ81" s="50"/>
      <c r="AR81" s="50"/>
      <c r="AS81" s="50"/>
      <c r="AT81" s="50"/>
      <c r="AU81" s="307"/>
      <c r="AV81" s="57"/>
      <c r="AW81" s="17"/>
      <c r="AX81" s="17"/>
      <c r="AY81" s="56"/>
      <c r="AZ81" s="50"/>
      <c r="BA81" s="50"/>
      <c r="BB81" s="50"/>
      <c r="BC81" s="50"/>
      <c r="BD81" s="50"/>
      <c r="BE81" s="50"/>
      <c r="BF81" s="307"/>
      <c r="BG81" s="57"/>
      <c r="BH81" s="17"/>
      <c r="BI81" s="17"/>
      <c r="BJ81" s="56"/>
      <c r="BK81" s="50"/>
      <c r="BL81" s="50"/>
      <c r="BM81" s="50"/>
      <c r="BN81" s="50"/>
      <c r="BO81" s="50"/>
      <c r="BP81" s="50"/>
      <c r="BQ81" s="307"/>
      <c r="BR81" s="57"/>
      <c r="BS81" s="17"/>
      <c r="BT81" s="17"/>
      <c r="BU81" s="56"/>
      <c r="BV81" s="50"/>
      <c r="BW81" s="50"/>
      <c r="BX81" s="50"/>
      <c r="BY81" s="50"/>
      <c r="BZ81" s="50"/>
      <c r="CA81" s="50"/>
      <c r="CB81" s="307"/>
      <c r="CC81" s="57"/>
      <c r="CD81" s="17"/>
      <c r="CE81" s="17"/>
      <c r="CF81" s="56"/>
      <c r="CG81" s="50"/>
      <c r="CH81" s="50"/>
      <c r="CI81" s="50"/>
      <c r="CJ81" s="50"/>
      <c r="CK81" s="50"/>
      <c r="CL81" s="50"/>
      <c r="CM81" s="307"/>
      <c r="CN81" s="57"/>
      <c r="CO81" s="17"/>
      <c r="CP81" s="17"/>
      <c r="CQ81" s="56"/>
      <c r="CR81" s="50"/>
      <c r="CS81" s="50"/>
      <c r="CT81" s="50"/>
      <c r="CU81" s="50"/>
      <c r="CV81" s="50"/>
      <c r="CW81" s="50"/>
      <c r="CX81" s="307"/>
      <c r="CY81" s="57"/>
      <c r="CZ81" s="17"/>
      <c r="DA81" s="17"/>
      <c r="DB81" s="56"/>
      <c r="DC81" s="50"/>
      <c r="DD81" s="50"/>
      <c r="DE81" s="50"/>
      <c r="DF81" s="50"/>
      <c r="DG81" s="50"/>
      <c r="DH81" s="50"/>
      <c r="DI81" s="307"/>
      <c r="DJ81" s="57"/>
      <c r="DK81" s="17"/>
      <c r="DL81" s="17"/>
      <c r="DM81" s="56"/>
      <c r="DN81" s="50"/>
      <c r="DO81" s="50"/>
      <c r="DP81" s="50"/>
      <c r="DQ81" s="50"/>
      <c r="DR81" s="50"/>
      <c r="DS81" s="50"/>
      <c r="DT81" s="307"/>
      <c r="DU81" s="57"/>
      <c r="DV81" s="17"/>
      <c r="DW81" s="17"/>
      <c r="DX81" s="56"/>
      <c r="DY81" s="50"/>
      <c r="DZ81" s="50"/>
      <c r="EA81" s="50"/>
      <c r="EB81" s="50"/>
      <c r="EC81" s="50"/>
      <c r="ED81" s="50"/>
      <c r="EE81" s="307"/>
      <c r="EF81" s="57"/>
      <c r="EG81" s="17"/>
      <c r="EH81" s="17"/>
      <c r="EI81" s="56"/>
      <c r="EJ81" s="50"/>
      <c r="EK81" s="50"/>
      <c r="EL81" s="50"/>
      <c r="EM81" s="50"/>
      <c r="EN81" s="50"/>
      <c r="EO81" s="50"/>
      <c r="EP81" s="307"/>
      <c r="EQ81" s="57"/>
      <c r="ER81" s="17"/>
      <c r="ES81" s="17"/>
      <c r="ET81" s="56"/>
      <c r="EU81" s="50"/>
      <c r="EV81" s="50"/>
      <c r="EW81" s="50"/>
      <c r="EX81" s="50"/>
      <c r="EY81" s="50"/>
      <c r="EZ81" s="50"/>
      <c r="FA81" s="307"/>
      <c r="FB81" s="57"/>
      <c r="FC81" s="17"/>
      <c r="FD81" s="17"/>
      <c r="FE81" s="56"/>
      <c r="FF81" s="50"/>
      <c r="FG81" s="50"/>
      <c r="FH81" s="50"/>
      <c r="FI81" s="50"/>
      <c r="FJ81" s="50"/>
      <c r="FK81" s="50"/>
      <c r="FL81" s="307"/>
      <c r="FM81" s="57"/>
      <c r="FN81" s="17"/>
      <c r="FO81" s="17"/>
      <c r="FP81" s="56"/>
      <c r="FQ81" s="50"/>
      <c r="FR81" s="50"/>
      <c r="FS81" s="50"/>
      <c r="FT81" s="50"/>
      <c r="FU81" s="50"/>
      <c r="FV81" s="50"/>
      <c r="FW81" s="307"/>
      <c r="FX81" s="57"/>
      <c r="FY81" s="17"/>
      <c r="FZ81" s="17"/>
      <c r="GA81" s="56"/>
      <c r="GB81" s="50"/>
      <c r="GC81" s="50"/>
      <c r="GD81" s="50"/>
      <c r="GE81" s="50"/>
      <c r="GF81" s="50"/>
      <c r="GG81" s="50"/>
      <c r="GH81" s="307"/>
      <c r="GI81" s="57"/>
      <c r="GJ81" s="17"/>
      <c r="GK81" s="17"/>
      <c r="GL81" s="56"/>
      <c r="GM81" s="50"/>
      <c r="GN81" s="50"/>
      <c r="GO81" s="50"/>
      <c r="GP81" s="50"/>
      <c r="GQ81" s="50"/>
      <c r="GR81" s="50"/>
      <c r="GS81" s="307"/>
      <c r="GT81" s="57"/>
      <c r="GU81" s="17"/>
      <c r="GV81" s="17"/>
      <c r="GW81" s="56"/>
      <c r="GX81" s="50"/>
      <c r="GY81" s="50"/>
      <c r="GZ81" s="50"/>
      <c r="HA81" s="50"/>
      <c r="HB81" s="50"/>
      <c r="HC81" s="50"/>
      <c r="HD81" s="307"/>
      <c r="HE81" s="57"/>
      <c r="HF81" s="17"/>
      <c r="HG81" s="17"/>
      <c r="HH81" s="56"/>
      <c r="HI81" s="50"/>
      <c r="HJ81" s="50"/>
      <c r="HK81" s="50"/>
      <c r="HL81" s="50"/>
      <c r="HM81" s="50"/>
      <c r="HN81" s="50"/>
      <c r="HO81" s="307"/>
      <c r="HP81" s="57"/>
      <c r="HQ81" s="17"/>
      <c r="HR81" s="17"/>
      <c r="HS81" s="56"/>
      <c r="HT81" s="50"/>
      <c r="HU81" s="50"/>
      <c r="HV81" s="50"/>
      <c r="HW81" s="50"/>
      <c r="HX81" s="50"/>
      <c r="HY81" s="50"/>
      <c r="HZ81" s="307"/>
      <c r="IA81" s="57"/>
      <c r="IB81" s="17"/>
      <c r="IC81" s="17"/>
    </row>
    <row r="82" spans="1:237" x14ac:dyDescent="0.3">
      <c r="A82" s="60"/>
      <c r="B82" s="225"/>
      <c r="C82" s="225"/>
      <c r="D82" s="61"/>
      <c r="E82" s="61"/>
      <c r="F82" s="61"/>
      <c r="G82" s="61"/>
      <c r="H82" s="61"/>
      <c r="I82" s="61"/>
      <c r="J82" s="307"/>
      <c r="K82" s="307"/>
      <c r="L82" s="307"/>
      <c r="M82" s="307"/>
      <c r="N82" s="307"/>
      <c r="O82" s="307"/>
      <c r="P82" s="307"/>
      <c r="Q82" s="17"/>
      <c r="R82" s="56"/>
      <c r="S82" s="50"/>
      <c r="T82" s="50"/>
      <c r="U82" s="50"/>
      <c r="V82" s="50"/>
      <c r="W82" s="50"/>
      <c r="X82" s="50"/>
      <c r="Y82" s="307"/>
      <c r="Z82" s="57"/>
      <c r="AA82" s="17"/>
      <c r="AB82" s="17"/>
      <c r="AC82" s="56"/>
      <c r="AD82" s="50"/>
      <c r="AE82" s="50"/>
      <c r="AF82" s="50"/>
      <c r="AG82" s="50"/>
      <c r="AH82" s="50"/>
      <c r="AI82" s="50"/>
      <c r="AJ82" s="307"/>
      <c r="AK82" s="57"/>
      <c r="AL82" s="17"/>
      <c r="AM82" s="17"/>
      <c r="AN82" s="56"/>
      <c r="AO82" s="50"/>
      <c r="AP82" s="50"/>
      <c r="AQ82" s="50"/>
      <c r="AR82" s="50"/>
      <c r="AS82" s="50"/>
      <c r="AT82" s="50"/>
      <c r="AU82" s="307"/>
      <c r="AV82" s="57"/>
      <c r="AW82" s="17"/>
      <c r="AX82" s="17"/>
      <c r="AY82" s="56"/>
      <c r="AZ82" s="50"/>
      <c r="BA82" s="50"/>
      <c r="BB82" s="50"/>
      <c r="BC82" s="50"/>
      <c r="BD82" s="50"/>
      <c r="BE82" s="50"/>
      <c r="BF82" s="307"/>
      <c r="BG82" s="57"/>
      <c r="BH82" s="17"/>
      <c r="BI82" s="17"/>
      <c r="BJ82" s="56"/>
      <c r="BK82" s="50"/>
      <c r="BL82" s="50"/>
      <c r="BM82" s="50"/>
      <c r="BN82" s="50"/>
      <c r="BO82" s="50"/>
      <c r="BP82" s="50"/>
      <c r="BQ82" s="307"/>
      <c r="BR82" s="57"/>
      <c r="BS82" s="17"/>
      <c r="BT82" s="17"/>
      <c r="BU82" s="56"/>
      <c r="BV82" s="50"/>
      <c r="BW82" s="50"/>
      <c r="BX82" s="50"/>
      <c r="BY82" s="50"/>
      <c r="BZ82" s="50"/>
      <c r="CA82" s="50"/>
      <c r="CB82" s="307"/>
      <c r="CC82" s="57"/>
      <c r="CD82" s="17"/>
      <c r="CE82" s="17"/>
      <c r="CF82" s="56"/>
      <c r="CG82" s="50"/>
      <c r="CH82" s="50"/>
      <c r="CI82" s="50"/>
      <c r="CJ82" s="50"/>
      <c r="CK82" s="50"/>
      <c r="CL82" s="50"/>
      <c r="CM82" s="307"/>
      <c r="CN82" s="57"/>
      <c r="CO82" s="17"/>
      <c r="CP82" s="17"/>
      <c r="CQ82" s="56"/>
      <c r="CR82" s="50"/>
      <c r="CS82" s="50"/>
      <c r="CT82" s="50"/>
      <c r="CU82" s="50"/>
      <c r="CV82" s="50"/>
      <c r="CW82" s="50"/>
      <c r="CX82" s="307"/>
      <c r="CY82" s="57"/>
      <c r="CZ82" s="17"/>
      <c r="DA82" s="17"/>
      <c r="DB82" s="56"/>
      <c r="DC82" s="50"/>
      <c r="DD82" s="50"/>
      <c r="DE82" s="50"/>
      <c r="DF82" s="50"/>
      <c r="DG82" s="50"/>
      <c r="DH82" s="50"/>
      <c r="DI82" s="307"/>
      <c r="DJ82" s="57"/>
      <c r="DK82" s="17"/>
      <c r="DL82" s="17"/>
      <c r="DM82" s="56"/>
      <c r="DN82" s="50"/>
      <c r="DO82" s="50"/>
      <c r="DP82" s="50"/>
      <c r="DQ82" s="50"/>
      <c r="DR82" s="50"/>
      <c r="DS82" s="50"/>
      <c r="DT82" s="307"/>
      <c r="DU82" s="57"/>
      <c r="DV82" s="17"/>
      <c r="DW82" s="17"/>
      <c r="DX82" s="56"/>
      <c r="DY82" s="50"/>
      <c r="DZ82" s="50"/>
      <c r="EA82" s="50"/>
      <c r="EB82" s="50"/>
      <c r="EC82" s="50"/>
      <c r="ED82" s="50"/>
      <c r="EE82" s="307"/>
      <c r="EF82" s="57"/>
      <c r="EG82" s="17"/>
      <c r="EH82" s="17"/>
      <c r="EI82" s="56"/>
      <c r="EJ82" s="50"/>
      <c r="EK82" s="50"/>
      <c r="EL82" s="50"/>
      <c r="EM82" s="50"/>
      <c r="EN82" s="50"/>
      <c r="EO82" s="50"/>
      <c r="EP82" s="307"/>
      <c r="EQ82" s="57"/>
      <c r="ER82" s="17"/>
      <c r="ES82" s="17"/>
      <c r="ET82" s="56"/>
      <c r="EU82" s="50"/>
      <c r="EV82" s="50"/>
      <c r="EW82" s="50"/>
      <c r="EX82" s="50"/>
      <c r="EY82" s="50"/>
      <c r="EZ82" s="50"/>
      <c r="FA82" s="307"/>
      <c r="FB82" s="57"/>
      <c r="FC82" s="17"/>
      <c r="FD82" s="17"/>
      <c r="FE82" s="56"/>
      <c r="FF82" s="50"/>
      <c r="FG82" s="50"/>
      <c r="FH82" s="50"/>
      <c r="FI82" s="50"/>
      <c r="FJ82" s="50"/>
      <c r="FK82" s="50"/>
      <c r="FL82" s="307"/>
      <c r="FM82" s="57"/>
      <c r="FN82" s="17"/>
      <c r="FO82" s="17"/>
      <c r="FP82" s="56"/>
      <c r="FQ82" s="50"/>
      <c r="FR82" s="50"/>
      <c r="FS82" s="50"/>
      <c r="FT82" s="50"/>
      <c r="FU82" s="50"/>
      <c r="FV82" s="50"/>
      <c r="FW82" s="307"/>
      <c r="FX82" s="57"/>
      <c r="FY82" s="17"/>
      <c r="FZ82" s="17"/>
      <c r="GA82" s="56"/>
      <c r="GB82" s="50"/>
      <c r="GC82" s="50"/>
      <c r="GD82" s="50"/>
      <c r="GE82" s="50"/>
      <c r="GF82" s="50"/>
      <c r="GG82" s="50"/>
      <c r="GH82" s="307"/>
      <c r="GI82" s="57"/>
      <c r="GJ82" s="17"/>
      <c r="GK82" s="17"/>
      <c r="GL82" s="56"/>
      <c r="GM82" s="50"/>
      <c r="GN82" s="50"/>
      <c r="GO82" s="50"/>
      <c r="GP82" s="50"/>
      <c r="GQ82" s="50"/>
      <c r="GR82" s="50"/>
      <c r="GS82" s="307"/>
      <c r="GT82" s="57"/>
      <c r="GU82" s="17"/>
      <c r="GV82" s="17"/>
      <c r="GW82" s="56"/>
      <c r="GX82" s="50"/>
      <c r="GY82" s="50"/>
      <c r="GZ82" s="50"/>
      <c r="HA82" s="50"/>
      <c r="HB82" s="50"/>
      <c r="HC82" s="50"/>
      <c r="HD82" s="307"/>
      <c r="HE82" s="57"/>
      <c r="HF82" s="17"/>
      <c r="HG82" s="17"/>
      <c r="HH82" s="56"/>
      <c r="HI82" s="50"/>
      <c r="HJ82" s="50"/>
      <c r="HK82" s="50"/>
      <c r="HL82" s="50"/>
      <c r="HM82" s="50"/>
      <c r="HN82" s="50"/>
      <c r="HO82" s="307"/>
      <c r="HP82" s="57"/>
      <c r="HQ82" s="17"/>
      <c r="HR82" s="17"/>
      <c r="HS82" s="56"/>
      <c r="HT82" s="50"/>
      <c r="HU82" s="50"/>
      <c r="HV82" s="50"/>
      <c r="HW82" s="50"/>
      <c r="HX82" s="50"/>
      <c r="HY82" s="50"/>
      <c r="HZ82" s="307"/>
      <c r="IA82" s="57"/>
      <c r="IB82" s="17"/>
      <c r="IC82" s="17"/>
    </row>
    <row r="83" spans="1:237" x14ac:dyDescent="0.3">
      <c r="A83" s="60"/>
      <c r="B83" s="224"/>
      <c r="C83" s="224"/>
      <c r="D83" s="61"/>
      <c r="E83" s="61"/>
      <c r="F83" s="61"/>
      <c r="G83" s="61"/>
      <c r="H83" s="61"/>
      <c r="I83" s="61"/>
      <c r="J83" s="307"/>
      <c r="K83" s="307"/>
      <c r="L83" s="307"/>
      <c r="M83" s="307"/>
      <c r="N83" s="307"/>
      <c r="O83" s="307"/>
      <c r="P83" s="307"/>
      <c r="Q83" s="17"/>
      <c r="R83" s="56"/>
      <c r="S83" s="50"/>
      <c r="T83" s="50"/>
      <c r="U83" s="50"/>
      <c r="V83" s="50"/>
      <c r="W83" s="50"/>
      <c r="X83" s="50"/>
      <c r="Y83" s="307"/>
      <c r="Z83" s="57"/>
      <c r="AA83" s="17"/>
      <c r="AB83" s="17"/>
      <c r="AC83" s="56"/>
      <c r="AD83" s="50"/>
      <c r="AE83" s="50"/>
      <c r="AF83" s="50"/>
      <c r="AG83" s="50"/>
      <c r="AH83" s="50"/>
      <c r="AI83" s="50"/>
      <c r="AJ83" s="307"/>
      <c r="AK83" s="57"/>
      <c r="AL83" s="17"/>
      <c r="AM83" s="17"/>
      <c r="AN83" s="56"/>
      <c r="AO83" s="50"/>
      <c r="AP83" s="50"/>
      <c r="AQ83" s="50"/>
      <c r="AR83" s="50"/>
      <c r="AS83" s="50"/>
      <c r="AT83" s="50"/>
      <c r="AU83" s="307"/>
      <c r="AV83" s="57"/>
      <c r="AW83" s="17"/>
      <c r="AX83" s="17"/>
      <c r="AY83" s="56"/>
      <c r="AZ83" s="50"/>
      <c r="BA83" s="50"/>
      <c r="BB83" s="50"/>
      <c r="BC83" s="50"/>
      <c r="BD83" s="50"/>
      <c r="BE83" s="50"/>
      <c r="BF83" s="307"/>
      <c r="BG83" s="57"/>
      <c r="BH83" s="17"/>
      <c r="BI83" s="17"/>
      <c r="BJ83" s="56"/>
      <c r="BK83" s="50"/>
      <c r="BL83" s="50"/>
      <c r="BM83" s="50"/>
      <c r="BN83" s="50"/>
      <c r="BO83" s="50"/>
      <c r="BP83" s="50"/>
      <c r="BQ83" s="307"/>
      <c r="BR83" s="57"/>
      <c r="BS83" s="17"/>
      <c r="BT83" s="17"/>
      <c r="BU83" s="56"/>
      <c r="BV83" s="50"/>
      <c r="BW83" s="50"/>
      <c r="BX83" s="50"/>
      <c r="BY83" s="50"/>
      <c r="BZ83" s="50"/>
      <c r="CA83" s="50"/>
      <c r="CB83" s="307"/>
      <c r="CC83" s="57"/>
      <c r="CD83" s="17"/>
      <c r="CE83" s="17"/>
      <c r="CF83" s="56"/>
      <c r="CG83" s="50"/>
      <c r="CH83" s="50"/>
      <c r="CI83" s="50"/>
      <c r="CJ83" s="50"/>
      <c r="CK83" s="50"/>
      <c r="CL83" s="50"/>
      <c r="CM83" s="307"/>
      <c r="CN83" s="57"/>
      <c r="CO83" s="17"/>
      <c r="CP83" s="17"/>
      <c r="CQ83" s="56"/>
      <c r="CR83" s="50"/>
      <c r="CS83" s="50"/>
      <c r="CT83" s="50"/>
      <c r="CU83" s="50"/>
      <c r="CV83" s="50"/>
      <c r="CW83" s="50"/>
      <c r="CX83" s="307"/>
      <c r="CY83" s="57"/>
      <c r="CZ83" s="17"/>
      <c r="DA83" s="17"/>
      <c r="DB83" s="56"/>
      <c r="DC83" s="50"/>
      <c r="DD83" s="50"/>
      <c r="DE83" s="50"/>
      <c r="DF83" s="50"/>
      <c r="DG83" s="50"/>
      <c r="DH83" s="50"/>
      <c r="DI83" s="307"/>
      <c r="DJ83" s="57"/>
      <c r="DK83" s="17"/>
      <c r="DL83" s="17"/>
      <c r="DM83" s="56"/>
      <c r="DN83" s="50"/>
      <c r="DO83" s="50"/>
      <c r="DP83" s="50"/>
      <c r="DQ83" s="50"/>
      <c r="DR83" s="50"/>
      <c r="DS83" s="50"/>
      <c r="DT83" s="307"/>
      <c r="DU83" s="57"/>
      <c r="DV83" s="17"/>
      <c r="DW83" s="17"/>
      <c r="DX83" s="56"/>
      <c r="DY83" s="50"/>
      <c r="DZ83" s="50"/>
      <c r="EA83" s="50"/>
      <c r="EB83" s="50"/>
      <c r="EC83" s="50"/>
      <c r="ED83" s="50"/>
      <c r="EE83" s="307"/>
      <c r="EF83" s="57"/>
      <c r="EG83" s="17"/>
      <c r="EH83" s="17"/>
      <c r="EI83" s="56"/>
      <c r="EJ83" s="50"/>
      <c r="EK83" s="50"/>
      <c r="EL83" s="50"/>
      <c r="EM83" s="50"/>
      <c r="EN83" s="50"/>
      <c r="EO83" s="50"/>
      <c r="EP83" s="307"/>
      <c r="EQ83" s="57"/>
      <c r="ER83" s="17"/>
      <c r="ES83" s="17"/>
      <c r="ET83" s="56"/>
      <c r="EU83" s="50"/>
      <c r="EV83" s="50"/>
      <c r="EW83" s="50"/>
      <c r="EX83" s="50"/>
      <c r="EY83" s="50"/>
      <c r="EZ83" s="50"/>
      <c r="FA83" s="307"/>
      <c r="FB83" s="57"/>
      <c r="FC83" s="17"/>
      <c r="FD83" s="17"/>
      <c r="FE83" s="56"/>
      <c r="FF83" s="50"/>
      <c r="FG83" s="50"/>
      <c r="FH83" s="50"/>
      <c r="FI83" s="50"/>
      <c r="FJ83" s="50"/>
      <c r="FK83" s="50"/>
      <c r="FL83" s="307"/>
      <c r="FM83" s="57"/>
      <c r="FN83" s="17"/>
      <c r="FO83" s="17"/>
      <c r="FP83" s="56"/>
      <c r="FQ83" s="50"/>
      <c r="FR83" s="50"/>
      <c r="FS83" s="50"/>
      <c r="FT83" s="50"/>
      <c r="FU83" s="50"/>
      <c r="FV83" s="50"/>
      <c r="FW83" s="307"/>
      <c r="FX83" s="57"/>
      <c r="FY83" s="17"/>
      <c r="FZ83" s="17"/>
      <c r="GA83" s="56"/>
      <c r="GB83" s="50"/>
      <c r="GC83" s="50"/>
      <c r="GD83" s="50"/>
      <c r="GE83" s="50"/>
      <c r="GF83" s="50"/>
      <c r="GG83" s="50"/>
      <c r="GH83" s="307"/>
      <c r="GI83" s="57"/>
      <c r="GJ83" s="17"/>
      <c r="GK83" s="17"/>
      <c r="GL83" s="56"/>
      <c r="GM83" s="50"/>
      <c r="GN83" s="50"/>
      <c r="GO83" s="50"/>
      <c r="GP83" s="50"/>
      <c r="GQ83" s="50"/>
      <c r="GR83" s="50"/>
      <c r="GS83" s="307"/>
      <c r="GT83" s="57"/>
      <c r="GU83" s="17"/>
      <c r="GV83" s="17"/>
      <c r="GW83" s="56"/>
      <c r="GX83" s="50"/>
      <c r="GY83" s="50"/>
      <c r="GZ83" s="50"/>
      <c r="HA83" s="50"/>
      <c r="HB83" s="50"/>
      <c r="HC83" s="50"/>
      <c r="HD83" s="307"/>
      <c r="HE83" s="57"/>
      <c r="HF83" s="17"/>
      <c r="HG83" s="17"/>
      <c r="HH83" s="56"/>
      <c r="HI83" s="50"/>
      <c r="HJ83" s="50"/>
      <c r="HK83" s="50"/>
      <c r="HL83" s="50"/>
      <c r="HM83" s="50"/>
      <c r="HN83" s="50"/>
      <c r="HO83" s="307"/>
      <c r="HP83" s="57"/>
      <c r="HQ83" s="17"/>
      <c r="HR83" s="17"/>
      <c r="HS83" s="56"/>
      <c r="HT83" s="50"/>
      <c r="HU83" s="50"/>
      <c r="HV83" s="50"/>
      <c r="HW83" s="50"/>
      <c r="HX83" s="50"/>
      <c r="HY83" s="50"/>
      <c r="HZ83" s="307"/>
      <c r="IA83" s="57"/>
      <c r="IB83" s="17"/>
      <c r="IC83" s="17"/>
    </row>
    <row r="84" spans="1:237" x14ac:dyDescent="0.3">
      <c r="A84" s="60"/>
      <c r="B84" s="224"/>
      <c r="C84" s="224"/>
      <c r="D84" s="61"/>
      <c r="E84" s="61"/>
      <c r="F84" s="61"/>
      <c r="G84" s="61"/>
      <c r="H84" s="61"/>
      <c r="I84" s="61"/>
      <c r="J84" s="307"/>
      <c r="K84" s="307"/>
      <c r="L84" s="307"/>
      <c r="M84" s="307"/>
      <c r="N84" s="307"/>
      <c r="O84" s="307"/>
      <c r="P84" s="307"/>
      <c r="Q84" s="17"/>
      <c r="R84" s="56"/>
      <c r="S84" s="50"/>
      <c r="T84" s="50"/>
      <c r="U84" s="50"/>
      <c r="V84" s="50"/>
      <c r="W84" s="50"/>
      <c r="X84" s="50"/>
      <c r="Y84" s="307"/>
      <c r="Z84" s="57"/>
      <c r="AA84" s="17"/>
      <c r="AB84" s="17"/>
      <c r="AC84" s="56"/>
      <c r="AD84" s="50"/>
      <c r="AE84" s="50"/>
      <c r="AF84" s="50"/>
      <c r="AG84" s="50"/>
      <c r="AH84" s="50"/>
      <c r="AI84" s="50"/>
      <c r="AJ84" s="307"/>
      <c r="AK84" s="57"/>
      <c r="AL84" s="17"/>
      <c r="AM84" s="17"/>
      <c r="AN84" s="56"/>
      <c r="AO84" s="50"/>
      <c r="AP84" s="50"/>
      <c r="AQ84" s="50"/>
      <c r="AR84" s="50"/>
      <c r="AS84" s="50"/>
      <c r="AT84" s="50"/>
      <c r="AU84" s="307"/>
      <c r="AV84" s="57"/>
      <c r="AW84" s="17"/>
      <c r="AX84" s="17"/>
      <c r="AY84" s="56"/>
      <c r="AZ84" s="50"/>
      <c r="BA84" s="50"/>
      <c r="BB84" s="50"/>
      <c r="BC84" s="50"/>
      <c r="BD84" s="50"/>
      <c r="BE84" s="50"/>
      <c r="BF84" s="307"/>
      <c r="BG84" s="57"/>
      <c r="BH84" s="17"/>
      <c r="BI84" s="17"/>
      <c r="BJ84" s="56"/>
      <c r="BK84" s="50"/>
      <c r="BL84" s="50"/>
      <c r="BM84" s="50"/>
      <c r="BN84" s="50"/>
      <c r="BO84" s="50"/>
      <c r="BP84" s="50"/>
      <c r="BQ84" s="307"/>
      <c r="BR84" s="57"/>
      <c r="BS84" s="17"/>
      <c r="BT84" s="17"/>
      <c r="BU84" s="56"/>
      <c r="BV84" s="50"/>
      <c r="BW84" s="50"/>
      <c r="BX84" s="50"/>
      <c r="BY84" s="50"/>
      <c r="BZ84" s="50"/>
      <c r="CA84" s="50"/>
      <c r="CB84" s="307"/>
      <c r="CC84" s="57"/>
      <c r="CD84" s="17"/>
      <c r="CE84" s="17"/>
      <c r="CF84" s="56"/>
      <c r="CG84" s="50"/>
      <c r="CH84" s="50"/>
      <c r="CI84" s="50"/>
      <c r="CJ84" s="50"/>
      <c r="CK84" s="50"/>
      <c r="CL84" s="50"/>
      <c r="CM84" s="307"/>
      <c r="CN84" s="57"/>
      <c r="CO84" s="17"/>
      <c r="CP84" s="17"/>
      <c r="CQ84" s="56"/>
      <c r="CR84" s="50"/>
      <c r="CS84" s="50"/>
      <c r="CT84" s="50"/>
      <c r="CU84" s="50"/>
      <c r="CV84" s="50"/>
      <c r="CW84" s="50"/>
      <c r="CX84" s="307"/>
      <c r="CY84" s="57"/>
      <c r="CZ84" s="17"/>
      <c r="DA84" s="17"/>
      <c r="DB84" s="56"/>
      <c r="DC84" s="50"/>
      <c r="DD84" s="50"/>
      <c r="DE84" s="50"/>
      <c r="DF84" s="50"/>
      <c r="DG84" s="50"/>
      <c r="DH84" s="50"/>
      <c r="DI84" s="307"/>
      <c r="DJ84" s="57"/>
      <c r="DK84" s="17"/>
      <c r="DL84" s="17"/>
      <c r="DM84" s="56"/>
      <c r="DN84" s="50"/>
      <c r="DO84" s="50"/>
      <c r="DP84" s="50"/>
      <c r="DQ84" s="50"/>
      <c r="DR84" s="50"/>
      <c r="DS84" s="50"/>
      <c r="DT84" s="307"/>
      <c r="DU84" s="57"/>
      <c r="DV84" s="17"/>
      <c r="DW84" s="17"/>
      <c r="DX84" s="56"/>
      <c r="DY84" s="50"/>
      <c r="DZ84" s="50"/>
      <c r="EA84" s="50"/>
      <c r="EB84" s="50"/>
      <c r="EC84" s="50"/>
      <c r="ED84" s="50"/>
      <c r="EE84" s="307"/>
      <c r="EF84" s="57"/>
      <c r="EG84" s="17"/>
      <c r="EH84" s="17"/>
      <c r="EI84" s="56"/>
      <c r="EJ84" s="50"/>
      <c r="EK84" s="50"/>
      <c r="EL84" s="50"/>
      <c r="EM84" s="50"/>
      <c r="EN84" s="50"/>
      <c r="EO84" s="50"/>
      <c r="EP84" s="307"/>
      <c r="EQ84" s="57"/>
      <c r="ER84" s="17"/>
      <c r="ES84" s="17"/>
      <c r="ET84" s="56"/>
      <c r="EU84" s="50"/>
      <c r="EV84" s="50"/>
      <c r="EW84" s="50"/>
      <c r="EX84" s="50"/>
      <c r="EY84" s="50"/>
      <c r="EZ84" s="50"/>
      <c r="FA84" s="307"/>
      <c r="FB84" s="57"/>
      <c r="FC84" s="17"/>
      <c r="FD84" s="17"/>
      <c r="FE84" s="56"/>
      <c r="FF84" s="50"/>
      <c r="FG84" s="50"/>
      <c r="FH84" s="50"/>
      <c r="FI84" s="50"/>
      <c r="FJ84" s="50"/>
      <c r="FK84" s="50"/>
      <c r="FL84" s="307"/>
      <c r="FM84" s="57"/>
      <c r="FN84" s="17"/>
      <c r="FO84" s="17"/>
      <c r="FP84" s="56"/>
      <c r="FQ84" s="50"/>
      <c r="FR84" s="50"/>
      <c r="FS84" s="50"/>
      <c r="FT84" s="50"/>
      <c r="FU84" s="50"/>
      <c r="FV84" s="50"/>
      <c r="FW84" s="307"/>
      <c r="FX84" s="57"/>
      <c r="FY84" s="17"/>
      <c r="FZ84" s="17"/>
      <c r="GA84" s="56"/>
      <c r="GB84" s="50"/>
      <c r="GC84" s="50"/>
      <c r="GD84" s="50"/>
      <c r="GE84" s="50"/>
      <c r="GF84" s="50"/>
      <c r="GG84" s="50"/>
      <c r="GH84" s="307"/>
      <c r="GI84" s="57"/>
      <c r="GJ84" s="17"/>
      <c r="GK84" s="17"/>
      <c r="GL84" s="56"/>
      <c r="GM84" s="50"/>
      <c r="GN84" s="50"/>
      <c r="GO84" s="50"/>
      <c r="GP84" s="50"/>
      <c r="GQ84" s="50"/>
      <c r="GR84" s="50"/>
      <c r="GS84" s="307"/>
      <c r="GT84" s="57"/>
      <c r="GU84" s="17"/>
      <c r="GV84" s="17"/>
      <c r="GW84" s="56"/>
      <c r="GX84" s="50"/>
      <c r="GY84" s="50"/>
      <c r="GZ84" s="50"/>
      <c r="HA84" s="50"/>
      <c r="HB84" s="50"/>
      <c r="HC84" s="50"/>
      <c r="HD84" s="307"/>
      <c r="HE84" s="57"/>
      <c r="HF84" s="17"/>
      <c r="HG84" s="17"/>
      <c r="HH84" s="56"/>
      <c r="HI84" s="50"/>
      <c r="HJ84" s="50"/>
      <c r="HK84" s="50"/>
      <c r="HL84" s="50"/>
      <c r="HM84" s="50"/>
      <c r="HN84" s="50"/>
      <c r="HO84" s="307"/>
      <c r="HP84" s="57"/>
      <c r="HQ84" s="17"/>
      <c r="HR84" s="17"/>
      <c r="HS84" s="56"/>
      <c r="HT84" s="50"/>
      <c r="HU84" s="50"/>
      <c r="HV84" s="50"/>
      <c r="HW84" s="50"/>
      <c r="HX84" s="50"/>
      <c r="HY84" s="50"/>
      <c r="HZ84" s="307"/>
      <c r="IA84" s="57"/>
      <c r="IB84" s="17"/>
      <c r="IC84" s="17"/>
    </row>
    <row r="85" spans="1:237" x14ac:dyDescent="0.3">
      <c r="A85" s="60"/>
      <c r="B85" s="224"/>
      <c r="C85" s="224"/>
      <c r="D85" s="61"/>
      <c r="E85" s="61"/>
      <c r="F85" s="61"/>
      <c r="G85" s="61"/>
      <c r="H85" s="61"/>
      <c r="I85" s="61"/>
      <c r="J85" s="307"/>
      <c r="K85" s="307"/>
      <c r="L85" s="307"/>
      <c r="M85" s="307"/>
      <c r="N85" s="307"/>
      <c r="O85" s="307"/>
      <c r="P85" s="307"/>
      <c r="Q85" s="17"/>
      <c r="R85" s="56"/>
      <c r="S85" s="50"/>
      <c r="T85" s="50"/>
      <c r="U85" s="50"/>
      <c r="V85" s="50"/>
      <c r="W85" s="50"/>
      <c r="X85" s="50"/>
      <c r="Y85" s="307"/>
      <c r="Z85" s="57"/>
      <c r="AA85" s="17"/>
      <c r="AB85" s="17"/>
      <c r="AC85" s="56"/>
      <c r="AD85" s="50"/>
      <c r="AE85" s="50"/>
      <c r="AF85" s="50"/>
      <c r="AG85" s="50"/>
      <c r="AH85" s="50"/>
      <c r="AI85" s="50"/>
      <c r="AJ85" s="307"/>
      <c r="AK85" s="57"/>
      <c r="AL85" s="17"/>
      <c r="AM85" s="17"/>
      <c r="AN85" s="56"/>
      <c r="AO85" s="50"/>
      <c r="AP85" s="50"/>
      <c r="AQ85" s="50"/>
      <c r="AR85" s="50"/>
      <c r="AS85" s="50"/>
      <c r="AT85" s="50"/>
      <c r="AU85" s="307"/>
      <c r="AV85" s="57"/>
      <c r="AW85" s="17"/>
      <c r="AX85" s="17"/>
      <c r="AY85" s="56"/>
      <c r="AZ85" s="50"/>
      <c r="BA85" s="50"/>
      <c r="BB85" s="50"/>
      <c r="BC85" s="50"/>
      <c r="BD85" s="50"/>
      <c r="BE85" s="50"/>
      <c r="BF85" s="307"/>
      <c r="BG85" s="57"/>
      <c r="BH85" s="17"/>
      <c r="BI85" s="17"/>
      <c r="BJ85" s="56"/>
      <c r="BK85" s="50"/>
      <c r="BL85" s="50"/>
      <c r="BM85" s="50"/>
      <c r="BN85" s="50"/>
      <c r="BO85" s="50"/>
      <c r="BP85" s="50"/>
      <c r="BQ85" s="307"/>
      <c r="BR85" s="57"/>
      <c r="BS85" s="17"/>
      <c r="BT85" s="17"/>
      <c r="BU85" s="56"/>
      <c r="BV85" s="50"/>
      <c r="BW85" s="50"/>
      <c r="BX85" s="50"/>
      <c r="BY85" s="50"/>
      <c r="BZ85" s="50"/>
      <c r="CA85" s="50"/>
      <c r="CB85" s="307"/>
      <c r="CC85" s="57"/>
      <c r="CD85" s="17"/>
      <c r="CE85" s="17"/>
      <c r="CF85" s="56"/>
      <c r="CG85" s="50"/>
      <c r="CH85" s="50"/>
      <c r="CI85" s="50"/>
      <c r="CJ85" s="50"/>
      <c r="CK85" s="50"/>
      <c r="CL85" s="50"/>
      <c r="CM85" s="307"/>
      <c r="CN85" s="57"/>
      <c r="CO85" s="17"/>
      <c r="CP85" s="17"/>
      <c r="CQ85" s="56"/>
      <c r="CR85" s="50"/>
      <c r="CS85" s="50"/>
      <c r="CT85" s="50"/>
      <c r="CU85" s="50"/>
      <c r="CV85" s="50"/>
      <c r="CW85" s="50"/>
      <c r="CX85" s="307"/>
      <c r="CY85" s="57"/>
      <c r="CZ85" s="17"/>
      <c r="DA85" s="17"/>
      <c r="DB85" s="56"/>
      <c r="DC85" s="50"/>
      <c r="DD85" s="50"/>
      <c r="DE85" s="50"/>
      <c r="DF85" s="50"/>
      <c r="DG85" s="50"/>
      <c r="DH85" s="50"/>
      <c r="DI85" s="307"/>
      <c r="DJ85" s="57"/>
      <c r="DK85" s="17"/>
      <c r="DL85" s="17"/>
      <c r="DM85" s="56"/>
      <c r="DN85" s="50"/>
      <c r="DO85" s="50"/>
      <c r="DP85" s="50"/>
      <c r="DQ85" s="50"/>
      <c r="DR85" s="50"/>
      <c r="DS85" s="50"/>
      <c r="DT85" s="307"/>
      <c r="DU85" s="57"/>
      <c r="DV85" s="17"/>
      <c r="DW85" s="17"/>
      <c r="DX85" s="56"/>
      <c r="DY85" s="50"/>
      <c r="DZ85" s="50"/>
      <c r="EA85" s="50"/>
      <c r="EB85" s="50"/>
      <c r="EC85" s="50"/>
      <c r="ED85" s="50"/>
      <c r="EE85" s="307"/>
      <c r="EF85" s="57"/>
      <c r="EG85" s="17"/>
      <c r="EH85" s="17"/>
      <c r="EI85" s="56"/>
      <c r="EJ85" s="50"/>
      <c r="EK85" s="50"/>
      <c r="EL85" s="50"/>
      <c r="EM85" s="50"/>
      <c r="EN85" s="50"/>
      <c r="EO85" s="50"/>
      <c r="EP85" s="307"/>
      <c r="EQ85" s="57"/>
      <c r="ER85" s="17"/>
      <c r="ES85" s="17"/>
      <c r="ET85" s="56"/>
      <c r="EU85" s="50"/>
      <c r="EV85" s="50"/>
      <c r="EW85" s="50"/>
      <c r="EX85" s="50"/>
      <c r="EY85" s="50"/>
      <c r="EZ85" s="50"/>
      <c r="FA85" s="307"/>
      <c r="FB85" s="57"/>
      <c r="FC85" s="17"/>
      <c r="FD85" s="17"/>
      <c r="FE85" s="56"/>
      <c r="FF85" s="50"/>
      <c r="FG85" s="50"/>
      <c r="FH85" s="50"/>
      <c r="FI85" s="50"/>
      <c r="FJ85" s="50"/>
      <c r="FK85" s="50"/>
      <c r="FL85" s="307"/>
      <c r="FM85" s="57"/>
      <c r="FN85" s="17"/>
      <c r="FO85" s="17"/>
      <c r="FP85" s="56"/>
      <c r="FQ85" s="50"/>
      <c r="FR85" s="50"/>
      <c r="FS85" s="50"/>
      <c r="FT85" s="50"/>
      <c r="FU85" s="50"/>
      <c r="FV85" s="50"/>
      <c r="FW85" s="307"/>
      <c r="FX85" s="57"/>
      <c r="FY85" s="17"/>
      <c r="FZ85" s="17"/>
      <c r="GA85" s="56"/>
      <c r="GB85" s="50"/>
      <c r="GC85" s="50"/>
      <c r="GD85" s="50"/>
      <c r="GE85" s="50"/>
      <c r="GF85" s="50"/>
      <c r="GG85" s="50"/>
      <c r="GH85" s="307"/>
      <c r="GI85" s="57"/>
      <c r="GJ85" s="17"/>
      <c r="GK85" s="17"/>
      <c r="GL85" s="56"/>
      <c r="GM85" s="50"/>
      <c r="GN85" s="50"/>
      <c r="GO85" s="50"/>
      <c r="GP85" s="50"/>
      <c r="GQ85" s="50"/>
      <c r="GR85" s="50"/>
      <c r="GS85" s="307"/>
      <c r="GT85" s="57"/>
      <c r="GU85" s="17"/>
      <c r="GV85" s="17"/>
      <c r="GW85" s="56"/>
      <c r="GX85" s="50"/>
      <c r="GY85" s="50"/>
      <c r="GZ85" s="50"/>
      <c r="HA85" s="50"/>
      <c r="HB85" s="50"/>
      <c r="HC85" s="50"/>
      <c r="HD85" s="307"/>
      <c r="HE85" s="57"/>
      <c r="HF85" s="17"/>
      <c r="HG85" s="17"/>
      <c r="HH85" s="56"/>
      <c r="HI85" s="50"/>
      <c r="HJ85" s="50"/>
      <c r="HK85" s="50"/>
      <c r="HL85" s="50"/>
      <c r="HM85" s="50"/>
      <c r="HN85" s="50"/>
      <c r="HO85" s="307"/>
      <c r="HP85" s="57"/>
      <c r="HQ85" s="17"/>
      <c r="HR85" s="17"/>
      <c r="HS85" s="56"/>
      <c r="HT85" s="50"/>
      <c r="HU85" s="50"/>
      <c r="HV85" s="50"/>
      <c r="HW85" s="50"/>
      <c r="HX85" s="50"/>
      <c r="HY85" s="50"/>
      <c r="HZ85" s="307"/>
      <c r="IA85" s="57"/>
      <c r="IB85" s="17"/>
      <c r="IC85" s="17"/>
    </row>
    <row r="86" spans="1:237" x14ac:dyDescent="0.3">
      <c r="A86" s="60"/>
      <c r="B86" s="224"/>
      <c r="C86" s="224"/>
      <c r="D86" s="61"/>
      <c r="E86" s="61"/>
      <c r="F86" s="61"/>
      <c r="G86" s="61"/>
      <c r="H86" s="61"/>
      <c r="I86" s="61"/>
      <c r="J86" s="307"/>
      <c r="K86" s="307"/>
      <c r="L86" s="307"/>
      <c r="M86" s="307"/>
      <c r="N86" s="307"/>
      <c r="O86" s="307"/>
      <c r="P86" s="307"/>
      <c r="Q86" s="17"/>
      <c r="R86" s="56"/>
      <c r="S86" s="50"/>
      <c r="T86" s="50"/>
      <c r="U86" s="50"/>
      <c r="V86" s="50"/>
      <c r="W86" s="50"/>
      <c r="X86" s="50"/>
      <c r="Y86" s="307"/>
      <c r="Z86" s="57"/>
      <c r="AA86" s="17"/>
      <c r="AB86" s="17"/>
      <c r="AC86" s="56"/>
      <c r="AD86" s="50"/>
      <c r="AE86" s="50"/>
      <c r="AF86" s="50"/>
      <c r="AG86" s="50"/>
      <c r="AH86" s="50"/>
      <c r="AI86" s="50"/>
      <c r="AJ86" s="307"/>
      <c r="AK86" s="57"/>
      <c r="AL86" s="17"/>
      <c r="AM86" s="17"/>
      <c r="AN86" s="56"/>
      <c r="AO86" s="50"/>
      <c r="AP86" s="50"/>
      <c r="AQ86" s="50"/>
      <c r="AR86" s="50"/>
      <c r="AS86" s="50"/>
      <c r="AT86" s="50"/>
      <c r="AU86" s="307"/>
      <c r="AV86" s="57"/>
      <c r="AW86" s="17"/>
      <c r="AX86" s="17"/>
      <c r="AY86" s="56"/>
      <c r="AZ86" s="50"/>
      <c r="BA86" s="50"/>
      <c r="BB86" s="50"/>
      <c r="BC86" s="50"/>
      <c r="BD86" s="50"/>
      <c r="BE86" s="50"/>
      <c r="BF86" s="307"/>
      <c r="BG86" s="57"/>
      <c r="BH86" s="17"/>
      <c r="BI86" s="17"/>
      <c r="BJ86" s="56"/>
      <c r="BK86" s="50"/>
      <c r="BL86" s="50"/>
      <c r="BM86" s="50"/>
      <c r="BN86" s="50"/>
      <c r="BO86" s="50"/>
      <c r="BP86" s="50"/>
      <c r="BQ86" s="307"/>
      <c r="BR86" s="57"/>
      <c r="BS86" s="17"/>
      <c r="BT86" s="17"/>
      <c r="BU86" s="56"/>
      <c r="BV86" s="50"/>
      <c r="BW86" s="50"/>
      <c r="BX86" s="50"/>
      <c r="BY86" s="50"/>
      <c r="BZ86" s="50"/>
      <c r="CA86" s="50"/>
      <c r="CB86" s="307"/>
      <c r="CC86" s="57"/>
      <c r="CD86" s="17"/>
      <c r="CE86" s="17"/>
      <c r="CF86" s="56"/>
      <c r="CG86" s="50"/>
      <c r="CH86" s="50"/>
      <c r="CI86" s="50"/>
      <c r="CJ86" s="50"/>
      <c r="CK86" s="50"/>
      <c r="CL86" s="50"/>
      <c r="CM86" s="307"/>
      <c r="CN86" s="57"/>
      <c r="CO86" s="17"/>
      <c r="CP86" s="17"/>
      <c r="CQ86" s="56"/>
      <c r="CR86" s="50"/>
      <c r="CS86" s="50"/>
      <c r="CT86" s="50"/>
      <c r="CU86" s="50"/>
      <c r="CV86" s="50"/>
      <c r="CW86" s="50"/>
      <c r="CX86" s="307"/>
      <c r="CY86" s="57"/>
      <c r="CZ86" s="17"/>
      <c r="DA86" s="17"/>
      <c r="DB86" s="56"/>
      <c r="DC86" s="50"/>
      <c r="DD86" s="50"/>
      <c r="DE86" s="50"/>
      <c r="DF86" s="50"/>
      <c r="DG86" s="50"/>
      <c r="DH86" s="50"/>
      <c r="DI86" s="307"/>
      <c r="DJ86" s="57"/>
      <c r="DK86" s="17"/>
      <c r="DL86" s="17"/>
      <c r="DM86" s="56"/>
      <c r="DN86" s="50"/>
      <c r="DO86" s="50"/>
      <c r="DP86" s="50"/>
      <c r="DQ86" s="50"/>
      <c r="DR86" s="50"/>
      <c r="DS86" s="50"/>
      <c r="DT86" s="307"/>
      <c r="DU86" s="57"/>
      <c r="DV86" s="17"/>
      <c r="DW86" s="17"/>
      <c r="DX86" s="56"/>
      <c r="DY86" s="50"/>
      <c r="DZ86" s="50"/>
      <c r="EA86" s="50"/>
      <c r="EB86" s="50"/>
      <c r="EC86" s="50"/>
      <c r="ED86" s="50"/>
      <c r="EE86" s="307"/>
      <c r="EF86" s="57"/>
      <c r="EG86" s="17"/>
      <c r="EH86" s="17"/>
      <c r="EI86" s="56"/>
      <c r="EJ86" s="50"/>
      <c r="EK86" s="50"/>
      <c r="EL86" s="50"/>
      <c r="EM86" s="50"/>
      <c r="EN86" s="50"/>
      <c r="EO86" s="50"/>
      <c r="EP86" s="307"/>
      <c r="EQ86" s="57"/>
      <c r="ER86" s="17"/>
      <c r="ES86" s="17"/>
      <c r="ET86" s="56"/>
      <c r="EU86" s="50"/>
      <c r="EV86" s="50"/>
      <c r="EW86" s="50"/>
      <c r="EX86" s="50"/>
      <c r="EY86" s="50"/>
      <c r="EZ86" s="50"/>
      <c r="FA86" s="307"/>
      <c r="FB86" s="57"/>
      <c r="FC86" s="17"/>
      <c r="FD86" s="17"/>
      <c r="FE86" s="56"/>
      <c r="FF86" s="50"/>
      <c r="FG86" s="50"/>
      <c r="FH86" s="50"/>
      <c r="FI86" s="50"/>
      <c r="FJ86" s="50"/>
      <c r="FK86" s="50"/>
      <c r="FL86" s="307"/>
      <c r="FM86" s="57"/>
      <c r="FN86" s="17"/>
      <c r="FO86" s="17"/>
      <c r="FP86" s="56"/>
      <c r="FQ86" s="50"/>
      <c r="FR86" s="50"/>
      <c r="FS86" s="50"/>
      <c r="FT86" s="50"/>
      <c r="FU86" s="50"/>
      <c r="FV86" s="50"/>
      <c r="FW86" s="307"/>
      <c r="FX86" s="57"/>
      <c r="FY86" s="17"/>
      <c r="FZ86" s="17"/>
      <c r="GA86" s="56"/>
      <c r="GB86" s="50"/>
      <c r="GC86" s="50"/>
      <c r="GD86" s="50"/>
      <c r="GE86" s="50"/>
      <c r="GF86" s="50"/>
      <c r="GG86" s="50"/>
      <c r="GH86" s="307"/>
      <c r="GI86" s="57"/>
      <c r="GJ86" s="17"/>
      <c r="GK86" s="17"/>
      <c r="GL86" s="56"/>
      <c r="GM86" s="50"/>
      <c r="GN86" s="50"/>
      <c r="GO86" s="50"/>
      <c r="GP86" s="50"/>
      <c r="GQ86" s="50"/>
      <c r="GR86" s="50"/>
      <c r="GS86" s="307"/>
      <c r="GT86" s="57"/>
      <c r="GU86" s="17"/>
      <c r="GV86" s="17"/>
      <c r="GW86" s="56"/>
      <c r="GX86" s="50"/>
      <c r="GY86" s="50"/>
      <c r="GZ86" s="50"/>
      <c r="HA86" s="50"/>
      <c r="HB86" s="50"/>
      <c r="HC86" s="50"/>
      <c r="HD86" s="307"/>
      <c r="HE86" s="57"/>
      <c r="HF86" s="17"/>
      <c r="HG86" s="17"/>
      <c r="HH86" s="56"/>
      <c r="HI86" s="50"/>
      <c r="HJ86" s="50"/>
      <c r="HK86" s="50"/>
      <c r="HL86" s="50"/>
      <c r="HM86" s="50"/>
      <c r="HN86" s="50"/>
      <c r="HO86" s="307"/>
      <c r="HP86" s="57"/>
      <c r="HQ86" s="17"/>
      <c r="HR86" s="17"/>
      <c r="HS86" s="56"/>
      <c r="HT86" s="50"/>
      <c r="HU86" s="50"/>
      <c r="HV86" s="50"/>
      <c r="HW86" s="50"/>
      <c r="HX86" s="50"/>
      <c r="HY86" s="50"/>
      <c r="HZ86" s="307"/>
      <c r="IA86" s="57"/>
      <c r="IB86" s="17"/>
      <c r="IC86" s="17"/>
    </row>
    <row r="87" spans="1:237" x14ac:dyDescent="0.3">
      <c r="A87" s="60"/>
      <c r="B87" s="224"/>
      <c r="C87" s="224"/>
      <c r="D87" s="61"/>
      <c r="E87" s="61"/>
      <c r="F87" s="61"/>
      <c r="G87" s="61"/>
      <c r="H87" s="61"/>
      <c r="I87" s="61"/>
      <c r="J87" s="307"/>
      <c r="K87" s="307"/>
      <c r="L87" s="307"/>
      <c r="M87" s="307"/>
      <c r="N87" s="307"/>
      <c r="O87" s="307"/>
      <c r="P87" s="307"/>
      <c r="Q87" s="17"/>
      <c r="R87" s="56"/>
      <c r="S87" s="50"/>
      <c r="T87" s="50"/>
      <c r="U87" s="50"/>
      <c r="V87" s="50"/>
      <c r="W87" s="50"/>
      <c r="X87" s="50"/>
      <c r="Y87" s="307"/>
      <c r="Z87" s="57"/>
      <c r="AA87" s="17"/>
      <c r="AB87" s="17"/>
      <c r="AC87" s="56"/>
      <c r="AD87" s="50"/>
      <c r="AE87" s="50"/>
      <c r="AF87" s="50"/>
      <c r="AG87" s="50"/>
      <c r="AH87" s="50"/>
      <c r="AI87" s="50"/>
      <c r="AJ87" s="307"/>
      <c r="AK87" s="57"/>
      <c r="AL87" s="17"/>
      <c r="AM87" s="17"/>
      <c r="AN87" s="56"/>
      <c r="AO87" s="50"/>
      <c r="AP87" s="50"/>
      <c r="AQ87" s="50"/>
      <c r="AR87" s="50"/>
      <c r="AS87" s="50"/>
      <c r="AT87" s="50"/>
      <c r="AU87" s="307"/>
      <c r="AV87" s="57"/>
      <c r="AW87" s="17"/>
      <c r="AX87" s="17"/>
      <c r="AY87" s="56"/>
      <c r="AZ87" s="50"/>
      <c r="BA87" s="50"/>
      <c r="BB87" s="50"/>
      <c r="BC87" s="50"/>
      <c r="BD87" s="50"/>
      <c r="BE87" s="50"/>
      <c r="BF87" s="307"/>
      <c r="BG87" s="57"/>
      <c r="BH87" s="17"/>
      <c r="BI87" s="17"/>
      <c r="BJ87" s="56"/>
      <c r="BK87" s="50"/>
      <c r="BL87" s="50"/>
      <c r="BM87" s="50"/>
      <c r="BN87" s="50"/>
      <c r="BO87" s="50"/>
      <c r="BP87" s="50"/>
      <c r="BQ87" s="307"/>
      <c r="BR87" s="57"/>
      <c r="BS87" s="17"/>
      <c r="BT87" s="17"/>
      <c r="BU87" s="56"/>
      <c r="BV87" s="50"/>
      <c r="BW87" s="50"/>
      <c r="BX87" s="50"/>
      <c r="BY87" s="50"/>
      <c r="BZ87" s="50"/>
      <c r="CA87" s="50"/>
      <c r="CB87" s="307"/>
      <c r="CC87" s="57"/>
      <c r="CD87" s="17"/>
      <c r="CE87" s="17"/>
      <c r="CF87" s="56"/>
      <c r="CG87" s="50"/>
      <c r="CH87" s="50"/>
      <c r="CI87" s="50"/>
      <c r="CJ87" s="50"/>
      <c r="CK87" s="50"/>
      <c r="CL87" s="50"/>
      <c r="CM87" s="307"/>
      <c r="CN87" s="57"/>
      <c r="CO87" s="17"/>
      <c r="CP87" s="17"/>
      <c r="CQ87" s="56"/>
      <c r="CR87" s="50"/>
      <c r="CS87" s="50"/>
      <c r="CT87" s="50"/>
      <c r="CU87" s="50"/>
      <c r="CV87" s="50"/>
      <c r="CW87" s="50"/>
      <c r="CX87" s="307"/>
      <c r="CY87" s="57"/>
      <c r="CZ87" s="17"/>
      <c r="DA87" s="17"/>
      <c r="DB87" s="56"/>
      <c r="DC87" s="50"/>
      <c r="DD87" s="50"/>
      <c r="DE87" s="50"/>
      <c r="DF87" s="50"/>
      <c r="DG87" s="50"/>
      <c r="DH87" s="50"/>
      <c r="DI87" s="307"/>
      <c r="DJ87" s="57"/>
      <c r="DK87" s="17"/>
      <c r="DL87" s="17"/>
      <c r="DM87" s="56"/>
      <c r="DN87" s="50"/>
      <c r="DO87" s="50"/>
      <c r="DP87" s="50"/>
      <c r="DQ87" s="50"/>
      <c r="DR87" s="50"/>
      <c r="DS87" s="50"/>
      <c r="DT87" s="307"/>
      <c r="DU87" s="57"/>
      <c r="DV87" s="17"/>
      <c r="DW87" s="17"/>
      <c r="DX87" s="56"/>
      <c r="DY87" s="50"/>
      <c r="DZ87" s="50"/>
      <c r="EA87" s="50"/>
      <c r="EB87" s="50"/>
      <c r="EC87" s="50"/>
      <c r="ED87" s="50"/>
      <c r="EE87" s="307"/>
      <c r="EF87" s="57"/>
      <c r="EG87" s="17"/>
      <c r="EH87" s="17"/>
      <c r="EI87" s="56"/>
      <c r="EJ87" s="50"/>
      <c r="EK87" s="50"/>
      <c r="EL87" s="50"/>
      <c r="EM87" s="50"/>
      <c r="EN87" s="50"/>
      <c r="EO87" s="50"/>
      <c r="EP87" s="307"/>
      <c r="EQ87" s="57"/>
      <c r="ER87" s="17"/>
      <c r="ES87" s="17"/>
      <c r="ET87" s="56"/>
      <c r="EU87" s="50"/>
      <c r="EV87" s="50"/>
      <c r="EW87" s="50"/>
      <c r="EX87" s="50"/>
      <c r="EY87" s="50"/>
      <c r="EZ87" s="50"/>
      <c r="FA87" s="307"/>
      <c r="FB87" s="57"/>
      <c r="FC87" s="17"/>
      <c r="FD87" s="17"/>
      <c r="FE87" s="56"/>
      <c r="FF87" s="50"/>
      <c r="FG87" s="50"/>
      <c r="FH87" s="50"/>
      <c r="FI87" s="50"/>
      <c r="FJ87" s="50"/>
      <c r="FK87" s="50"/>
      <c r="FL87" s="307"/>
      <c r="FM87" s="57"/>
      <c r="FN87" s="17"/>
      <c r="FO87" s="17"/>
      <c r="FP87" s="56"/>
      <c r="FQ87" s="50"/>
      <c r="FR87" s="50"/>
      <c r="FS87" s="50"/>
      <c r="FT87" s="50"/>
      <c r="FU87" s="50"/>
      <c r="FV87" s="50"/>
      <c r="FW87" s="307"/>
      <c r="FX87" s="57"/>
      <c r="FY87" s="17"/>
      <c r="FZ87" s="17"/>
      <c r="GA87" s="56"/>
      <c r="GB87" s="50"/>
      <c r="GC87" s="50"/>
      <c r="GD87" s="50"/>
      <c r="GE87" s="50"/>
      <c r="GF87" s="50"/>
      <c r="GG87" s="50"/>
      <c r="GH87" s="307"/>
      <c r="GI87" s="57"/>
      <c r="GJ87" s="17"/>
      <c r="GK87" s="17"/>
      <c r="GL87" s="56"/>
      <c r="GM87" s="50"/>
      <c r="GN87" s="50"/>
      <c r="GO87" s="50"/>
      <c r="GP87" s="50"/>
      <c r="GQ87" s="50"/>
      <c r="GR87" s="50"/>
      <c r="GS87" s="307"/>
      <c r="GT87" s="57"/>
      <c r="GU87" s="17"/>
      <c r="GV87" s="17"/>
      <c r="GW87" s="56"/>
      <c r="GX87" s="50"/>
      <c r="GY87" s="50"/>
      <c r="GZ87" s="50"/>
      <c r="HA87" s="50"/>
      <c r="HB87" s="50"/>
      <c r="HC87" s="50"/>
      <c r="HD87" s="307"/>
      <c r="HE87" s="57"/>
      <c r="HF87" s="17"/>
      <c r="HG87" s="17"/>
      <c r="HH87" s="56"/>
      <c r="HI87" s="50"/>
      <c r="HJ87" s="50"/>
      <c r="HK87" s="50"/>
      <c r="HL87" s="50"/>
      <c r="HM87" s="50"/>
      <c r="HN87" s="50"/>
      <c r="HO87" s="307"/>
      <c r="HP87" s="57"/>
      <c r="HQ87" s="17"/>
      <c r="HR87" s="17"/>
      <c r="HS87" s="56"/>
      <c r="HT87" s="50"/>
      <c r="HU87" s="50"/>
      <c r="HV87" s="50"/>
      <c r="HW87" s="50"/>
      <c r="HX87" s="50"/>
      <c r="HY87" s="50"/>
      <c r="HZ87" s="307"/>
      <c r="IA87" s="57"/>
      <c r="IB87" s="17"/>
      <c r="IC87" s="17"/>
    </row>
    <row r="88" spans="1:237" x14ac:dyDescent="0.3">
      <c r="A88" s="60"/>
      <c r="B88" s="224"/>
      <c r="C88" s="224"/>
      <c r="D88" s="61"/>
      <c r="E88" s="61"/>
      <c r="F88" s="61"/>
      <c r="G88" s="61"/>
      <c r="H88" s="61"/>
      <c r="I88" s="61"/>
      <c r="J88" s="307"/>
      <c r="K88" s="307"/>
      <c r="L88" s="307"/>
      <c r="M88" s="307"/>
      <c r="N88" s="307"/>
      <c r="O88" s="307"/>
      <c r="P88" s="307"/>
      <c r="Q88" s="17"/>
      <c r="R88" s="56"/>
      <c r="S88" s="50"/>
      <c r="T88" s="50"/>
      <c r="U88" s="50"/>
      <c r="V88" s="50"/>
      <c r="W88" s="50"/>
      <c r="X88" s="50"/>
      <c r="Y88" s="307"/>
      <c r="Z88" s="57"/>
      <c r="AA88" s="17"/>
      <c r="AB88" s="17"/>
      <c r="AC88" s="56"/>
      <c r="AD88" s="50"/>
      <c r="AE88" s="50"/>
      <c r="AF88" s="50"/>
      <c r="AG88" s="50"/>
      <c r="AH88" s="50"/>
      <c r="AI88" s="50"/>
      <c r="AJ88" s="307"/>
      <c r="AK88" s="57"/>
      <c r="AL88" s="17"/>
      <c r="AM88" s="17"/>
      <c r="AN88" s="56"/>
      <c r="AO88" s="50"/>
      <c r="AP88" s="50"/>
      <c r="AQ88" s="50"/>
      <c r="AR88" s="50"/>
      <c r="AS88" s="50"/>
      <c r="AT88" s="50"/>
      <c r="AU88" s="307"/>
      <c r="AV88" s="57"/>
      <c r="AW88" s="17"/>
      <c r="AX88" s="17"/>
      <c r="AY88" s="56"/>
      <c r="AZ88" s="50"/>
      <c r="BA88" s="50"/>
      <c r="BB88" s="50"/>
      <c r="BC88" s="50"/>
      <c r="BD88" s="50"/>
      <c r="BE88" s="50"/>
      <c r="BF88" s="307"/>
      <c r="BG88" s="57"/>
      <c r="BH88" s="17"/>
      <c r="BI88" s="17"/>
      <c r="BJ88" s="56"/>
      <c r="BK88" s="50"/>
      <c r="BL88" s="50"/>
      <c r="BM88" s="50"/>
      <c r="BN88" s="50"/>
      <c r="BO88" s="50"/>
      <c r="BP88" s="50"/>
      <c r="BQ88" s="307"/>
      <c r="BR88" s="57"/>
      <c r="BS88" s="17"/>
      <c r="BT88" s="17"/>
      <c r="BU88" s="56"/>
      <c r="BV88" s="50"/>
      <c r="BW88" s="50"/>
      <c r="BX88" s="50"/>
      <c r="BY88" s="50"/>
      <c r="BZ88" s="50"/>
      <c r="CA88" s="50"/>
      <c r="CB88" s="307"/>
      <c r="CC88" s="57"/>
      <c r="CD88" s="17"/>
      <c r="CE88" s="17"/>
      <c r="CF88" s="56"/>
      <c r="CG88" s="50"/>
      <c r="CH88" s="50"/>
      <c r="CI88" s="50"/>
      <c r="CJ88" s="50"/>
      <c r="CK88" s="50"/>
      <c r="CL88" s="50"/>
      <c r="CM88" s="307"/>
      <c r="CN88" s="57"/>
      <c r="CO88" s="17"/>
      <c r="CP88" s="17"/>
      <c r="CQ88" s="56"/>
      <c r="CR88" s="50"/>
      <c r="CS88" s="50"/>
      <c r="CT88" s="50"/>
      <c r="CU88" s="50"/>
      <c r="CV88" s="50"/>
      <c r="CW88" s="50"/>
      <c r="CX88" s="307"/>
      <c r="CY88" s="57"/>
      <c r="CZ88" s="17"/>
      <c r="DA88" s="17"/>
      <c r="DB88" s="56"/>
      <c r="DC88" s="50"/>
      <c r="DD88" s="50"/>
      <c r="DE88" s="50"/>
      <c r="DF88" s="50"/>
      <c r="DG88" s="50"/>
      <c r="DH88" s="50"/>
      <c r="DI88" s="307"/>
      <c r="DJ88" s="57"/>
      <c r="DK88" s="17"/>
      <c r="DL88" s="17"/>
      <c r="DM88" s="56"/>
      <c r="DN88" s="50"/>
      <c r="DO88" s="50"/>
      <c r="DP88" s="50"/>
      <c r="DQ88" s="50"/>
      <c r="DR88" s="50"/>
      <c r="DS88" s="50"/>
      <c r="DT88" s="307"/>
      <c r="DU88" s="57"/>
      <c r="DV88" s="17"/>
      <c r="DW88" s="17"/>
      <c r="DX88" s="56"/>
      <c r="DY88" s="50"/>
      <c r="DZ88" s="50"/>
      <c r="EA88" s="50"/>
      <c r="EB88" s="50"/>
      <c r="EC88" s="50"/>
      <c r="ED88" s="50"/>
      <c r="EE88" s="307"/>
      <c r="EF88" s="57"/>
      <c r="EG88" s="17"/>
      <c r="EH88" s="17"/>
      <c r="EI88" s="56"/>
      <c r="EJ88" s="50"/>
      <c r="EK88" s="50"/>
      <c r="EL88" s="50"/>
      <c r="EM88" s="50"/>
      <c r="EN88" s="50"/>
      <c r="EO88" s="50"/>
      <c r="EP88" s="307"/>
      <c r="EQ88" s="57"/>
      <c r="ER88" s="17"/>
      <c r="ES88" s="17"/>
      <c r="ET88" s="56"/>
      <c r="EU88" s="50"/>
      <c r="EV88" s="50"/>
      <c r="EW88" s="50"/>
      <c r="EX88" s="50"/>
      <c r="EY88" s="50"/>
      <c r="EZ88" s="50"/>
      <c r="FA88" s="307"/>
      <c r="FB88" s="57"/>
      <c r="FC88" s="17"/>
      <c r="FD88" s="17"/>
      <c r="FE88" s="56"/>
      <c r="FF88" s="50"/>
      <c r="FG88" s="50"/>
      <c r="FH88" s="50"/>
      <c r="FI88" s="50"/>
      <c r="FJ88" s="50"/>
      <c r="FK88" s="50"/>
      <c r="FL88" s="307"/>
      <c r="FM88" s="57"/>
      <c r="FN88" s="17"/>
      <c r="FO88" s="17"/>
      <c r="FP88" s="56"/>
      <c r="FQ88" s="50"/>
      <c r="FR88" s="50"/>
      <c r="FS88" s="50"/>
      <c r="FT88" s="50"/>
      <c r="FU88" s="50"/>
      <c r="FV88" s="50"/>
      <c r="FW88" s="307"/>
      <c r="FX88" s="57"/>
      <c r="FY88" s="17"/>
      <c r="FZ88" s="17"/>
      <c r="GA88" s="56"/>
      <c r="GB88" s="50"/>
      <c r="GC88" s="50"/>
      <c r="GD88" s="50"/>
      <c r="GE88" s="50"/>
      <c r="GF88" s="50"/>
      <c r="GG88" s="50"/>
      <c r="GH88" s="307"/>
      <c r="GI88" s="57"/>
      <c r="GJ88" s="17"/>
      <c r="GK88" s="17"/>
      <c r="GL88" s="56"/>
      <c r="GM88" s="50"/>
      <c r="GN88" s="50"/>
      <c r="GO88" s="50"/>
      <c r="GP88" s="50"/>
      <c r="GQ88" s="50"/>
      <c r="GR88" s="50"/>
      <c r="GS88" s="307"/>
      <c r="GT88" s="57"/>
      <c r="GU88" s="17"/>
      <c r="GV88" s="17"/>
      <c r="GW88" s="56"/>
      <c r="GX88" s="50"/>
      <c r="GY88" s="50"/>
      <c r="GZ88" s="50"/>
      <c r="HA88" s="50"/>
      <c r="HB88" s="50"/>
      <c r="HC88" s="50"/>
      <c r="HD88" s="307"/>
      <c r="HE88" s="57"/>
      <c r="HF88" s="17"/>
      <c r="HG88" s="17"/>
      <c r="HH88" s="56"/>
      <c r="HI88" s="50"/>
      <c r="HJ88" s="50"/>
      <c r="HK88" s="50"/>
      <c r="HL88" s="50"/>
      <c r="HM88" s="50"/>
      <c r="HN88" s="50"/>
      <c r="HO88" s="307"/>
      <c r="HP88" s="57"/>
      <c r="HQ88" s="17"/>
      <c r="HR88" s="17"/>
      <c r="HS88" s="56"/>
      <c r="HT88" s="50"/>
      <c r="HU88" s="50"/>
      <c r="HV88" s="50"/>
      <c r="HW88" s="50"/>
      <c r="HX88" s="50"/>
      <c r="HY88" s="50"/>
      <c r="HZ88" s="307"/>
      <c r="IA88" s="57"/>
      <c r="IB88" s="17"/>
      <c r="IC88" s="17"/>
    </row>
    <row r="89" spans="1:237" x14ac:dyDescent="0.3">
      <c r="A89" s="60"/>
      <c r="B89" s="225"/>
      <c r="C89" s="225"/>
      <c r="D89" s="61"/>
      <c r="E89" s="61"/>
      <c r="F89" s="61"/>
      <c r="G89" s="61"/>
      <c r="H89" s="61"/>
      <c r="I89" s="61"/>
      <c r="J89" s="307"/>
      <c r="K89" s="307"/>
      <c r="L89" s="307"/>
      <c r="M89" s="307"/>
      <c r="N89" s="307"/>
      <c r="O89" s="307"/>
      <c r="P89" s="307"/>
      <c r="Q89" s="17"/>
      <c r="R89" s="56"/>
      <c r="S89" s="50"/>
      <c r="T89" s="50"/>
      <c r="U89" s="50"/>
      <c r="V89" s="50"/>
      <c r="W89" s="50"/>
      <c r="X89" s="50"/>
      <c r="Y89" s="307"/>
      <c r="Z89" s="57"/>
      <c r="AA89" s="17"/>
      <c r="AB89" s="17"/>
      <c r="AC89" s="56"/>
      <c r="AD89" s="50"/>
      <c r="AE89" s="50"/>
      <c r="AF89" s="50"/>
      <c r="AG89" s="50"/>
      <c r="AH89" s="50"/>
      <c r="AI89" s="50"/>
      <c r="AJ89" s="307"/>
      <c r="AK89" s="57"/>
      <c r="AL89" s="17"/>
      <c r="AM89" s="17"/>
      <c r="AN89" s="56"/>
      <c r="AO89" s="50"/>
      <c r="AP89" s="50"/>
      <c r="AQ89" s="50"/>
      <c r="AR89" s="50"/>
      <c r="AS89" s="50"/>
      <c r="AT89" s="50"/>
      <c r="AU89" s="307"/>
      <c r="AV89" s="57"/>
      <c r="AW89" s="17"/>
      <c r="AX89" s="17"/>
      <c r="AY89" s="56"/>
      <c r="AZ89" s="50"/>
      <c r="BA89" s="50"/>
      <c r="BB89" s="50"/>
      <c r="BC89" s="50"/>
      <c r="BD89" s="50"/>
      <c r="BE89" s="50"/>
      <c r="BF89" s="307"/>
      <c r="BG89" s="57"/>
      <c r="BH89" s="17"/>
      <c r="BI89" s="17"/>
      <c r="BJ89" s="56"/>
      <c r="BK89" s="50"/>
      <c r="BL89" s="50"/>
      <c r="BM89" s="50"/>
      <c r="BN89" s="50"/>
      <c r="BO89" s="50"/>
      <c r="BP89" s="50"/>
      <c r="BQ89" s="307"/>
      <c r="BR89" s="57"/>
      <c r="BS89" s="17"/>
      <c r="BT89" s="17"/>
      <c r="BU89" s="56"/>
      <c r="BV89" s="50"/>
      <c r="BW89" s="50"/>
      <c r="BX89" s="50"/>
      <c r="BY89" s="50"/>
      <c r="BZ89" s="50"/>
      <c r="CA89" s="50"/>
      <c r="CB89" s="307"/>
      <c r="CC89" s="57"/>
      <c r="CD89" s="17"/>
      <c r="CE89" s="17"/>
      <c r="CF89" s="56"/>
      <c r="CG89" s="50"/>
      <c r="CH89" s="50"/>
      <c r="CI89" s="50"/>
      <c r="CJ89" s="50"/>
      <c r="CK89" s="50"/>
      <c r="CL89" s="50"/>
      <c r="CM89" s="307"/>
      <c r="CN89" s="57"/>
      <c r="CO89" s="17"/>
      <c r="CP89" s="17"/>
      <c r="CQ89" s="56"/>
      <c r="CR89" s="50"/>
      <c r="CS89" s="50"/>
      <c r="CT89" s="50"/>
      <c r="CU89" s="50"/>
      <c r="CV89" s="50"/>
      <c r="CW89" s="50"/>
      <c r="CX89" s="307"/>
      <c r="CY89" s="57"/>
      <c r="CZ89" s="17"/>
      <c r="DA89" s="17"/>
      <c r="DB89" s="56"/>
      <c r="DC89" s="50"/>
      <c r="DD89" s="50"/>
      <c r="DE89" s="50"/>
      <c r="DF89" s="50"/>
      <c r="DG89" s="50"/>
      <c r="DH89" s="50"/>
      <c r="DI89" s="307"/>
      <c r="DJ89" s="57"/>
      <c r="DK89" s="17"/>
      <c r="DL89" s="17"/>
      <c r="DM89" s="56"/>
      <c r="DN89" s="50"/>
      <c r="DO89" s="50"/>
      <c r="DP89" s="50"/>
      <c r="DQ89" s="50"/>
      <c r="DR89" s="50"/>
      <c r="DS89" s="50"/>
      <c r="DT89" s="307"/>
      <c r="DU89" s="57"/>
      <c r="DV89" s="17"/>
      <c r="DW89" s="17"/>
      <c r="DX89" s="56"/>
      <c r="DY89" s="50"/>
      <c r="DZ89" s="50"/>
      <c r="EA89" s="50"/>
      <c r="EB89" s="50"/>
      <c r="EC89" s="50"/>
      <c r="ED89" s="50"/>
      <c r="EE89" s="307"/>
      <c r="EF89" s="57"/>
      <c r="EG89" s="17"/>
      <c r="EH89" s="17"/>
      <c r="EI89" s="56"/>
      <c r="EJ89" s="50"/>
      <c r="EK89" s="50"/>
      <c r="EL89" s="50"/>
      <c r="EM89" s="50"/>
      <c r="EN89" s="50"/>
      <c r="EO89" s="50"/>
      <c r="EP89" s="307"/>
      <c r="EQ89" s="57"/>
      <c r="ER89" s="17"/>
      <c r="ES89" s="17"/>
      <c r="ET89" s="56"/>
      <c r="EU89" s="50"/>
      <c r="EV89" s="50"/>
      <c r="EW89" s="50"/>
      <c r="EX89" s="50"/>
      <c r="EY89" s="50"/>
      <c r="EZ89" s="50"/>
      <c r="FA89" s="307"/>
      <c r="FB89" s="57"/>
      <c r="FC89" s="17"/>
      <c r="FD89" s="17"/>
      <c r="FE89" s="56"/>
      <c r="FF89" s="50"/>
      <c r="FG89" s="50"/>
      <c r="FH89" s="50"/>
      <c r="FI89" s="50"/>
      <c r="FJ89" s="50"/>
      <c r="FK89" s="50"/>
      <c r="FL89" s="307"/>
      <c r="FM89" s="57"/>
      <c r="FN89" s="17"/>
      <c r="FO89" s="17"/>
      <c r="FP89" s="56"/>
      <c r="FQ89" s="50"/>
      <c r="FR89" s="50"/>
      <c r="FS89" s="50"/>
      <c r="FT89" s="50"/>
      <c r="FU89" s="50"/>
      <c r="FV89" s="50"/>
      <c r="FW89" s="307"/>
      <c r="FX89" s="57"/>
      <c r="FY89" s="17"/>
      <c r="FZ89" s="17"/>
      <c r="GA89" s="56"/>
      <c r="GB89" s="50"/>
      <c r="GC89" s="50"/>
      <c r="GD89" s="50"/>
      <c r="GE89" s="50"/>
      <c r="GF89" s="50"/>
      <c r="GG89" s="50"/>
      <c r="GH89" s="307"/>
      <c r="GI89" s="57"/>
      <c r="GJ89" s="17"/>
      <c r="GK89" s="17"/>
      <c r="GL89" s="56"/>
      <c r="GM89" s="50"/>
      <c r="GN89" s="50"/>
      <c r="GO89" s="50"/>
      <c r="GP89" s="50"/>
      <c r="GQ89" s="50"/>
      <c r="GR89" s="50"/>
      <c r="GS89" s="307"/>
      <c r="GT89" s="57"/>
      <c r="GU89" s="17"/>
      <c r="GV89" s="17"/>
      <c r="GW89" s="56"/>
      <c r="GX89" s="50"/>
      <c r="GY89" s="50"/>
      <c r="GZ89" s="50"/>
      <c r="HA89" s="50"/>
      <c r="HB89" s="50"/>
      <c r="HC89" s="50"/>
      <c r="HD89" s="307"/>
      <c r="HE89" s="57"/>
      <c r="HF89" s="17"/>
      <c r="HG89" s="17"/>
      <c r="HH89" s="56"/>
      <c r="HI89" s="50"/>
      <c r="HJ89" s="50"/>
      <c r="HK89" s="50"/>
      <c r="HL89" s="50"/>
      <c r="HM89" s="50"/>
      <c r="HN89" s="50"/>
      <c r="HO89" s="307"/>
      <c r="HP89" s="57"/>
      <c r="HQ89" s="17"/>
      <c r="HR89" s="17"/>
      <c r="HS89" s="56"/>
      <c r="HT89" s="50"/>
      <c r="HU89" s="50"/>
      <c r="HV89" s="50"/>
      <c r="HW89" s="50"/>
      <c r="HX89" s="50"/>
      <c r="HY89" s="50"/>
      <c r="HZ89" s="307"/>
      <c r="IA89" s="57"/>
      <c r="IB89" s="17"/>
      <c r="IC89" s="17"/>
    </row>
    <row r="90" spans="1:237" x14ac:dyDescent="0.3">
      <c r="A90" s="60"/>
      <c r="B90" s="224"/>
      <c r="C90" s="224"/>
      <c r="D90" s="61"/>
      <c r="E90" s="61"/>
      <c r="F90" s="61"/>
      <c r="G90" s="61"/>
      <c r="H90" s="61"/>
      <c r="I90" s="61"/>
      <c r="J90" s="307"/>
      <c r="K90" s="307"/>
      <c r="L90" s="307"/>
      <c r="M90" s="307"/>
      <c r="N90" s="307"/>
      <c r="O90" s="307"/>
      <c r="P90" s="307"/>
      <c r="Q90" s="17"/>
      <c r="R90" s="56"/>
      <c r="S90" s="50"/>
      <c r="T90" s="50"/>
      <c r="U90" s="50"/>
      <c r="V90" s="50"/>
      <c r="W90" s="50"/>
      <c r="X90" s="50"/>
      <c r="Y90" s="307"/>
      <c r="Z90" s="57"/>
      <c r="AA90" s="17"/>
      <c r="AB90" s="17"/>
      <c r="AC90" s="56"/>
      <c r="AD90" s="50"/>
      <c r="AE90" s="50"/>
      <c r="AF90" s="50"/>
      <c r="AG90" s="50"/>
      <c r="AH90" s="50"/>
      <c r="AI90" s="50"/>
      <c r="AJ90" s="307"/>
      <c r="AK90" s="57"/>
      <c r="AL90" s="17"/>
      <c r="AM90" s="17"/>
      <c r="AN90" s="56"/>
      <c r="AO90" s="50"/>
      <c r="AP90" s="50"/>
      <c r="AQ90" s="50"/>
      <c r="AR90" s="50"/>
      <c r="AS90" s="50"/>
      <c r="AT90" s="50"/>
      <c r="AU90" s="307"/>
      <c r="AV90" s="57"/>
      <c r="AW90" s="17"/>
      <c r="AX90" s="17"/>
      <c r="AY90" s="56"/>
      <c r="AZ90" s="50"/>
      <c r="BA90" s="50"/>
      <c r="BB90" s="50"/>
      <c r="BC90" s="50"/>
      <c r="BD90" s="50"/>
      <c r="BE90" s="50"/>
      <c r="BF90" s="307"/>
      <c r="BG90" s="57"/>
      <c r="BH90" s="17"/>
      <c r="BI90" s="17"/>
      <c r="BJ90" s="56"/>
      <c r="BK90" s="50"/>
      <c r="BL90" s="50"/>
      <c r="BM90" s="50"/>
      <c r="BN90" s="50"/>
      <c r="BO90" s="50"/>
      <c r="BP90" s="50"/>
      <c r="BQ90" s="307"/>
      <c r="BR90" s="57"/>
      <c r="BS90" s="17"/>
      <c r="BT90" s="17"/>
      <c r="BU90" s="56"/>
      <c r="BV90" s="50"/>
      <c r="BW90" s="50"/>
      <c r="BX90" s="50"/>
      <c r="BY90" s="50"/>
      <c r="BZ90" s="50"/>
      <c r="CA90" s="50"/>
      <c r="CB90" s="307"/>
      <c r="CC90" s="57"/>
      <c r="CD90" s="17"/>
      <c r="CE90" s="17"/>
      <c r="CF90" s="56"/>
      <c r="CG90" s="50"/>
      <c r="CH90" s="50"/>
      <c r="CI90" s="50"/>
      <c r="CJ90" s="50"/>
      <c r="CK90" s="50"/>
      <c r="CL90" s="50"/>
      <c r="CM90" s="307"/>
      <c r="CN90" s="57"/>
      <c r="CO90" s="17"/>
      <c r="CP90" s="17"/>
      <c r="CQ90" s="56"/>
      <c r="CR90" s="50"/>
      <c r="CS90" s="50"/>
      <c r="CT90" s="50"/>
      <c r="CU90" s="50"/>
      <c r="CV90" s="50"/>
      <c r="CW90" s="50"/>
      <c r="CX90" s="307"/>
      <c r="CY90" s="57"/>
      <c r="CZ90" s="17"/>
      <c r="DA90" s="17"/>
      <c r="DB90" s="56"/>
      <c r="DC90" s="50"/>
      <c r="DD90" s="50"/>
      <c r="DE90" s="50"/>
      <c r="DF90" s="50"/>
      <c r="DG90" s="50"/>
      <c r="DH90" s="50"/>
      <c r="DI90" s="307"/>
      <c r="DJ90" s="57"/>
      <c r="DK90" s="17"/>
      <c r="DL90" s="17"/>
      <c r="DM90" s="56"/>
      <c r="DN90" s="50"/>
      <c r="DO90" s="50"/>
      <c r="DP90" s="50"/>
      <c r="DQ90" s="50"/>
      <c r="DR90" s="50"/>
      <c r="DS90" s="50"/>
      <c r="DT90" s="307"/>
      <c r="DU90" s="57"/>
      <c r="DV90" s="17"/>
      <c r="DW90" s="17"/>
      <c r="DX90" s="56"/>
      <c r="DY90" s="50"/>
      <c r="DZ90" s="50"/>
      <c r="EA90" s="50"/>
      <c r="EB90" s="50"/>
      <c r="EC90" s="50"/>
      <c r="ED90" s="50"/>
      <c r="EE90" s="307"/>
      <c r="EF90" s="57"/>
      <c r="EG90" s="17"/>
      <c r="EH90" s="17"/>
      <c r="EI90" s="56"/>
      <c r="EJ90" s="50"/>
      <c r="EK90" s="50"/>
      <c r="EL90" s="50"/>
      <c r="EM90" s="50"/>
      <c r="EN90" s="50"/>
      <c r="EO90" s="50"/>
      <c r="EP90" s="307"/>
      <c r="EQ90" s="57"/>
      <c r="ER90" s="17"/>
      <c r="ES90" s="17"/>
      <c r="ET90" s="56"/>
      <c r="EU90" s="50"/>
      <c r="EV90" s="50"/>
      <c r="EW90" s="50"/>
      <c r="EX90" s="50"/>
      <c r="EY90" s="50"/>
      <c r="EZ90" s="50"/>
      <c r="FA90" s="307"/>
      <c r="FB90" s="57"/>
      <c r="FC90" s="17"/>
      <c r="FD90" s="17"/>
      <c r="FE90" s="56"/>
      <c r="FF90" s="50"/>
      <c r="FG90" s="50"/>
      <c r="FH90" s="50"/>
      <c r="FI90" s="50"/>
      <c r="FJ90" s="50"/>
      <c r="FK90" s="50"/>
      <c r="FL90" s="307"/>
      <c r="FM90" s="57"/>
      <c r="FN90" s="17"/>
      <c r="FO90" s="17"/>
      <c r="FP90" s="56"/>
      <c r="FQ90" s="50"/>
      <c r="FR90" s="50"/>
      <c r="FS90" s="50"/>
      <c r="FT90" s="50"/>
      <c r="FU90" s="50"/>
      <c r="FV90" s="50"/>
      <c r="FW90" s="307"/>
      <c r="FX90" s="57"/>
      <c r="FY90" s="17"/>
      <c r="FZ90" s="17"/>
      <c r="GA90" s="56"/>
      <c r="GB90" s="50"/>
      <c r="GC90" s="50"/>
      <c r="GD90" s="50"/>
      <c r="GE90" s="50"/>
      <c r="GF90" s="50"/>
      <c r="GG90" s="50"/>
      <c r="GH90" s="307"/>
      <c r="GI90" s="57"/>
      <c r="GJ90" s="17"/>
      <c r="GK90" s="17"/>
      <c r="GL90" s="56"/>
      <c r="GM90" s="50"/>
      <c r="GN90" s="50"/>
      <c r="GO90" s="50"/>
      <c r="GP90" s="50"/>
      <c r="GQ90" s="50"/>
      <c r="GR90" s="50"/>
      <c r="GS90" s="307"/>
      <c r="GT90" s="57"/>
      <c r="GU90" s="17"/>
      <c r="GV90" s="17"/>
      <c r="GW90" s="56"/>
      <c r="GX90" s="50"/>
      <c r="GY90" s="50"/>
      <c r="GZ90" s="50"/>
      <c r="HA90" s="50"/>
      <c r="HB90" s="50"/>
      <c r="HC90" s="50"/>
      <c r="HD90" s="307"/>
      <c r="HE90" s="57"/>
      <c r="HF90" s="17"/>
      <c r="HG90" s="17"/>
      <c r="HH90" s="56"/>
      <c r="HI90" s="50"/>
      <c r="HJ90" s="50"/>
      <c r="HK90" s="50"/>
      <c r="HL90" s="50"/>
      <c r="HM90" s="50"/>
      <c r="HN90" s="50"/>
      <c r="HO90" s="307"/>
      <c r="HP90" s="57"/>
      <c r="HQ90" s="17"/>
      <c r="HR90" s="17"/>
      <c r="HS90" s="56"/>
      <c r="HT90" s="50"/>
      <c r="HU90" s="50"/>
      <c r="HV90" s="50"/>
      <c r="HW90" s="50"/>
      <c r="HX90" s="50"/>
      <c r="HY90" s="50"/>
      <c r="HZ90" s="307"/>
      <c r="IA90" s="57"/>
      <c r="IB90" s="17"/>
      <c r="IC90" s="17"/>
    </row>
    <row r="91" spans="1:237" x14ac:dyDescent="0.3">
      <c r="A91" s="60"/>
      <c r="B91" s="224"/>
      <c r="C91" s="224"/>
      <c r="D91" s="61"/>
      <c r="E91" s="61"/>
      <c r="F91" s="61"/>
      <c r="G91" s="61"/>
      <c r="H91" s="61"/>
      <c r="I91" s="61"/>
      <c r="J91" s="307"/>
      <c r="K91" s="307"/>
      <c r="L91" s="307"/>
      <c r="M91" s="307"/>
      <c r="N91" s="307"/>
      <c r="O91" s="307"/>
      <c r="P91" s="307"/>
      <c r="Q91" s="17"/>
      <c r="R91" s="56"/>
      <c r="S91" s="50"/>
      <c r="T91" s="50"/>
      <c r="U91" s="50"/>
      <c r="V91" s="50"/>
      <c r="W91" s="50"/>
      <c r="X91" s="50"/>
      <c r="Y91" s="307"/>
      <c r="Z91" s="57"/>
      <c r="AA91" s="17"/>
      <c r="AB91" s="17"/>
      <c r="AC91" s="56"/>
      <c r="AD91" s="50"/>
      <c r="AE91" s="50"/>
      <c r="AF91" s="50"/>
      <c r="AG91" s="50"/>
      <c r="AH91" s="50"/>
      <c r="AI91" s="50"/>
      <c r="AJ91" s="307"/>
      <c r="AK91" s="57"/>
      <c r="AL91" s="17"/>
      <c r="AM91" s="17"/>
      <c r="AN91" s="56"/>
      <c r="AO91" s="50"/>
      <c r="AP91" s="50"/>
      <c r="AQ91" s="50"/>
      <c r="AR91" s="50"/>
      <c r="AS91" s="50"/>
      <c r="AT91" s="50"/>
      <c r="AU91" s="307"/>
      <c r="AV91" s="57"/>
      <c r="AW91" s="17"/>
      <c r="AX91" s="17"/>
      <c r="AY91" s="56"/>
      <c r="AZ91" s="50"/>
      <c r="BA91" s="50"/>
      <c r="BB91" s="50"/>
      <c r="BC91" s="50"/>
      <c r="BD91" s="50"/>
      <c r="BE91" s="50"/>
      <c r="BF91" s="307"/>
      <c r="BG91" s="57"/>
      <c r="BH91" s="17"/>
      <c r="BI91" s="17"/>
      <c r="BJ91" s="56"/>
      <c r="BK91" s="50"/>
      <c r="BL91" s="50"/>
      <c r="BM91" s="50"/>
      <c r="BN91" s="50"/>
      <c r="BO91" s="50"/>
      <c r="BP91" s="50"/>
      <c r="BQ91" s="307"/>
      <c r="BR91" s="57"/>
      <c r="BS91" s="17"/>
      <c r="BT91" s="17"/>
      <c r="BU91" s="56"/>
      <c r="BV91" s="50"/>
      <c r="BW91" s="50"/>
      <c r="BX91" s="50"/>
      <c r="BY91" s="50"/>
      <c r="BZ91" s="50"/>
      <c r="CA91" s="50"/>
      <c r="CB91" s="307"/>
      <c r="CC91" s="57"/>
      <c r="CD91" s="17"/>
      <c r="CE91" s="17"/>
      <c r="CF91" s="56"/>
      <c r="CG91" s="50"/>
      <c r="CH91" s="50"/>
      <c r="CI91" s="50"/>
      <c r="CJ91" s="50"/>
      <c r="CK91" s="50"/>
      <c r="CL91" s="50"/>
      <c r="CM91" s="307"/>
      <c r="CN91" s="57"/>
      <c r="CO91" s="17"/>
      <c r="CP91" s="17"/>
      <c r="CQ91" s="56"/>
      <c r="CR91" s="50"/>
      <c r="CS91" s="50"/>
      <c r="CT91" s="50"/>
      <c r="CU91" s="50"/>
      <c r="CV91" s="50"/>
      <c r="CW91" s="50"/>
      <c r="CX91" s="307"/>
      <c r="CY91" s="57"/>
      <c r="CZ91" s="17"/>
      <c r="DA91" s="17"/>
      <c r="DB91" s="56"/>
      <c r="DC91" s="50"/>
      <c r="DD91" s="50"/>
      <c r="DE91" s="50"/>
      <c r="DF91" s="50"/>
      <c r="DG91" s="50"/>
      <c r="DH91" s="50"/>
      <c r="DI91" s="307"/>
      <c r="DJ91" s="57"/>
      <c r="DK91" s="17"/>
      <c r="DL91" s="17"/>
      <c r="DM91" s="56"/>
      <c r="DN91" s="50"/>
      <c r="DO91" s="50"/>
      <c r="DP91" s="50"/>
      <c r="DQ91" s="50"/>
      <c r="DR91" s="50"/>
      <c r="DS91" s="50"/>
      <c r="DT91" s="307"/>
      <c r="DU91" s="57"/>
      <c r="DV91" s="17"/>
      <c r="DW91" s="17"/>
      <c r="DX91" s="56"/>
      <c r="DY91" s="50"/>
      <c r="DZ91" s="50"/>
      <c r="EA91" s="50"/>
      <c r="EB91" s="50"/>
      <c r="EC91" s="50"/>
      <c r="ED91" s="50"/>
      <c r="EE91" s="307"/>
      <c r="EF91" s="57"/>
      <c r="EG91" s="17"/>
      <c r="EH91" s="17"/>
      <c r="EI91" s="56"/>
      <c r="EJ91" s="50"/>
      <c r="EK91" s="50"/>
      <c r="EL91" s="50"/>
      <c r="EM91" s="50"/>
      <c r="EN91" s="50"/>
      <c r="EO91" s="50"/>
      <c r="EP91" s="307"/>
      <c r="EQ91" s="57"/>
      <c r="ER91" s="17"/>
      <c r="ES91" s="17"/>
      <c r="ET91" s="56"/>
      <c r="EU91" s="50"/>
      <c r="EV91" s="50"/>
      <c r="EW91" s="50"/>
      <c r="EX91" s="50"/>
      <c r="EY91" s="50"/>
      <c r="EZ91" s="50"/>
      <c r="FA91" s="307"/>
      <c r="FB91" s="57"/>
      <c r="FC91" s="17"/>
      <c r="FD91" s="17"/>
      <c r="FE91" s="56"/>
      <c r="FF91" s="50"/>
      <c r="FG91" s="50"/>
      <c r="FH91" s="50"/>
      <c r="FI91" s="50"/>
      <c r="FJ91" s="50"/>
      <c r="FK91" s="50"/>
      <c r="FL91" s="307"/>
      <c r="FM91" s="57"/>
      <c r="FN91" s="17"/>
      <c r="FO91" s="17"/>
      <c r="FP91" s="56"/>
      <c r="FQ91" s="50"/>
      <c r="FR91" s="50"/>
      <c r="FS91" s="50"/>
      <c r="FT91" s="50"/>
      <c r="FU91" s="50"/>
      <c r="FV91" s="50"/>
      <c r="FW91" s="307"/>
      <c r="FX91" s="57"/>
      <c r="FY91" s="17"/>
      <c r="FZ91" s="17"/>
      <c r="GA91" s="56"/>
      <c r="GB91" s="50"/>
      <c r="GC91" s="50"/>
      <c r="GD91" s="50"/>
      <c r="GE91" s="50"/>
      <c r="GF91" s="50"/>
      <c r="GG91" s="50"/>
      <c r="GH91" s="307"/>
      <c r="GI91" s="57"/>
      <c r="GJ91" s="17"/>
      <c r="GK91" s="17"/>
      <c r="GL91" s="56"/>
      <c r="GM91" s="50"/>
      <c r="GN91" s="50"/>
      <c r="GO91" s="50"/>
      <c r="GP91" s="50"/>
      <c r="GQ91" s="50"/>
      <c r="GR91" s="50"/>
      <c r="GS91" s="307"/>
      <c r="GT91" s="57"/>
      <c r="GU91" s="17"/>
      <c r="GV91" s="17"/>
      <c r="GW91" s="56"/>
      <c r="GX91" s="50"/>
      <c r="GY91" s="50"/>
      <c r="GZ91" s="50"/>
      <c r="HA91" s="50"/>
      <c r="HB91" s="50"/>
      <c r="HC91" s="50"/>
      <c r="HD91" s="307"/>
      <c r="HE91" s="57"/>
      <c r="HF91" s="17"/>
      <c r="HG91" s="17"/>
      <c r="HH91" s="56"/>
      <c r="HI91" s="50"/>
      <c r="HJ91" s="50"/>
      <c r="HK91" s="50"/>
      <c r="HL91" s="50"/>
      <c r="HM91" s="50"/>
      <c r="HN91" s="50"/>
      <c r="HO91" s="307"/>
      <c r="HP91" s="57"/>
      <c r="HQ91" s="17"/>
      <c r="HR91" s="17"/>
      <c r="HS91" s="56"/>
      <c r="HT91" s="50"/>
      <c r="HU91" s="50"/>
      <c r="HV91" s="50"/>
      <c r="HW91" s="50"/>
      <c r="HX91" s="50"/>
      <c r="HY91" s="50"/>
      <c r="HZ91" s="307"/>
      <c r="IA91" s="57"/>
      <c r="IB91" s="17"/>
      <c r="IC91" s="17"/>
    </row>
    <row r="92" spans="1:237" x14ac:dyDescent="0.3">
      <c r="A92" s="60"/>
      <c r="B92" s="224"/>
      <c r="C92" s="224"/>
      <c r="D92" s="61"/>
      <c r="E92" s="61"/>
      <c r="F92" s="61"/>
      <c r="G92" s="61"/>
      <c r="H92" s="61"/>
      <c r="I92" s="61"/>
      <c r="J92" s="307"/>
      <c r="K92" s="307"/>
      <c r="L92" s="307"/>
      <c r="M92" s="307"/>
      <c r="N92" s="307"/>
      <c r="O92" s="307"/>
      <c r="P92" s="307"/>
      <c r="Q92" s="17"/>
      <c r="R92" s="56"/>
      <c r="S92" s="50"/>
      <c r="T92" s="50"/>
      <c r="U92" s="50"/>
      <c r="V92" s="50"/>
      <c r="W92" s="50"/>
      <c r="X92" s="50"/>
      <c r="Y92" s="307"/>
      <c r="Z92" s="57"/>
      <c r="AA92" s="17"/>
      <c r="AB92" s="17"/>
      <c r="AC92" s="56"/>
      <c r="AD92" s="50"/>
      <c r="AE92" s="50"/>
      <c r="AF92" s="50"/>
      <c r="AG92" s="50"/>
      <c r="AH92" s="50"/>
      <c r="AI92" s="50"/>
      <c r="AJ92" s="307"/>
      <c r="AK92" s="57"/>
      <c r="AL92" s="17"/>
      <c r="AM92" s="17"/>
      <c r="AN92" s="56"/>
      <c r="AO92" s="50"/>
      <c r="AP92" s="50"/>
      <c r="AQ92" s="50"/>
      <c r="AR92" s="50"/>
      <c r="AS92" s="50"/>
      <c r="AT92" s="50"/>
      <c r="AU92" s="307"/>
      <c r="AV92" s="57"/>
      <c r="AW92" s="17"/>
      <c r="AX92" s="17"/>
      <c r="AY92" s="56"/>
      <c r="AZ92" s="50"/>
      <c r="BA92" s="50"/>
      <c r="BB92" s="50"/>
      <c r="BC92" s="50"/>
      <c r="BD92" s="50"/>
      <c r="BE92" s="50"/>
      <c r="BF92" s="307"/>
      <c r="BG92" s="57"/>
      <c r="BH92" s="17"/>
      <c r="BI92" s="17"/>
      <c r="BJ92" s="56"/>
      <c r="BK92" s="50"/>
      <c r="BL92" s="50"/>
      <c r="BM92" s="50"/>
      <c r="BN92" s="50"/>
      <c r="BO92" s="50"/>
      <c r="BP92" s="50"/>
      <c r="BQ92" s="307"/>
      <c r="BR92" s="57"/>
      <c r="BS92" s="17"/>
      <c r="BT92" s="17"/>
      <c r="BU92" s="56"/>
      <c r="BV92" s="50"/>
      <c r="BW92" s="50"/>
      <c r="BX92" s="50"/>
      <c r="BY92" s="50"/>
      <c r="BZ92" s="50"/>
      <c r="CA92" s="50"/>
      <c r="CB92" s="307"/>
      <c r="CC92" s="57"/>
      <c r="CD92" s="17"/>
      <c r="CE92" s="17"/>
      <c r="CF92" s="56"/>
      <c r="CG92" s="50"/>
      <c r="CH92" s="50"/>
      <c r="CI92" s="50"/>
      <c r="CJ92" s="50"/>
      <c r="CK92" s="50"/>
      <c r="CL92" s="50"/>
      <c r="CM92" s="307"/>
      <c r="CN92" s="57"/>
      <c r="CO92" s="17"/>
      <c r="CP92" s="17"/>
      <c r="CQ92" s="56"/>
      <c r="CR92" s="50"/>
      <c r="CS92" s="50"/>
      <c r="CT92" s="50"/>
      <c r="CU92" s="50"/>
      <c r="CV92" s="50"/>
      <c r="CW92" s="50"/>
      <c r="CX92" s="307"/>
      <c r="CY92" s="57"/>
      <c r="CZ92" s="17"/>
      <c r="DA92" s="17"/>
      <c r="DB92" s="56"/>
      <c r="DC92" s="50"/>
      <c r="DD92" s="50"/>
      <c r="DE92" s="50"/>
      <c r="DF92" s="50"/>
      <c r="DG92" s="50"/>
      <c r="DH92" s="50"/>
      <c r="DI92" s="307"/>
      <c r="DJ92" s="57"/>
      <c r="DK92" s="17"/>
      <c r="DL92" s="17"/>
      <c r="DM92" s="56"/>
      <c r="DN92" s="50"/>
      <c r="DO92" s="50"/>
      <c r="DP92" s="50"/>
      <c r="DQ92" s="50"/>
      <c r="DR92" s="50"/>
      <c r="DS92" s="50"/>
      <c r="DT92" s="307"/>
      <c r="DU92" s="57"/>
      <c r="DV92" s="17"/>
      <c r="DW92" s="17"/>
      <c r="DX92" s="56"/>
      <c r="DY92" s="50"/>
      <c r="DZ92" s="50"/>
      <c r="EA92" s="50"/>
      <c r="EB92" s="50"/>
      <c r="EC92" s="50"/>
      <c r="ED92" s="50"/>
      <c r="EE92" s="307"/>
      <c r="EF92" s="57"/>
      <c r="EG92" s="17"/>
      <c r="EH92" s="17"/>
      <c r="EI92" s="56"/>
      <c r="EJ92" s="50"/>
      <c r="EK92" s="50"/>
      <c r="EL92" s="50"/>
      <c r="EM92" s="50"/>
      <c r="EN92" s="50"/>
      <c r="EO92" s="50"/>
      <c r="EP92" s="307"/>
      <c r="EQ92" s="57"/>
      <c r="ER92" s="17"/>
      <c r="ES92" s="17"/>
      <c r="ET92" s="56"/>
      <c r="EU92" s="50"/>
      <c r="EV92" s="50"/>
      <c r="EW92" s="50"/>
      <c r="EX92" s="50"/>
      <c r="EY92" s="50"/>
      <c r="EZ92" s="50"/>
      <c r="FA92" s="307"/>
      <c r="FB92" s="57"/>
      <c r="FC92" s="17"/>
      <c r="FD92" s="17"/>
      <c r="FE92" s="56"/>
      <c r="FF92" s="50"/>
      <c r="FG92" s="50"/>
      <c r="FH92" s="50"/>
      <c r="FI92" s="50"/>
      <c r="FJ92" s="50"/>
      <c r="FK92" s="50"/>
      <c r="FL92" s="307"/>
      <c r="FM92" s="57"/>
      <c r="FN92" s="17"/>
      <c r="FO92" s="17"/>
      <c r="FP92" s="56"/>
      <c r="FQ92" s="50"/>
      <c r="FR92" s="50"/>
      <c r="FS92" s="50"/>
      <c r="FT92" s="50"/>
      <c r="FU92" s="50"/>
      <c r="FV92" s="50"/>
      <c r="FW92" s="307"/>
      <c r="FX92" s="57"/>
      <c r="FY92" s="17"/>
      <c r="FZ92" s="17"/>
      <c r="GA92" s="56"/>
      <c r="GB92" s="50"/>
      <c r="GC92" s="50"/>
      <c r="GD92" s="50"/>
      <c r="GE92" s="50"/>
      <c r="GF92" s="50"/>
      <c r="GG92" s="50"/>
      <c r="GH92" s="307"/>
      <c r="GI92" s="57"/>
      <c r="GJ92" s="17"/>
      <c r="GK92" s="17"/>
      <c r="GL92" s="56"/>
      <c r="GM92" s="50"/>
      <c r="GN92" s="50"/>
      <c r="GO92" s="50"/>
      <c r="GP92" s="50"/>
      <c r="GQ92" s="50"/>
      <c r="GR92" s="50"/>
      <c r="GS92" s="307"/>
      <c r="GT92" s="57"/>
      <c r="GU92" s="17"/>
      <c r="GV92" s="17"/>
      <c r="GW92" s="56"/>
      <c r="GX92" s="50"/>
      <c r="GY92" s="50"/>
      <c r="GZ92" s="50"/>
      <c r="HA92" s="50"/>
      <c r="HB92" s="50"/>
      <c r="HC92" s="50"/>
      <c r="HD92" s="307"/>
      <c r="HE92" s="57"/>
      <c r="HF92" s="17"/>
      <c r="HG92" s="17"/>
      <c r="HH92" s="56"/>
      <c r="HI92" s="50"/>
      <c r="HJ92" s="50"/>
      <c r="HK92" s="50"/>
      <c r="HL92" s="50"/>
      <c r="HM92" s="50"/>
      <c r="HN92" s="50"/>
      <c r="HO92" s="307"/>
      <c r="HP92" s="57"/>
      <c r="HQ92" s="17"/>
      <c r="HR92" s="17"/>
      <c r="HS92" s="56"/>
      <c r="HT92" s="50"/>
      <c r="HU92" s="50"/>
      <c r="HV92" s="50"/>
      <c r="HW92" s="50"/>
      <c r="HX92" s="50"/>
      <c r="HY92" s="50"/>
      <c r="HZ92" s="307"/>
      <c r="IA92" s="57"/>
      <c r="IB92" s="17"/>
      <c r="IC92" s="17"/>
    </row>
    <row r="93" spans="1:237" x14ac:dyDescent="0.3">
      <c r="A93" s="60"/>
      <c r="B93" s="224"/>
      <c r="C93" s="224"/>
      <c r="D93" s="61"/>
      <c r="E93" s="61"/>
      <c r="F93" s="61"/>
      <c r="G93" s="61"/>
      <c r="H93" s="61"/>
      <c r="I93" s="61"/>
      <c r="J93" s="307"/>
      <c r="K93" s="307"/>
      <c r="L93" s="307"/>
      <c r="M93" s="307"/>
      <c r="N93" s="307"/>
      <c r="O93" s="307"/>
      <c r="P93" s="307"/>
      <c r="Q93" s="17"/>
      <c r="R93" s="56"/>
      <c r="S93" s="50"/>
      <c r="T93" s="50"/>
      <c r="U93" s="50"/>
      <c r="V93" s="50"/>
      <c r="W93" s="50"/>
      <c r="X93" s="50"/>
      <c r="Y93" s="307"/>
      <c r="Z93" s="57"/>
      <c r="AA93" s="17"/>
      <c r="AB93" s="17"/>
      <c r="AC93" s="56"/>
      <c r="AD93" s="50"/>
      <c r="AE93" s="50"/>
      <c r="AF93" s="50"/>
      <c r="AG93" s="50"/>
      <c r="AH93" s="50"/>
      <c r="AI93" s="50"/>
      <c r="AJ93" s="307"/>
      <c r="AK93" s="57"/>
      <c r="AL93" s="17"/>
      <c r="AM93" s="17"/>
      <c r="AN93" s="56"/>
      <c r="AO93" s="50"/>
      <c r="AP93" s="50"/>
      <c r="AQ93" s="50"/>
      <c r="AR93" s="50"/>
      <c r="AS93" s="50"/>
      <c r="AT93" s="50"/>
      <c r="AU93" s="307"/>
      <c r="AV93" s="57"/>
      <c r="AW93" s="17"/>
      <c r="AX93" s="17"/>
      <c r="AY93" s="56"/>
      <c r="AZ93" s="50"/>
      <c r="BA93" s="50"/>
      <c r="BB93" s="50"/>
      <c r="BC93" s="50"/>
      <c r="BD93" s="50"/>
      <c r="BE93" s="50"/>
      <c r="BF93" s="307"/>
      <c r="BG93" s="57"/>
      <c r="BH93" s="17"/>
      <c r="BI93" s="17"/>
      <c r="BJ93" s="56"/>
      <c r="BK93" s="50"/>
      <c r="BL93" s="50"/>
      <c r="BM93" s="50"/>
      <c r="BN93" s="50"/>
      <c r="BO93" s="50"/>
      <c r="BP93" s="50"/>
      <c r="BQ93" s="307"/>
      <c r="BR93" s="57"/>
      <c r="BS93" s="17"/>
      <c r="BT93" s="17"/>
      <c r="BU93" s="56"/>
      <c r="BV93" s="50"/>
      <c r="BW93" s="50"/>
      <c r="BX93" s="50"/>
      <c r="BY93" s="50"/>
      <c r="BZ93" s="50"/>
      <c r="CA93" s="50"/>
      <c r="CB93" s="307"/>
      <c r="CC93" s="57"/>
      <c r="CD93" s="17"/>
      <c r="CE93" s="17"/>
      <c r="CF93" s="56"/>
      <c r="CG93" s="50"/>
      <c r="CH93" s="50"/>
      <c r="CI93" s="50"/>
      <c r="CJ93" s="50"/>
      <c r="CK93" s="50"/>
      <c r="CL93" s="50"/>
      <c r="CM93" s="307"/>
      <c r="CN93" s="57"/>
      <c r="CO93" s="17"/>
      <c r="CP93" s="17"/>
      <c r="CQ93" s="56"/>
      <c r="CR93" s="50"/>
      <c r="CS93" s="50"/>
      <c r="CT93" s="50"/>
      <c r="CU93" s="50"/>
      <c r="CV93" s="50"/>
      <c r="CW93" s="50"/>
      <c r="CX93" s="307"/>
      <c r="CY93" s="57"/>
      <c r="CZ93" s="17"/>
      <c r="DA93" s="17"/>
      <c r="DB93" s="56"/>
      <c r="DC93" s="50"/>
      <c r="DD93" s="50"/>
      <c r="DE93" s="50"/>
      <c r="DF93" s="50"/>
      <c r="DG93" s="50"/>
      <c r="DH93" s="50"/>
      <c r="DI93" s="307"/>
      <c r="DJ93" s="57"/>
      <c r="DK93" s="17"/>
      <c r="DL93" s="17"/>
      <c r="DM93" s="56"/>
      <c r="DN93" s="50"/>
      <c r="DO93" s="50"/>
      <c r="DP93" s="50"/>
      <c r="DQ93" s="50"/>
      <c r="DR93" s="50"/>
      <c r="DS93" s="50"/>
      <c r="DT93" s="307"/>
      <c r="DU93" s="57"/>
      <c r="DV93" s="17"/>
      <c r="DW93" s="17"/>
      <c r="DX93" s="56"/>
      <c r="DY93" s="50"/>
      <c r="DZ93" s="50"/>
      <c r="EA93" s="50"/>
      <c r="EB93" s="50"/>
      <c r="EC93" s="50"/>
      <c r="ED93" s="50"/>
      <c r="EE93" s="307"/>
      <c r="EF93" s="57"/>
      <c r="EG93" s="17"/>
      <c r="EH93" s="17"/>
      <c r="EI93" s="56"/>
      <c r="EJ93" s="50"/>
      <c r="EK93" s="50"/>
      <c r="EL93" s="50"/>
      <c r="EM93" s="50"/>
      <c r="EN93" s="50"/>
      <c r="EO93" s="50"/>
      <c r="EP93" s="307"/>
      <c r="EQ93" s="57"/>
      <c r="ER93" s="17"/>
      <c r="ES93" s="17"/>
      <c r="ET93" s="56"/>
      <c r="EU93" s="50"/>
      <c r="EV93" s="50"/>
      <c r="EW93" s="50"/>
      <c r="EX93" s="50"/>
      <c r="EY93" s="50"/>
      <c r="EZ93" s="50"/>
      <c r="FA93" s="307"/>
      <c r="FB93" s="57"/>
      <c r="FC93" s="17"/>
      <c r="FD93" s="17"/>
      <c r="FE93" s="56"/>
      <c r="FF93" s="50"/>
      <c r="FG93" s="50"/>
      <c r="FH93" s="50"/>
      <c r="FI93" s="50"/>
      <c r="FJ93" s="50"/>
      <c r="FK93" s="50"/>
      <c r="FL93" s="307"/>
      <c r="FM93" s="57"/>
      <c r="FN93" s="17"/>
      <c r="FO93" s="17"/>
      <c r="FP93" s="56"/>
      <c r="FQ93" s="50"/>
      <c r="FR93" s="50"/>
      <c r="FS93" s="50"/>
      <c r="FT93" s="50"/>
      <c r="FU93" s="50"/>
      <c r="FV93" s="50"/>
      <c r="FW93" s="307"/>
      <c r="FX93" s="57"/>
      <c r="FY93" s="17"/>
      <c r="FZ93" s="17"/>
      <c r="GA93" s="56"/>
      <c r="GB93" s="50"/>
      <c r="GC93" s="50"/>
      <c r="GD93" s="50"/>
      <c r="GE93" s="50"/>
      <c r="GF93" s="50"/>
      <c r="GG93" s="50"/>
      <c r="GH93" s="307"/>
      <c r="GI93" s="57"/>
      <c r="GJ93" s="17"/>
      <c r="GK93" s="17"/>
      <c r="GL93" s="56"/>
      <c r="GM93" s="50"/>
      <c r="GN93" s="50"/>
      <c r="GO93" s="50"/>
      <c r="GP93" s="50"/>
      <c r="GQ93" s="50"/>
      <c r="GR93" s="50"/>
      <c r="GS93" s="307"/>
      <c r="GT93" s="57"/>
      <c r="GU93" s="17"/>
      <c r="GV93" s="17"/>
      <c r="GW93" s="56"/>
      <c r="GX93" s="50"/>
      <c r="GY93" s="50"/>
      <c r="GZ93" s="50"/>
      <c r="HA93" s="50"/>
      <c r="HB93" s="50"/>
      <c r="HC93" s="50"/>
      <c r="HD93" s="307"/>
      <c r="HE93" s="57"/>
      <c r="HF93" s="17"/>
      <c r="HG93" s="17"/>
      <c r="HH93" s="56"/>
      <c r="HI93" s="50"/>
      <c r="HJ93" s="50"/>
      <c r="HK93" s="50"/>
      <c r="HL93" s="50"/>
      <c r="HM93" s="50"/>
      <c r="HN93" s="50"/>
      <c r="HO93" s="307"/>
      <c r="HP93" s="57"/>
      <c r="HQ93" s="17"/>
      <c r="HR93" s="17"/>
      <c r="HS93" s="56"/>
      <c r="HT93" s="50"/>
      <c r="HU93" s="50"/>
      <c r="HV93" s="50"/>
      <c r="HW93" s="50"/>
      <c r="HX93" s="50"/>
      <c r="HY93" s="50"/>
      <c r="HZ93" s="307"/>
      <c r="IA93" s="57"/>
      <c r="IB93" s="17"/>
      <c r="IC93" s="17"/>
    </row>
    <row r="94" spans="1:237" x14ac:dyDescent="0.3">
      <c r="A94" s="60"/>
      <c r="B94" s="224"/>
      <c r="C94" s="224"/>
      <c r="D94" s="61"/>
      <c r="E94" s="61"/>
      <c r="F94" s="61"/>
      <c r="G94" s="61"/>
      <c r="H94" s="61"/>
      <c r="I94" s="61"/>
      <c r="J94" s="307"/>
      <c r="K94" s="307"/>
      <c r="L94" s="307"/>
      <c r="M94" s="307"/>
      <c r="N94" s="307"/>
      <c r="O94" s="307"/>
      <c r="P94" s="307"/>
      <c r="Q94" s="17"/>
      <c r="R94" s="56"/>
      <c r="S94" s="50"/>
      <c r="T94" s="50"/>
      <c r="U94" s="50"/>
      <c r="V94" s="50"/>
      <c r="W94" s="50"/>
      <c r="X94" s="50"/>
      <c r="Y94" s="307"/>
      <c r="Z94" s="57"/>
      <c r="AA94" s="17"/>
      <c r="AB94" s="17"/>
      <c r="AC94" s="56"/>
      <c r="AD94" s="50"/>
      <c r="AE94" s="50"/>
      <c r="AF94" s="50"/>
      <c r="AG94" s="50"/>
      <c r="AH94" s="50"/>
      <c r="AI94" s="50"/>
      <c r="AJ94" s="307"/>
      <c r="AK94" s="57"/>
      <c r="AL94" s="17"/>
      <c r="AM94" s="17"/>
      <c r="AN94" s="56"/>
      <c r="AO94" s="50"/>
      <c r="AP94" s="50"/>
      <c r="AQ94" s="50"/>
      <c r="AR94" s="50"/>
      <c r="AS94" s="50"/>
      <c r="AT94" s="50"/>
      <c r="AU94" s="307"/>
      <c r="AV94" s="57"/>
      <c r="AW94" s="17"/>
      <c r="AX94" s="17"/>
      <c r="AY94" s="56"/>
      <c r="AZ94" s="50"/>
      <c r="BA94" s="50"/>
      <c r="BB94" s="50"/>
      <c r="BC94" s="50"/>
      <c r="BD94" s="50"/>
      <c r="BE94" s="50"/>
      <c r="BF94" s="307"/>
      <c r="BG94" s="57"/>
      <c r="BH94" s="17"/>
      <c r="BI94" s="17"/>
      <c r="BJ94" s="56"/>
      <c r="BK94" s="50"/>
      <c r="BL94" s="50"/>
      <c r="BM94" s="50"/>
      <c r="BN94" s="50"/>
      <c r="BO94" s="50"/>
      <c r="BP94" s="50"/>
      <c r="BQ94" s="307"/>
      <c r="BR94" s="57"/>
      <c r="BS94" s="17"/>
      <c r="BT94" s="17"/>
      <c r="BU94" s="56"/>
      <c r="BV94" s="50"/>
      <c r="BW94" s="50"/>
      <c r="BX94" s="50"/>
      <c r="BY94" s="50"/>
      <c r="BZ94" s="50"/>
      <c r="CA94" s="50"/>
      <c r="CB94" s="307"/>
      <c r="CC94" s="57"/>
      <c r="CD94" s="17"/>
      <c r="CE94" s="17"/>
      <c r="CF94" s="56"/>
      <c r="CG94" s="50"/>
      <c r="CH94" s="50"/>
      <c r="CI94" s="50"/>
      <c r="CJ94" s="50"/>
      <c r="CK94" s="50"/>
      <c r="CL94" s="50"/>
      <c r="CM94" s="307"/>
      <c r="CN94" s="57"/>
      <c r="CO94" s="17"/>
      <c r="CP94" s="17"/>
      <c r="CQ94" s="56"/>
      <c r="CR94" s="50"/>
      <c r="CS94" s="50"/>
      <c r="CT94" s="50"/>
      <c r="CU94" s="50"/>
      <c r="CV94" s="50"/>
      <c r="CW94" s="50"/>
      <c r="CX94" s="307"/>
      <c r="CY94" s="57"/>
      <c r="CZ94" s="17"/>
      <c r="DA94" s="17"/>
      <c r="DB94" s="56"/>
      <c r="DC94" s="50"/>
      <c r="DD94" s="50"/>
      <c r="DE94" s="50"/>
      <c r="DF94" s="50"/>
      <c r="DG94" s="50"/>
      <c r="DH94" s="50"/>
      <c r="DI94" s="307"/>
      <c r="DJ94" s="57"/>
      <c r="DK94" s="17"/>
      <c r="DL94" s="17"/>
      <c r="DM94" s="56"/>
      <c r="DN94" s="50"/>
      <c r="DO94" s="50"/>
      <c r="DP94" s="50"/>
      <c r="DQ94" s="50"/>
      <c r="DR94" s="50"/>
      <c r="DS94" s="50"/>
      <c r="DT94" s="307"/>
      <c r="DU94" s="57"/>
      <c r="DV94" s="17"/>
      <c r="DW94" s="17"/>
      <c r="DX94" s="56"/>
      <c r="DY94" s="50"/>
      <c r="DZ94" s="50"/>
      <c r="EA94" s="50"/>
      <c r="EB94" s="50"/>
      <c r="EC94" s="50"/>
      <c r="ED94" s="50"/>
      <c r="EE94" s="307"/>
      <c r="EF94" s="57"/>
      <c r="EG94" s="17"/>
      <c r="EH94" s="17"/>
      <c r="EI94" s="56"/>
      <c r="EJ94" s="50"/>
      <c r="EK94" s="50"/>
      <c r="EL94" s="50"/>
      <c r="EM94" s="50"/>
      <c r="EN94" s="50"/>
      <c r="EO94" s="50"/>
      <c r="EP94" s="307"/>
      <c r="EQ94" s="57"/>
      <c r="ER94" s="17"/>
      <c r="ES94" s="17"/>
      <c r="ET94" s="56"/>
      <c r="EU94" s="50"/>
      <c r="EV94" s="50"/>
      <c r="EW94" s="50"/>
      <c r="EX94" s="50"/>
      <c r="EY94" s="50"/>
      <c r="EZ94" s="50"/>
      <c r="FA94" s="307"/>
      <c r="FB94" s="57"/>
      <c r="FC94" s="17"/>
      <c r="FD94" s="17"/>
      <c r="FE94" s="56"/>
      <c r="FF94" s="50"/>
      <c r="FG94" s="50"/>
      <c r="FH94" s="50"/>
      <c r="FI94" s="50"/>
      <c r="FJ94" s="50"/>
      <c r="FK94" s="50"/>
      <c r="FL94" s="307"/>
      <c r="FM94" s="57"/>
      <c r="FN94" s="17"/>
      <c r="FO94" s="17"/>
      <c r="FP94" s="56"/>
      <c r="FQ94" s="50"/>
      <c r="FR94" s="50"/>
      <c r="FS94" s="50"/>
      <c r="FT94" s="50"/>
      <c r="FU94" s="50"/>
      <c r="FV94" s="50"/>
      <c r="FW94" s="307"/>
      <c r="FX94" s="57"/>
      <c r="FY94" s="17"/>
      <c r="FZ94" s="17"/>
      <c r="GA94" s="56"/>
      <c r="GB94" s="50"/>
      <c r="GC94" s="50"/>
      <c r="GD94" s="50"/>
      <c r="GE94" s="50"/>
      <c r="GF94" s="50"/>
      <c r="GG94" s="50"/>
      <c r="GH94" s="307"/>
      <c r="GI94" s="57"/>
      <c r="GJ94" s="17"/>
      <c r="GK94" s="17"/>
      <c r="GL94" s="56"/>
      <c r="GM94" s="50"/>
      <c r="GN94" s="50"/>
      <c r="GO94" s="50"/>
      <c r="GP94" s="50"/>
      <c r="GQ94" s="50"/>
      <c r="GR94" s="50"/>
      <c r="GS94" s="307"/>
      <c r="GT94" s="57"/>
      <c r="GU94" s="17"/>
      <c r="GV94" s="17"/>
      <c r="GW94" s="56"/>
      <c r="GX94" s="50"/>
      <c r="GY94" s="50"/>
      <c r="GZ94" s="50"/>
      <c r="HA94" s="50"/>
      <c r="HB94" s="50"/>
      <c r="HC94" s="50"/>
      <c r="HD94" s="307"/>
      <c r="HE94" s="57"/>
      <c r="HF94" s="17"/>
      <c r="HG94" s="17"/>
      <c r="HH94" s="56"/>
      <c r="HI94" s="50"/>
      <c r="HJ94" s="50"/>
      <c r="HK94" s="50"/>
      <c r="HL94" s="50"/>
      <c r="HM94" s="50"/>
      <c r="HN94" s="50"/>
      <c r="HO94" s="307"/>
      <c r="HP94" s="57"/>
      <c r="HQ94" s="17"/>
      <c r="HR94" s="17"/>
      <c r="HS94" s="56"/>
      <c r="HT94" s="50"/>
      <c r="HU94" s="50"/>
      <c r="HV94" s="50"/>
      <c r="HW94" s="50"/>
      <c r="HX94" s="50"/>
      <c r="HY94" s="50"/>
      <c r="HZ94" s="307"/>
      <c r="IA94" s="57"/>
      <c r="IB94" s="17"/>
      <c r="IC94" s="17"/>
    </row>
    <row r="95" spans="1:237" x14ac:dyDescent="0.3">
      <c r="A95" s="60"/>
      <c r="B95" s="224"/>
      <c r="C95" s="224"/>
      <c r="D95" s="61"/>
      <c r="E95" s="61"/>
      <c r="F95" s="61"/>
      <c r="G95" s="61"/>
      <c r="H95" s="61"/>
      <c r="I95" s="61"/>
      <c r="J95" s="307"/>
      <c r="K95" s="307"/>
      <c r="L95" s="307"/>
      <c r="M95" s="307"/>
      <c r="N95" s="307"/>
      <c r="O95" s="307"/>
      <c r="P95" s="307"/>
      <c r="Q95" s="17"/>
      <c r="R95" s="56"/>
      <c r="S95" s="50"/>
      <c r="T95" s="50"/>
      <c r="U95" s="50"/>
      <c r="V95" s="50"/>
      <c r="W95" s="50"/>
      <c r="X95" s="50"/>
      <c r="Y95" s="307"/>
      <c r="Z95" s="57"/>
      <c r="AA95" s="17"/>
      <c r="AB95" s="17"/>
      <c r="AC95" s="56"/>
      <c r="AD95" s="50"/>
      <c r="AE95" s="50"/>
      <c r="AF95" s="50"/>
      <c r="AG95" s="50"/>
      <c r="AH95" s="50"/>
      <c r="AI95" s="50"/>
      <c r="AJ95" s="307"/>
      <c r="AK95" s="57"/>
      <c r="AL95" s="17"/>
      <c r="AM95" s="17"/>
      <c r="AN95" s="56"/>
      <c r="AO95" s="50"/>
      <c r="AP95" s="50"/>
      <c r="AQ95" s="50"/>
      <c r="AR95" s="50"/>
      <c r="AS95" s="50"/>
      <c r="AT95" s="50"/>
      <c r="AU95" s="307"/>
      <c r="AV95" s="57"/>
      <c r="AW95" s="17"/>
      <c r="AX95" s="17"/>
      <c r="AY95" s="56"/>
      <c r="AZ95" s="50"/>
      <c r="BA95" s="50"/>
      <c r="BB95" s="50"/>
      <c r="BC95" s="50"/>
      <c r="BD95" s="50"/>
      <c r="BE95" s="50"/>
      <c r="BF95" s="307"/>
      <c r="BG95" s="57"/>
      <c r="BH95" s="17"/>
      <c r="BI95" s="17"/>
      <c r="BJ95" s="56"/>
      <c r="BK95" s="50"/>
      <c r="BL95" s="50"/>
      <c r="BM95" s="50"/>
      <c r="BN95" s="50"/>
      <c r="BO95" s="50"/>
      <c r="BP95" s="50"/>
      <c r="BQ95" s="307"/>
      <c r="BR95" s="57"/>
      <c r="BS95" s="17"/>
      <c r="BT95" s="17"/>
      <c r="BU95" s="56"/>
      <c r="BV95" s="50"/>
      <c r="BW95" s="50"/>
      <c r="BX95" s="50"/>
      <c r="BY95" s="50"/>
      <c r="BZ95" s="50"/>
      <c r="CA95" s="50"/>
      <c r="CB95" s="307"/>
      <c r="CC95" s="57"/>
      <c r="CD95" s="17"/>
      <c r="CE95" s="17"/>
      <c r="CF95" s="56"/>
      <c r="CG95" s="50"/>
      <c r="CH95" s="50"/>
      <c r="CI95" s="50"/>
      <c r="CJ95" s="50"/>
      <c r="CK95" s="50"/>
      <c r="CL95" s="50"/>
      <c r="CM95" s="307"/>
      <c r="CN95" s="57"/>
      <c r="CO95" s="17"/>
      <c r="CP95" s="17"/>
      <c r="CQ95" s="56"/>
      <c r="CR95" s="50"/>
      <c r="CS95" s="50"/>
      <c r="CT95" s="50"/>
      <c r="CU95" s="50"/>
      <c r="CV95" s="50"/>
      <c r="CW95" s="50"/>
      <c r="CX95" s="307"/>
      <c r="CY95" s="57"/>
      <c r="CZ95" s="17"/>
      <c r="DA95" s="17"/>
      <c r="DB95" s="56"/>
      <c r="DC95" s="50"/>
      <c r="DD95" s="50"/>
      <c r="DE95" s="50"/>
      <c r="DF95" s="50"/>
      <c r="DG95" s="50"/>
      <c r="DH95" s="50"/>
      <c r="DI95" s="307"/>
      <c r="DJ95" s="57"/>
      <c r="DK95" s="17"/>
      <c r="DL95" s="17"/>
      <c r="DM95" s="56"/>
      <c r="DN95" s="50"/>
      <c r="DO95" s="50"/>
      <c r="DP95" s="50"/>
      <c r="DQ95" s="50"/>
      <c r="DR95" s="50"/>
      <c r="DS95" s="50"/>
      <c r="DT95" s="307"/>
      <c r="DU95" s="57"/>
      <c r="DV95" s="17"/>
      <c r="DW95" s="17"/>
      <c r="DX95" s="56"/>
      <c r="DY95" s="50"/>
      <c r="DZ95" s="50"/>
      <c r="EA95" s="50"/>
      <c r="EB95" s="50"/>
      <c r="EC95" s="50"/>
      <c r="ED95" s="50"/>
      <c r="EE95" s="307"/>
      <c r="EF95" s="57"/>
      <c r="EG95" s="17"/>
      <c r="EH95" s="17"/>
      <c r="EI95" s="56"/>
      <c r="EJ95" s="50"/>
      <c r="EK95" s="50"/>
      <c r="EL95" s="50"/>
      <c r="EM95" s="50"/>
      <c r="EN95" s="50"/>
      <c r="EO95" s="50"/>
      <c r="EP95" s="307"/>
      <c r="EQ95" s="57"/>
      <c r="ER95" s="17"/>
      <c r="ES95" s="17"/>
      <c r="ET95" s="56"/>
      <c r="EU95" s="50"/>
      <c r="EV95" s="50"/>
      <c r="EW95" s="50"/>
      <c r="EX95" s="50"/>
      <c r="EY95" s="50"/>
      <c r="EZ95" s="50"/>
      <c r="FA95" s="307"/>
      <c r="FB95" s="57"/>
      <c r="FC95" s="17"/>
      <c r="FD95" s="17"/>
      <c r="FE95" s="56"/>
      <c r="FF95" s="50"/>
      <c r="FG95" s="50"/>
      <c r="FH95" s="50"/>
      <c r="FI95" s="50"/>
      <c r="FJ95" s="50"/>
      <c r="FK95" s="50"/>
      <c r="FL95" s="307"/>
      <c r="FM95" s="57"/>
      <c r="FN95" s="17"/>
      <c r="FO95" s="17"/>
      <c r="FP95" s="56"/>
      <c r="FQ95" s="50"/>
      <c r="FR95" s="50"/>
      <c r="FS95" s="50"/>
      <c r="FT95" s="50"/>
      <c r="FU95" s="50"/>
      <c r="FV95" s="50"/>
      <c r="FW95" s="307"/>
      <c r="FX95" s="57"/>
      <c r="FY95" s="17"/>
      <c r="FZ95" s="17"/>
      <c r="GA95" s="56"/>
      <c r="GB95" s="50"/>
      <c r="GC95" s="50"/>
      <c r="GD95" s="50"/>
      <c r="GE95" s="50"/>
      <c r="GF95" s="50"/>
      <c r="GG95" s="50"/>
      <c r="GH95" s="307"/>
      <c r="GI95" s="57"/>
      <c r="GJ95" s="17"/>
      <c r="GK95" s="17"/>
      <c r="GL95" s="56"/>
      <c r="GM95" s="50"/>
      <c r="GN95" s="50"/>
      <c r="GO95" s="50"/>
      <c r="GP95" s="50"/>
      <c r="GQ95" s="50"/>
      <c r="GR95" s="50"/>
      <c r="GS95" s="307"/>
      <c r="GT95" s="57"/>
      <c r="GU95" s="17"/>
      <c r="GV95" s="17"/>
      <c r="GW95" s="56"/>
      <c r="GX95" s="50"/>
      <c r="GY95" s="50"/>
      <c r="GZ95" s="50"/>
      <c r="HA95" s="50"/>
      <c r="HB95" s="50"/>
      <c r="HC95" s="50"/>
      <c r="HD95" s="307"/>
      <c r="HE95" s="57"/>
      <c r="HF95" s="17"/>
      <c r="HG95" s="17"/>
      <c r="HH95" s="56"/>
      <c r="HI95" s="50"/>
      <c r="HJ95" s="50"/>
      <c r="HK95" s="50"/>
      <c r="HL95" s="50"/>
      <c r="HM95" s="50"/>
      <c r="HN95" s="50"/>
      <c r="HO95" s="307"/>
      <c r="HP95" s="57"/>
      <c r="HQ95" s="17"/>
      <c r="HR95" s="17"/>
      <c r="HS95" s="56"/>
      <c r="HT95" s="50"/>
      <c r="HU95" s="50"/>
      <c r="HV95" s="50"/>
      <c r="HW95" s="50"/>
      <c r="HX95" s="50"/>
      <c r="HY95" s="50"/>
      <c r="HZ95" s="307"/>
      <c r="IA95" s="57"/>
      <c r="IB95" s="17"/>
      <c r="IC95" s="17"/>
    </row>
    <row r="96" spans="1:237" x14ac:dyDescent="0.3">
      <c r="A96" s="60"/>
      <c r="B96" s="224"/>
      <c r="C96" s="224"/>
      <c r="D96" s="61"/>
      <c r="E96" s="61"/>
      <c r="F96" s="61"/>
      <c r="G96" s="61"/>
      <c r="H96" s="61"/>
      <c r="I96" s="61"/>
      <c r="J96" s="307"/>
      <c r="K96" s="307"/>
      <c r="L96" s="307"/>
      <c r="M96" s="307"/>
      <c r="N96" s="307"/>
      <c r="O96" s="307"/>
      <c r="P96" s="307"/>
      <c r="Q96" s="17"/>
      <c r="R96" s="56"/>
      <c r="S96" s="50"/>
      <c r="T96" s="50"/>
      <c r="U96" s="50"/>
      <c r="V96" s="50"/>
      <c r="W96" s="50"/>
      <c r="X96" s="50"/>
      <c r="Y96" s="307"/>
      <c r="Z96" s="57"/>
      <c r="AA96" s="17"/>
      <c r="AB96" s="17"/>
      <c r="AC96" s="56"/>
      <c r="AD96" s="50"/>
      <c r="AE96" s="50"/>
      <c r="AF96" s="50"/>
      <c r="AG96" s="50"/>
      <c r="AH96" s="50"/>
      <c r="AI96" s="50"/>
      <c r="AJ96" s="307"/>
      <c r="AK96" s="57"/>
      <c r="AL96" s="17"/>
      <c r="AM96" s="17"/>
      <c r="AN96" s="56"/>
      <c r="AO96" s="50"/>
      <c r="AP96" s="50"/>
      <c r="AQ96" s="50"/>
      <c r="AR96" s="50"/>
      <c r="AS96" s="50"/>
      <c r="AT96" s="50"/>
      <c r="AU96" s="307"/>
      <c r="AV96" s="57"/>
      <c r="AW96" s="17"/>
      <c r="AX96" s="17"/>
      <c r="AY96" s="56"/>
      <c r="AZ96" s="50"/>
      <c r="BA96" s="50"/>
      <c r="BB96" s="50"/>
      <c r="BC96" s="50"/>
      <c r="BD96" s="50"/>
      <c r="BE96" s="50"/>
      <c r="BF96" s="307"/>
      <c r="BG96" s="57"/>
      <c r="BH96" s="17"/>
      <c r="BI96" s="17"/>
      <c r="BJ96" s="56"/>
      <c r="BK96" s="50"/>
      <c r="BL96" s="50"/>
      <c r="BM96" s="50"/>
      <c r="BN96" s="50"/>
      <c r="BO96" s="50"/>
      <c r="BP96" s="50"/>
      <c r="BQ96" s="307"/>
      <c r="BR96" s="57"/>
      <c r="BS96" s="17"/>
      <c r="BT96" s="17"/>
      <c r="BU96" s="56"/>
      <c r="BV96" s="50"/>
      <c r="BW96" s="50"/>
      <c r="BX96" s="50"/>
      <c r="BY96" s="50"/>
      <c r="BZ96" s="50"/>
      <c r="CA96" s="50"/>
      <c r="CB96" s="307"/>
      <c r="CC96" s="57"/>
      <c r="CD96" s="17"/>
      <c r="CE96" s="17"/>
      <c r="CF96" s="56"/>
      <c r="CG96" s="50"/>
      <c r="CH96" s="50"/>
      <c r="CI96" s="50"/>
      <c r="CJ96" s="50"/>
      <c r="CK96" s="50"/>
      <c r="CL96" s="50"/>
      <c r="CM96" s="307"/>
      <c r="CN96" s="57"/>
      <c r="CO96" s="17"/>
      <c r="CP96" s="17"/>
      <c r="CQ96" s="56"/>
      <c r="CR96" s="50"/>
      <c r="CS96" s="50"/>
      <c r="CT96" s="50"/>
      <c r="CU96" s="50"/>
      <c r="CV96" s="50"/>
      <c r="CW96" s="50"/>
      <c r="CX96" s="307"/>
      <c r="CY96" s="57"/>
      <c r="CZ96" s="17"/>
      <c r="DA96" s="17"/>
      <c r="DB96" s="56"/>
      <c r="DC96" s="50"/>
      <c r="DD96" s="50"/>
      <c r="DE96" s="50"/>
      <c r="DF96" s="50"/>
      <c r="DG96" s="50"/>
      <c r="DH96" s="50"/>
      <c r="DI96" s="307"/>
      <c r="DJ96" s="57"/>
      <c r="DK96" s="17"/>
      <c r="DL96" s="17"/>
      <c r="DM96" s="56"/>
      <c r="DN96" s="50"/>
      <c r="DO96" s="50"/>
      <c r="DP96" s="50"/>
      <c r="DQ96" s="50"/>
      <c r="DR96" s="50"/>
      <c r="DS96" s="50"/>
      <c r="DT96" s="307"/>
      <c r="DU96" s="57"/>
      <c r="DV96" s="17"/>
      <c r="DW96" s="17"/>
      <c r="DX96" s="56"/>
      <c r="DY96" s="50"/>
      <c r="DZ96" s="50"/>
      <c r="EA96" s="50"/>
      <c r="EB96" s="50"/>
      <c r="EC96" s="50"/>
      <c r="ED96" s="50"/>
      <c r="EE96" s="307"/>
      <c r="EF96" s="57"/>
      <c r="EG96" s="17"/>
      <c r="EH96" s="17"/>
      <c r="EI96" s="56"/>
      <c r="EJ96" s="50"/>
      <c r="EK96" s="50"/>
      <c r="EL96" s="50"/>
      <c r="EM96" s="50"/>
      <c r="EN96" s="50"/>
      <c r="EO96" s="50"/>
      <c r="EP96" s="307"/>
      <c r="EQ96" s="57"/>
      <c r="ER96" s="17"/>
      <c r="ES96" s="17"/>
      <c r="ET96" s="56"/>
      <c r="EU96" s="50"/>
      <c r="EV96" s="50"/>
      <c r="EW96" s="50"/>
      <c r="EX96" s="50"/>
      <c r="EY96" s="50"/>
      <c r="EZ96" s="50"/>
      <c r="FA96" s="307"/>
      <c r="FB96" s="57"/>
      <c r="FC96" s="17"/>
      <c r="FD96" s="17"/>
      <c r="FE96" s="56"/>
      <c r="FF96" s="50"/>
      <c r="FG96" s="50"/>
      <c r="FH96" s="50"/>
      <c r="FI96" s="50"/>
      <c r="FJ96" s="50"/>
      <c r="FK96" s="50"/>
      <c r="FL96" s="307"/>
      <c r="FM96" s="57"/>
      <c r="FN96" s="17"/>
      <c r="FO96" s="17"/>
      <c r="FP96" s="56"/>
      <c r="FQ96" s="50"/>
      <c r="FR96" s="50"/>
      <c r="FS96" s="50"/>
      <c r="FT96" s="50"/>
      <c r="FU96" s="50"/>
      <c r="FV96" s="50"/>
      <c r="FW96" s="307"/>
      <c r="FX96" s="57"/>
      <c r="FY96" s="17"/>
      <c r="FZ96" s="17"/>
      <c r="GA96" s="56"/>
      <c r="GB96" s="50"/>
      <c r="GC96" s="50"/>
      <c r="GD96" s="50"/>
      <c r="GE96" s="50"/>
      <c r="GF96" s="50"/>
      <c r="GG96" s="50"/>
      <c r="GH96" s="307"/>
      <c r="GI96" s="57"/>
      <c r="GJ96" s="17"/>
      <c r="GK96" s="17"/>
      <c r="GL96" s="56"/>
      <c r="GM96" s="50"/>
      <c r="GN96" s="50"/>
      <c r="GO96" s="50"/>
      <c r="GP96" s="50"/>
      <c r="GQ96" s="50"/>
      <c r="GR96" s="50"/>
      <c r="GS96" s="307"/>
      <c r="GT96" s="57"/>
      <c r="GU96" s="17"/>
      <c r="GV96" s="17"/>
      <c r="GW96" s="56"/>
      <c r="GX96" s="50"/>
      <c r="GY96" s="50"/>
      <c r="GZ96" s="50"/>
      <c r="HA96" s="50"/>
      <c r="HB96" s="50"/>
      <c r="HC96" s="50"/>
      <c r="HD96" s="307"/>
      <c r="HE96" s="57"/>
      <c r="HF96" s="17"/>
      <c r="HG96" s="17"/>
      <c r="HH96" s="56"/>
      <c r="HI96" s="50"/>
      <c r="HJ96" s="50"/>
      <c r="HK96" s="50"/>
      <c r="HL96" s="50"/>
      <c r="HM96" s="50"/>
      <c r="HN96" s="50"/>
      <c r="HO96" s="307"/>
      <c r="HP96" s="57"/>
      <c r="HQ96" s="17"/>
      <c r="HR96" s="17"/>
      <c r="HS96" s="56"/>
      <c r="HT96" s="50"/>
      <c r="HU96" s="50"/>
      <c r="HV96" s="50"/>
      <c r="HW96" s="50"/>
      <c r="HX96" s="50"/>
      <c r="HY96" s="50"/>
      <c r="HZ96" s="307"/>
      <c r="IA96" s="57"/>
      <c r="IB96" s="17"/>
      <c r="IC96" s="17"/>
    </row>
    <row r="97" spans="1:237" x14ac:dyDescent="0.3">
      <c r="A97" s="60"/>
      <c r="B97" s="224"/>
      <c r="C97" s="224"/>
      <c r="D97" s="61"/>
      <c r="E97" s="61"/>
      <c r="F97" s="61"/>
      <c r="G97" s="61"/>
      <c r="H97" s="61"/>
      <c r="I97" s="61"/>
      <c r="J97" s="307"/>
      <c r="K97" s="307"/>
      <c r="L97" s="307"/>
      <c r="M97" s="307"/>
      <c r="N97" s="307"/>
      <c r="O97" s="307"/>
      <c r="P97" s="307"/>
      <c r="Q97" s="17"/>
      <c r="R97" s="56"/>
      <c r="S97" s="50"/>
      <c r="T97" s="50"/>
      <c r="U97" s="50"/>
      <c r="V97" s="50"/>
      <c r="W97" s="50"/>
      <c r="X97" s="50"/>
      <c r="Y97" s="307"/>
      <c r="Z97" s="57"/>
      <c r="AA97" s="17"/>
      <c r="AB97" s="17"/>
      <c r="AC97" s="56"/>
      <c r="AD97" s="50"/>
      <c r="AE97" s="50"/>
      <c r="AF97" s="50"/>
      <c r="AG97" s="50"/>
      <c r="AH97" s="50"/>
      <c r="AI97" s="50"/>
      <c r="AJ97" s="307"/>
      <c r="AK97" s="57"/>
      <c r="AL97" s="17"/>
      <c r="AM97" s="17"/>
      <c r="AN97" s="56"/>
      <c r="AO97" s="50"/>
      <c r="AP97" s="50"/>
      <c r="AQ97" s="50"/>
      <c r="AR97" s="50"/>
      <c r="AS97" s="50"/>
      <c r="AT97" s="50"/>
      <c r="AU97" s="307"/>
      <c r="AV97" s="57"/>
      <c r="AW97" s="17"/>
      <c r="AX97" s="17"/>
      <c r="AY97" s="56"/>
      <c r="AZ97" s="50"/>
      <c r="BA97" s="50"/>
      <c r="BB97" s="50"/>
      <c r="BC97" s="50"/>
      <c r="BD97" s="50"/>
      <c r="BE97" s="50"/>
      <c r="BF97" s="307"/>
      <c r="BG97" s="57"/>
      <c r="BH97" s="17"/>
      <c r="BI97" s="17"/>
      <c r="BJ97" s="56"/>
      <c r="BK97" s="50"/>
      <c r="BL97" s="50"/>
      <c r="BM97" s="50"/>
      <c r="BN97" s="50"/>
      <c r="BO97" s="50"/>
      <c r="BP97" s="50"/>
      <c r="BQ97" s="307"/>
      <c r="BR97" s="57"/>
      <c r="BS97" s="17"/>
      <c r="BT97" s="17"/>
      <c r="BU97" s="56"/>
      <c r="BV97" s="50"/>
      <c r="BW97" s="50"/>
      <c r="BX97" s="50"/>
      <c r="BY97" s="50"/>
      <c r="BZ97" s="50"/>
      <c r="CA97" s="50"/>
      <c r="CB97" s="307"/>
      <c r="CC97" s="57"/>
      <c r="CD97" s="17"/>
      <c r="CE97" s="17"/>
      <c r="CF97" s="56"/>
      <c r="CG97" s="50"/>
      <c r="CH97" s="50"/>
      <c r="CI97" s="50"/>
      <c r="CJ97" s="50"/>
      <c r="CK97" s="50"/>
      <c r="CL97" s="50"/>
      <c r="CM97" s="307"/>
      <c r="CN97" s="57"/>
      <c r="CO97" s="17"/>
      <c r="CP97" s="17"/>
      <c r="CQ97" s="56"/>
      <c r="CR97" s="50"/>
      <c r="CS97" s="50"/>
      <c r="CT97" s="50"/>
      <c r="CU97" s="50"/>
      <c r="CV97" s="50"/>
      <c r="CW97" s="50"/>
      <c r="CX97" s="307"/>
      <c r="CY97" s="57"/>
      <c r="CZ97" s="17"/>
      <c r="DA97" s="17"/>
      <c r="DB97" s="56"/>
      <c r="DC97" s="50"/>
      <c r="DD97" s="50"/>
      <c r="DE97" s="50"/>
      <c r="DF97" s="50"/>
      <c r="DG97" s="50"/>
      <c r="DH97" s="50"/>
      <c r="DI97" s="307"/>
      <c r="DJ97" s="57"/>
      <c r="DK97" s="17"/>
      <c r="DL97" s="17"/>
      <c r="DM97" s="56"/>
      <c r="DN97" s="50"/>
      <c r="DO97" s="50"/>
      <c r="DP97" s="50"/>
      <c r="DQ97" s="50"/>
      <c r="DR97" s="50"/>
      <c r="DS97" s="50"/>
      <c r="DT97" s="307"/>
      <c r="DU97" s="57"/>
      <c r="DV97" s="17"/>
      <c r="DW97" s="17"/>
      <c r="DX97" s="56"/>
      <c r="DY97" s="50"/>
      <c r="DZ97" s="50"/>
      <c r="EA97" s="50"/>
      <c r="EB97" s="50"/>
      <c r="EC97" s="50"/>
      <c r="ED97" s="50"/>
      <c r="EE97" s="307"/>
      <c r="EF97" s="57"/>
      <c r="EG97" s="17"/>
      <c r="EH97" s="17"/>
      <c r="EI97" s="56"/>
      <c r="EJ97" s="50"/>
      <c r="EK97" s="50"/>
      <c r="EL97" s="50"/>
      <c r="EM97" s="50"/>
      <c r="EN97" s="50"/>
      <c r="EO97" s="50"/>
      <c r="EP97" s="307"/>
      <c r="EQ97" s="57"/>
      <c r="ER97" s="17"/>
      <c r="ES97" s="17"/>
      <c r="ET97" s="56"/>
      <c r="EU97" s="50"/>
      <c r="EV97" s="50"/>
      <c r="EW97" s="50"/>
      <c r="EX97" s="50"/>
      <c r="EY97" s="50"/>
      <c r="EZ97" s="50"/>
      <c r="FA97" s="307"/>
      <c r="FB97" s="57"/>
      <c r="FC97" s="17"/>
      <c r="FD97" s="17"/>
      <c r="FE97" s="56"/>
      <c r="FF97" s="50"/>
      <c r="FG97" s="50"/>
      <c r="FH97" s="50"/>
      <c r="FI97" s="50"/>
      <c r="FJ97" s="50"/>
      <c r="FK97" s="50"/>
      <c r="FL97" s="307"/>
      <c r="FM97" s="57"/>
      <c r="FN97" s="17"/>
      <c r="FO97" s="17"/>
      <c r="FP97" s="56"/>
      <c r="FQ97" s="50"/>
      <c r="FR97" s="50"/>
      <c r="FS97" s="50"/>
      <c r="FT97" s="50"/>
      <c r="FU97" s="50"/>
      <c r="FV97" s="50"/>
      <c r="FW97" s="307"/>
      <c r="FX97" s="57"/>
      <c r="FY97" s="17"/>
      <c r="FZ97" s="17"/>
      <c r="GA97" s="56"/>
      <c r="GB97" s="50"/>
      <c r="GC97" s="50"/>
      <c r="GD97" s="50"/>
      <c r="GE97" s="50"/>
      <c r="GF97" s="50"/>
      <c r="GG97" s="50"/>
      <c r="GH97" s="307"/>
      <c r="GI97" s="57"/>
      <c r="GJ97" s="17"/>
      <c r="GK97" s="17"/>
      <c r="GL97" s="56"/>
      <c r="GM97" s="50"/>
      <c r="GN97" s="50"/>
      <c r="GO97" s="50"/>
      <c r="GP97" s="50"/>
      <c r="GQ97" s="50"/>
      <c r="GR97" s="50"/>
      <c r="GS97" s="307"/>
      <c r="GT97" s="57"/>
      <c r="GU97" s="17"/>
      <c r="GV97" s="17"/>
      <c r="GW97" s="56"/>
      <c r="GX97" s="50"/>
      <c r="GY97" s="50"/>
      <c r="GZ97" s="50"/>
      <c r="HA97" s="50"/>
      <c r="HB97" s="50"/>
      <c r="HC97" s="50"/>
      <c r="HD97" s="307"/>
      <c r="HE97" s="57"/>
      <c r="HF97" s="17"/>
      <c r="HG97" s="17"/>
      <c r="HH97" s="56"/>
      <c r="HI97" s="50"/>
      <c r="HJ97" s="50"/>
      <c r="HK97" s="50"/>
      <c r="HL97" s="50"/>
      <c r="HM97" s="50"/>
      <c r="HN97" s="50"/>
      <c r="HO97" s="307"/>
      <c r="HP97" s="57"/>
      <c r="HQ97" s="17"/>
      <c r="HR97" s="17"/>
      <c r="HS97" s="56"/>
      <c r="HT97" s="50"/>
      <c r="HU97" s="50"/>
      <c r="HV97" s="50"/>
      <c r="HW97" s="50"/>
      <c r="HX97" s="50"/>
      <c r="HY97" s="50"/>
      <c r="HZ97" s="307"/>
      <c r="IA97" s="57"/>
      <c r="IB97" s="17"/>
      <c r="IC97" s="17"/>
    </row>
    <row r="98" spans="1:237" x14ac:dyDescent="0.3">
      <c r="A98" s="60"/>
      <c r="B98" s="224"/>
      <c r="C98" s="224"/>
      <c r="D98" s="61"/>
      <c r="E98" s="61"/>
      <c r="F98" s="61"/>
      <c r="G98" s="61"/>
      <c r="H98" s="61"/>
      <c r="I98" s="61"/>
      <c r="J98" s="307"/>
      <c r="K98" s="307"/>
      <c r="L98" s="307"/>
      <c r="M98" s="307"/>
      <c r="N98" s="307"/>
      <c r="O98" s="307"/>
      <c r="P98" s="307"/>
      <c r="Q98" s="17"/>
      <c r="R98" s="56"/>
      <c r="S98" s="50"/>
      <c r="T98" s="50"/>
      <c r="U98" s="50"/>
      <c r="V98" s="50"/>
      <c r="W98" s="50"/>
      <c r="X98" s="50"/>
      <c r="Y98" s="307"/>
      <c r="Z98" s="57"/>
      <c r="AA98" s="17"/>
      <c r="AB98" s="17"/>
      <c r="AC98" s="56"/>
      <c r="AD98" s="50"/>
      <c r="AE98" s="50"/>
      <c r="AF98" s="50"/>
      <c r="AG98" s="50"/>
      <c r="AH98" s="50"/>
      <c r="AI98" s="50"/>
      <c r="AJ98" s="307"/>
      <c r="AK98" s="57"/>
      <c r="AL98" s="17"/>
      <c r="AM98" s="17"/>
      <c r="AN98" s="56"/>
      <c r="AO98" s="50"/>
      <c r="AP98" s="50"/>
      <c r="AQ98" s="50"/>
      <c r="AR98" s="50"/>
      <c r="AS98" s="50"/>
      <c r="AT98" s="50"/>
      <c r="AU98" s="307"/>
      <c r="AV98" s="57"/>
      <c r="AW98" s="17"/>
      <c r="AX98" s="17"/>
      <c r="AY98" s="56"/>
      <c r="AZ98" s="50"/>
      <c r="BA98" s="50"/>
      <c r="BB98" s="50"/>
      <c r="BC98" s="50"/>
      <c r="BD98" s="50"/>
      <c r="BE98" s="50"/>
      <c r="BF98" s="307"/>
      <c r="BG98" s="57"/>
      <c r="BH98" s="17"/>
      <c r="BI98" s="17"/>
      <c r="BJ98" s="56"/>
      <c r="BK98" s="50"/>
      <c r="BL98" s="50"/>
      <c r="BM98" s="50"/>
      <c r="BN98" s="50"/>
      <c r="BO98" s="50"/>
      <c r="BP98" s="50"/>
      <c r="BQ98" s="307"/>
      <c r="BR98" s="57"/>
      <c r="BS98" s="17"/>
      <c r="BT98" s="17"/>
      <c r="BU98" s="56"/>
      <c r="BV98" s="50"/>
      <c r="BW98" s="50"/>
      <c r="BX98" s="50"/>
      <c r="BY98" s="50"/>
      <c r="BZ98" s="50"/>
      <c r="CA98" s="50"/>
      <c r="CB98" s="307"/>
      <c r="CC98" s="57"/>
      <c r="CD98" s="17"/>
      <c r="CE98" s="17"/>
      <c r="CF98" s="56"/>
      <c r="CG98" s="50"/>
      <c r="CH98" s="50"/>
      <c r="CI98" s="50"/>
      <c r="CJ98" s="50"/>
      <c r="CK98" s="50"/>
      <c r="CL98" s="50"/>
      <c r="CM98" s="307"/>
      <c r="CN98" s="57"/>
      <c r="CO98" s="17"/>
      <c r="CP98" s="17"/>
      <c r="CQ98" s="56"/>
      <c r="CR98" s="50"/>
      <c r="CS98" s="50"/>
      <c r="CT98" s="50"/>
      <c r="CU98" s="50"/>
      <c r="CV98" s="50"/>
      <c r="CW98" s="50"/>
      <c r="CX98" s="307"/>
      <c r="CY98" s="57"/>
      <c r="CZ98" s="17"/>
      <c r="DA98" s="17"/>
      <c r="DB98" s="56"/>
      <c r="DC98" s="50"/>
      <c r="DD98" s="50"/>
      <c r="DE98" s="50"/>
      <c r="DF98" s="50"/>
      <c r="DG98" s="50"/>
      <c r="DH98" s="50"/>
      <c r="DI98" s="307"/>
      <c r="DJ98" s="57"/>
      <c r="DK98" s="17"/>
      <c r="DL98" s="17"/>
      <c r="DM98" s="56"/>
      <c r="DN98" s="50"/>
      <c r="DO98" s="50"/>
      <c r="DP98" s="50"/>
      <c r="DQ98" s="50"/>
      <c r="DR98" s="50"/>
      <c r="DS98" s="50"/>
      <c r="DT98" s="307"/>
      <c r="DU98" s="57"/>
      <c r="DV98" s="17"/>
      <c r="DW98" s="17"/>
      <c r="DX98" s="56"/>
      <c r="DY98" s="50"/>
      <c r="DZ98" s="50"/>
      <c r="EA98" s="50"/>
      <c r="EB98" s="50"/>
      <c r="EC98" s="50"/>
      <c r="ED98" s="50"/>
      <c r="EE98" s="307"/>
      <c r="EF98" s="57"/>
      <c r="EG98" s="17"/>
      <c r="EH98" s="17"/>
      <c r="EI98" s="56"/>
      <c r="EJ98" s="50"/>
      <c r="EK98" s="50"/>
      <c r="EL98" s="50"/>
      <c r="EM98" s="50"/>
      <c r="EN98" s="50"/>
      <c r="EO98" s="50"/>
      <c r="EP98" s="307"/>
      <c r="EQ98" s="57"/>
      <c r="ER98" s="17"/>
      <c r="ES98" s="17"/>
      <c r="ET98" s="56"/>
      <c r="EU98" s="50"/>
      <c r="EV98" s="50"/>
      <c r="EW98" s="50"/>
      <c r="EX98" s="50"/>
      <c r="EY98" s="50"/>
      <c r="EZ98" s="50"/>
      <c r="FA98" s="307"/>
      <c r="FB98" s="57"/>
      <c r="FC98" s="17"/>
      <c r="FD98" s="17"/>
      <c r="FE98" s="56"/>
      <c r="FF98" s="50"/>
      <c r="FG98" s="50"/>
      <c r="FH98" s="50"/>
      <c r="FI98" s="50"/>
      <c r="FJ98" s="50"/>
      <c r="FK98" s="50"/>
      <c r="FL98" s="307"/>
      <c r="FM98" s="57"/>
      <c r="FN98" s="17"/>
      <c r="FO98" s="17"/>
      <c r="FP98" s="56"/>
      <c r="FQ98" s="50"/>
      <c r="FR98" s="50"/>
      <c r="FS98" s="50"/>
      <c r="FT98" s="50"/>
      <c r="FU98" s="50"/>
      <c r="FV98" s="50"/>
      <c r="FW98" s="307"/>
      <c r="FX98" s="57"/>
      <c r="FY98" s="17"/>
      <c r="FZ98" s="17"/>
      <c r="GA98" s="56"/>
      <c r="GB98" s="50"/>
      <c r="GC98" s="50"/>
      <c r="GD98" s="50"/>
      <c r="GE98" s="50"/>
      <c r="GF98" s="50"/>
      <c r="GG98" s="50"/>
      <c r="GH98" s="307"/>
      <c r="GI98" s="57"/>
      <c r="GJ98" s="17"/>
      <c r="GK98" s="17"/>
      <c r="GL98" s="56"/>
      <c r="GM98" s="50"/>
      <c r="GN98" s="50"/>
      <c r="GO98" s="50"/>
      <c r="GP98" s="50"/>
      <c r="GQ98" s="50"/>
      <c r="GR98" s="50"/>
      <c r="GS98" s="307"/>
      <c r="GT98" s="57"/>
      <c r="GU98" s="17"/>
      <c r="GV98" s="17"/>
      <c r="GW98" s="56"/>
      <c r="GX98" s="50"/>
      <c r="GY98" s="50"/>
      <c r="GZ98" s="50"/>
      <c r="HA98" s="50"/>
      <c r="HB98" s="50"/>
      <c r="HC98" s="50"/>
      <c r="HD98" s="307"/>
      <c r="HE98" s="57"/>
      <c r="HF98" s="17"/>
      <c r="HG98" s="17"/>
      <c r="HH98" s="56"/>
      <c r="HI98" s="50"/>
      <c r="HJ98" s="50"/>
      <c r="HK98" s="50"/>
      <c r="HL98" s="50"/>
      <c r="HM98" s="50"/>
      <c r="HN98" s="50"/>
      <c r="HO98" s="307"/>
      <c r="HP98" s="57"/>
      <c r="HQ98" s="17"/>
      <c r="HR98" s="17"/>
      <c r="HS98" s="56"/>
      <c r="HT98" s="50"/>
      <c r="HU98" s="50"/>
      <c r="HV98" s="50"/>
      <c r="HW98" s="50"/>
      <c r="HX98" s="50"/>
      <c r="HY98" s="50"/>
      <c r="HZ98" s="307"/>
      <c r="IA98" s="57"/>
      <c r="IB98" s="17"/>
      <c r="IC98" s="17"/>
    </row>
    <row r="99" spans="1:237" x14ac:dyDescent="0.3">
      <c r="A99" s="60"/>
      <c r="B99" s="224"/>
      <c r="C99" s="224"/>
      <c r="D99" s="61"/>
      <c r="E99" s="61"/>
      <c r="F99" s="61"/>
      <c r="G99" s="61"/>
      <c r="H99" s="61"/>
      <c r="I99" s="61"/>
      <c r="J99" s="307"/>
      <c r="K99" s="307"/>
      <c r="L99" s="307"/>
      <c r="M99" s="307"/>
      <c r="N99" s="307"/>
      <c r="O99" s="307"/>
      <c r="P99" s="307"/>
      <c r="Q99" s="17"/>
      <c r="R99" s="56"/>
      <c r="S99" s="50"/>
      <c r="T99" s="50"/>
      <c r="U99" s="50"/>
      <c r="V99" s="50"/>
      <c r="W99" s="50"/>
      <c r="X99" s="50"/>
      <c r="Y99" s="307"/>
      <c r="Z99" s="57"/>
      <c r="AA99" s="17"/>
      <c r="AB99" s="17"/>
      <c r="AC99" s="56"/>
      <c r="AD99" s="50"/>
      <c r="AE99" s="50"/>
      <c r="AF99" s="50"/>
      <c r="AG99" s="50"/>
      <c r="AH99" s="50"/>
      <c r="AI99" s="50"/>
      <c r="AJ99" s="307"/>
      <c r="AK99" s="57"/>
      <c r="AL99" s="17"/>
      <c r="AM99" s="17"/>
      <c r="AN99" s="56"/>
      <c r="AO99" s="50"/>
      <c r="AP99" s="50"/>
      <c r="AQ99" s="50"/>
      <c r="AR99" s="50"/>
      <c r="AS99" s="50"/>
      <c r="AT99" s="50"/>
      <c r="AU99" s="307"/>
      <c r="AV99" s="57"/>
      <c r="AW99" s="17"/>
      <c r="AX99" s="17"/>
      <c r="AY99" s="56"/>
      <c r="AZ99" s="50"/>
      <c r="BA99" s="50"/>
      <c r="BB99" s="50"/>
      <c r="BC99" s="50"/>
      <c r="BD99" s="50"/>
      <c r="BE99" s="50"/>
      <c r="BF99" s="307"/>
      <c r="BG99" s="57"/>
      <c r="BH99" s="17"/>
      <c r="BI99" s="17"/>
      <c r="BJ99" s="56"/>
      <c r="BK99" s="50"/>
      <c r="BL99" s="50"/>
      <c r="BM99" s="50"/>
      <c r="BN99" s="50"/>
      <c r="BO99" s="50"/>
      <c r="BP99" s="50"/>
      <c r="BQ99" s="307"/>
      <c r="BR99" s="57"/>
      <c r="BS99" s="17"/>
      <c r="BT99" s="17"/>
      <c r="BU99" s="56"/>
      <c r="BV99" s="50"/>
      <c r="BW99" s="50"/>
      <c r="BX99" s="50"/>
      <c r="BY99" s="50"/>
      <c r="BZ99" s="50"/>
      <c r="CA99" s="50"/>
      <c r="CB99" s="307"/>
      <c r="CC99" s="57"/>
      <c r="CD99" s="17"/>
      <c r="CE99" s="17"/>
      <c r="CF99" s="56"/>
      <c r="CG99" s="50"/>
      <c r="CH99" s="50"/>
      <c r="CI99" s="50"/>
      <c r="CJ99" s="50"/>
      <c r="CK99" s="50"/>
      <c r="CL99" s="50"/>
      <c r="CM99" s="307"/>
      <c r="CN99" s="57"/>
      <c r="CO99" s="17"/>
      <c r="CP99" s="17"/>
      <c r="CQ99" s="56"/>
      <c r="CR99" s="50"/>
      <c r="CS99" s="50"/>
      <c r="CT99" s="50"/>
      <c r="CU99" s="50"/>
      <c r="CV99" s="50"/>
      <c r="CW99" s="50"/>
      <c r="CX99" s="307"/>
      <c r="CY99" s="57"/>
      <c r="CZ99" s="17"/>
      <c r="DA99" s="17"/>
      <c r="DB99" s="56"/>
      <c r="DC99" s="50"/>
      <c r="DD99" s="50"/>
      <c r="DE99" s="50"/>
      <c r="DF99" s="50"/>
      <c r="DG99" s="50"/>
      <c r="DH99" s="50"/>
      <c r="DI99" s="307"/>
      <c r="DJ99" s="57"/>
      <c r="DK99" s="17"/>
      <c r="DL99" s="17"/>
      <c r="DM99" s="56"/>
      <c r="DN99" s="50"/>
      <c r="DO99" s="50"/>
      <c r="DP99" s="50"/>
      <c r="DQ99" s="50"/>
      <c r="DR99" s="50"/>
      <c r="DS99" s="50"/>
      <c r="DT99" s="307"/>
      <c r="DU99" s="57"/>
      <c r="DV99" s="17"/>
      <c r="DW99" s="17"/>
      <c r="DX99" s="56"/>
      <c r="DY99" s="50"/>
      <c r="DZ99" s="50"/>
      <c r="EA99" s="50"/>
      <c r="EB99" s="50"/>
      <c r="EC99" s="50"/>
      <c r="ED99" s="50"/>
      <c r="EE99" s="307"/>
      <c r="EF99" s="57"/>
      <c r="EG99" s="17"/>
      <c r="EH99" s="17"/>
      <c r="EI99" s="56"/>
      <c r="EJ99" s="50"/>
      <c r="EK99" s="50"/>
      <c r="EL99" s="50"/>
      <c r="EM99" s="50"/>
      <c r="EN99" s="50"/>
      <c r="EO99" s="50"/>
      <c r="EP99" s="307"/>
      <c r="EQ99" s="57"/>
      <c r="ER99" s="17"/>
      <c r="ES99" s="17"/>
      <c r="ET99" s="56"/>
      <c r="EU99" s="50"/>
      <c r="EV99" s="50"/>
      <c r="EW99" s="50"/>
      <c r="EX99" s="50"/>
      <c r="EY99" s="50"/>
      <c r="EZ99" s="50"/>
      <c r="FA99" s="307"/>
      <c r="FB99" s="57"/>
      <c r="FC99" s="17"/>
      <c r="FD99" s="17"/>
      <c r="FE99" s="56"/>
      <c r="FF99" s="50"/>
      <c r="FG99" s="50"/>
      <c r="FH99" s="50"/>
      <c r="FI99" s="50"/>
      <c r="FJ99" s="50"/>
      <c r="FK99" s="50"/>
      <c r="FL99" s="307"/>
      <c r="FM99" s="57"/>
      <c r="FN99" s="17"/>
      <c r="FO99" s="17"/>
      <c r="FP99" s="56"/>
      <c r="FQ99" s="50"/>
      <c r="FR99" s="50"/>
      <c r="FS99" s="50"/>
      <c r="FT99" s="50"/>
      <c r="FU99" s="50"/>
      <c r="FV99" s="50"/>
      <c r="FW99" s="307"/>
      <c r="FX99" s="57"/>
      <c r="FY99" s="17"/>
      <c r="FZ99" s="17"/>
      <c r="GA99" s="56"/>
      <c r="GB99" s="50"/>
      <c r="GC99" s="50"/>
      <c r="GD99" s="50"/>
      <c r="GE99" s="50"/>
      <c r="GF99" s="50"/>
      <c r="GG99" s="50"/>
      <c r="GH99" s="307"/>
      <c r="GI99" s="57"/>
      <c r="GJ99" s="17"/>
      <c r="GK99" s="17"/>
      <c r="GL99" s="56"/>
      <c r="GM99" s="50"/>
      <c r="GN99" s="50"/>
      <c r="GO99" s="50"/>
      <c r="GP99" s="50"/>
      <c r="GQ99" s="50"/>
      <c r="GR99" s="50"/>
      <c r="GS99" s="307"/>
      <c r="GT99" s="57"/>
      <c r="GU99" s="17"/>
      <c r="GV99" s="17"/>
      <c r="GW99" s="56"/>
      <c r="GX99" s="50"/>
      <c r="GY99" s="50"/>
      <c r="GZ99" s="50"/>
      <c r="HA99" s="50"/>
      <c r="HB99" s="50"/>
      <c r="HC99" s="50"/>
      <c r="HD99" s="307"/>
      <c r="HE99" s="57"/>
      <c r="HF99" s="17"/>
      <c r="HG99" s="17"/>
      <c r="HH99" s="56"/>
      <c r="HI99" s="50"/>
      <c r="HJ99" s="50"/>
      <c r="HK99" s="50"/>
      <c r="HL99" s="50"/>
      <c r="HM99" s="50"/>
      <c r="HN99" s="50"/>
      <c r="HO99" s="307"/>
      <c r="HP99" s="57"/>
      <c r="HQ99" s="17"/>
      <c r="HR99" s="17"/>
      <c r="HS99" s="56"/>
      <c r="HT99" s="50"/>
      <c r="HU99" s="50"/>
      <c r="HV99" s="50"/>
      <c r="HW99" s="50"/>
      <c r="HX99" s="50"/>
      <c r="HY99" s="50"/>
      <c r="HZ99" s="307"/>
      <c r="IA99" s="57"/>
      <c r="IB99" s="17"/>
      <c r="IC99" s="17"/>
    </row>
    <row r="100" spans="1:237" x14ac:dyDescent="0.3">
      <c r="A100" s="60"/>
      <c r="B100" s="224"/>
      <c r="C100" s="224"/>
      <c r="D100" s="61"/>
      <c r="E100" s="61"/>
      <c r="F100" s="61"/>
      <c r="G100" s="61"/>
      <c r="H100" s="61"/>
      <c r="I100" s="61"/>
      <c r="J100" s="307"/>
      <c r="K100" s="307"/>
      <c r="L100" s="307"/>
      <c r="M100" s="307"/>
      <c r="N100" s="307"/>
      <c r="O100" s="307"/>
      <c r="P100" s="307"/>
      <c r="Q100" s="17"/>
      <c r="R100" s="56"/>
      <c r="S100" s="50"/>
      <c r="T100" s="50"/>
      <c r="U100" s="50"/>
      <c r="V100" s="50"/>
      <c r="W100" s="50"/>
      <c r="X100" s="50"/>
      <c r="Y100" s="307"/>
      <c r="Z100" s="57"/>
      <c r="AA100" s="17"/>
      <c r="AB100" s="17"/>
      <c r="AC100" s="56"/>
      <c r="AD100" s="50"/>
      <c r="AE100" s="50"/>
      <c r="AF100" s="50"/>
      <c r="AG100" s="50"/>
      <c r="AH100" s="50"/>
      <c r="AI100" s="50"/>
      <c r="AJ100" s="307"/>
      <c r="AK100" s="57"/>
      <c r="AL100" s="17"/>
      <c r="AM100" s="17"/>
      <c r="AN100" s="56"/>
      <c r="AO100" s="50"/>
      <c r="AP100" s="50"/>
      <c r="AQ100" s="50"/>
      <c r="AR100" s="50"/>
      <c r="AS100" s="50"/>
      <c r="AT100" s="50"/>
      <c r="AU100" s="307"/>
      <c r="AV100" s="57"/>
      <c r="AW100" s="17"/>
      <c r="AX100" s="17"/>
      <c r="AY100" s="56"/>
      <c r="AZ100" s="50"/>
      <c r="BA100" s="50"/>
      <c r="BB100" s="50"/>
      <c r="BC100" s="50"/>
      <c r="BD100" s="50"/>
      <c r="BE100" s="50"/>
      <c r="BF100" s="307"/>
      <c r="BG100" s="57"/>
      <c r="BH100" s="17"/>
      <c r="BI100" s="17"/>
      <c r="BJ100" s="56"/>
      <c r="BK100" s="50"/>
      <c r="BL100" s="50"/>
      <c r="BM100" s="50"/>
      <c r="BN100" s="50"/>
      <c r="BO100" s="50"/>
      <c r="BP100" s="50"/>
      <c r="BQ100" s="307"/>
      <c r="BR100" s="57"/>
      <c r="BS100" s="17"/>
      <c r="BT100" s="17"/>
      <c r="BU100" s="56"/>
      <c r="BV100" s="50"/>
      <c r="BW100" s="50"/>
      <c r="BX100" s="50"/>
      <c r="BY100" s="50"/>
      <c r="BZ100" s="50"/>
      <c r="CA100" s="50"/>
      <c r="CB100" s="307"/>
      <c r="CC100" s="57"/>
      <c r="CD100" s="17"/>
      <c r="CE100" s="17"/>
      <c r="CF100" s="56"/>
      <c r="CG100" s="50"/>
      <c r="CH100" s="50"/>
      <c r="CI100" s="50"/>
      <c r="CJ100" s="50"/>
      <c r="CK100" s="50"/>
      <c r="CL100" s="50"/>
      <c r="CM100" s="307"/>
      <c r="CN100" s="57"/>
      <c r="CO100" s="17"/>
      <c r="CP100" s="17"/>
      <c r="CQ100" s="56"/>
      <c r="CR100" s="50"/>
      <c r="CS100" s="50"/>
      <c r="CT100" s="50"/>
      <c r="CU100" s="50"/>
      <c r="CV100" s="50"/>
      <c r="CW100" s="50"/>
      <c r="CX100" s="307"/>
      <c r="CY100" s="57"/>
      <c r="CZ100" s="17"/>
      <c r="DA100" s="17"/>
      <c r="DB100" s="56"/>
      <c r="DC100" s="50"/>
      <c r="DD100" s="50"/>
      <c r="DE100" s="50"/>
      <c r="DF100" s="50"/>
      <c r="DG100" s="50"/>
      <c r="DH100" s="50"/>
      <c r="DI100" s="307"/>
      <c r="DJ100" s="57"/>
      <c r="DK100" s="17"/>
      <c r="DL100" s="17"/>
      <c r="DM100" s="56"/>
      <c r="DN100" s="50"/>
      <c r="DO100" s="50"/>
      <c r="DP100" s="50"/>
      <c r="DQ100" s="50"/>
      <c r="DR100" s="50"/>
      <c r="DS100" s="50"/>
      <c r="DT100" s="307"/>
      <c r="DU100" s="57"/>
      <c r="DV100" s="17"/>
      <c r="DW100" s="17"/>
      <c r="DX100" s="56"/>
      <c r="DY100" s="50"/>
      <c r="DZ100" s="50"/>
      <c r="EA100" s="50"/>
      <c r="EB100" s="50"/>
      <c r="EC100" s="50"/>
      <c r="ED100" s="50"/>
      <c r="EE100" s="307"/>
      <c r="EF100" s="57"/>
      <c r="EG100" s="17"/>
      <c r="EH100" s="17"/>
      <c r="EI100" s="56"/>
      <c r="EJ100" s="50"/>
      <c r="EK100" s="50"/>
      <c r="EL100" s="50"/>
      <c r="EM100" s="50"/>
      <c r="EN100" s="50"/>
      <c r="EO100" s="50"/>
      <c r="EP100" s="307"/>
      <c r="EQ100" s="57"/>
      <c r="ER100" s="17"/>
      <c r="ES100" s="17"/>
      <c r="ET100" s="56"/>
      <c r="EU100" s="50"/>
      <c r="EV100" s="50"/>
      <c r="EW100" s="50"/>
      <c r="EX100" s="50"/>
      <c r="EY100" s="50"/>
      <c r="EZ100" s="50"/>
      <c r="FA100" s="307"/>
      <c r="FB100" s="57"/>
      <c r="FC100" s="17"/>
      <c r="FD100" s="17"/>
      <c r="FE100" s="56"/>
      <c r="FF100" s="50"/>
      <c r="FG100" s="50"/>
      <c r="FH100" s="50"/>
      <c r="FI100" s="50"/>
      <c r="FJ100" s="50"/>
      <c r="FK100" s="50"/>
      <c r="FL100" s="307"/>
      <c r="FM100" s="57"/>
      <c r="FN100" s="17"/>
      <c r="FO100" s="17"/>
      <c r="FP100" s="56"/>
      <c r="FQ100" s="50"/>
      <c r="FR100" s="50"/>
      <c r="FS100" s="50"/>
      <c r="FT100" s="50"/>
      <c r="FU100" s="50"/>
      <c r="FV100" s="50"/>
      <c r="FW100" s="307"/>
      <c r="FX100" s="57"/>
      <c r="FY100" s="17"/>
      <c r="FZ100" s="17"/>
      <c r="GA100" s="56"/>
      <c r="GB100" s="50"/>
      <c r="GC100" s="50"/>
      <c r="GD100" s="50"/>
      <c r="GE100" s="50"/>
      <c r="GF100" s="50"/>
      <c r="GG100" s="50"/>
      <c r="GH100" s="307"/>
      <c r="GI100" s="57"/>
      <c r="GJ100" s="17"/>
      <c r="GK100" s="17"/>
      <c r="GL100" s="56"/>
      <c r="GM100" s="50"/>
      <c r="GN100" s="50"/>
      <c r="GO100" s="50"/>
      <c r="GP100" s="50"/>
      <c r="GQ100" s="50"/>
      <c r="GR100" s="50"/>
      <c r="GS100" s="307"/>
      <c r="GT100" s="57"/>
      <c r="GU100" s="17"/>
      <c r="GV100" s="17"/>
      <c r="GW100" s="56"/>
      <c r="GX100" s="50"/>
      <c r="GY100" s="50"/>
      <c r="GZ100" s="50"/>
      <c r="HA100" s="50"/>
      <c r="HB100" s="50"/>
      <c r="HC100" s="50"/>
      <c r="HD100" s="307"/>
      <c r="HE100" s="57"/>
      <c r="HF100" s="17"/>
      <c r="HG100" s="17"/>
      <c r="HH100" s="56"/>
      <c r="HI100" s="50"/>
      <c r="HJ100" s="50"/>
      <c r="HK100" s="50"/>
      <c r="HL100" s="50"/>
      <c r="HM100" s="50"/>
      <c r="HN100" s="50"/>
      <c r="HO100" s="307"/>
      <c r="HP100" s="57"/>
      <c r="HQ100" s="17"/>
      <c r="HR100" s="17"/>
      <c r="HS100" s="56"/>
      <c r="HT100" s="50"/>
      <c r="HU100" s="50"/>
      <c r="HV100" s="50"/>
      <c r="HW100" s="50"/>
      <c r="HX100" s="50"/>
      <c r="HY100" s="50"/>
      <c r="HZ100" s="307"/>
      <c r="IA100" s="57"/>
      <c r="IB100" s="17"/>
      <c r="IC100" s="17"/>
    </row>
    <row r="101" spans="1:237" x14ac:dyDescent="0.3">
      <c r="A101" s="60"/>
      <c r="B101" s="224"/>
      <c r="C101" s="224"/>
      <c r="D101" s="61"/>
      <c r="E101" s="61"/>
      <c r="F101" s="61"/>
      <c r="G101" s="61"/>
      <c r="H101" s="61"/>
      <c r="I101" s="61"/>
    </row>
    <row r="102" spans="1:237" x14ac:dyDescent="0.3">
      <c r="A102" s="60"/>
      <c r="B102" s="224"/>
      <c r="C102" s="224"/>
      <c r="D102" s="61"/>
      <c r="E102" s="61"/>
      <c r="F102" s="61"/>
      <c r="G102" s="61"/>
      <c r="H102" s="61"/>
      <c r="I102" s="61"/>
    </row>
    <row r="103" spans="1:237" x14ac:dyDescent="0.3">
      <c r="A103" s="60"/>
      <c r="B103" s="224"/>
      <c r="C103" s="224"/>
      <c r="D103" s="61"/>
      <c r="E103" s="61"/>
      <c r="F103" s="61"/>
      <c r="G103" s="61"/>
      <c r="H103" s="61"/>
      <c r="I103" s="61"/>
    </row>
    <row r="104" spans="1:237" x14ac:dyDescent="0.3">
      <c r="A104" s="60"/>
      <c r="B104" s="224"/>
      <c r="C104" s="224"/>
      <c r="D104" s="61"/>
      <c r="E104" s="61"/>
      <c r="F104" s="61"/>
      <c r="G104" s="61"/>
      <c r="H104" s="61"/>
      <c r="I104" s="61"/>
    </row>
    <row r="105" spans="1:237" x14ac:dyDescent="0.3">
      <c r="A105" s="60"/>
      <c r="B105" s="224"/>
      <c r="C105" s="224"/>
      <c r="D105" s="61"/>
      <c r="E105" s="61"/>
      <c r="F105" s="61"/>
      <c r="G105" s="61"/>
      <c r="H105" s="61"/>
      <c r="I105" s="61"/>
      <c r="J105" s="307"/>
      <c r="K105" s="307"/>
      <c r="L105" s="307"/>
      <c r="M105" s="307"/>
      <c r="N105" s="307"/>
      <c r="O105" s="307"/>
      <c r="P105" s="307"/>
      <c r="Q105" s="17"/>
      <c r="R105" s="56"/>
      <c r="S105" s="50"/>
      <c r="T105" s="50"/>
      <c r="U105" s="50"/>
      <c r="V105" s="50"/>
      <c r="W105" s="50"/>
      <c r="X105" s="50"/>
      <c r="Y105" s="307"/>
      <c r="Z105" s="57"/>
      <c r="AA105" s="17"/>
      <c r="AB105" s="17"/>
      <c r="AC105" s="56"/>
      <c r="AD105" s="50"/>
      <c r="AE105" s="50"/>
      <c r="AF105" s="50"/>
      <c r="AG105" s="50"/>
      <c r="AH105" s="50"/>
      <c r="AI105" s="50"/>
      <c r="AJ105" s="307"/>
      <c r="AK105" s="57"/>
      <c r="AL105" s="17"/>
      <c r="AM105" s="17"/>
      <c r="AN105" s="56"/>
      <c r="AO105" s="50"/>
      <c r="AP105" s="50"/>
      <c r="AQ105" s="50"/>
      <c r="AR105" s="50"/>
      <c r="AS105" s="50"/>
      <c r="AT105" s="50"/>
      <c r="AU105" s="307"/>
      <c r="AV105" s="57"/>
      <c r="AW105" s="17"/>
      <c r="AX105" s="17"/>
      <c r="AY105" s="56"/>
      <c r="AZ105" s="50"/>
      <c r="BA105" s="50"/>
      <c r="BB105" s="50"/>
      <c r="BC105" s="50"/>
      <c r="BD105" s="50"/>
      <c r="BE105" s="50"/>
      <c r="BF105" s="307"/>
      <c r="BG105" s="57"/>
      <c r="BH105" s="17"/>
      <c r="BI105" s="17"/>
      <c r="BJ105" s="56"/>
      <c r="BK105" s="50"/>
      <c r="BL105" s="50"/>
      <c r="BM105" s="50"/>
      <c r="BN105" s="50"/>
      <c r="BO105" s="50"/>
      <c r="BP105" s="50"/>
      <c r="BQ105" s="307"/>
      <c r="BR105" s="57"/>
      <c r="BS105" s="17"/>
      <c r="BT105" s="17"/>
      <c r="BU105" s="56"/>
      <c r="BV105" s="50"/>
      <c r="BW105" s="50"/>
      <c r="BX105" s="50"/>
      <c r="BY105" s="50"/>
      <c r="BZ105" s="50"/>
      <c r="CA105" s="50"/>
      <c r="CB105" s="307"/>
      <c r="CC105" s="57"/>
      <c r="CD105" s="17"/>
      <c r="CE105" s="17"/>
      <c r="CF105" s="56"/>
      <c r="CG105" s="50"/>
      <c r="CH105" s="50"/>
      <c r="CI105" s="50"/>
      <c r="CJ105" s="50"/>
      <c r="CK105" s="50"/>
      <c r="CL105" s="50"/>
      <c r="CM105" s="307"/>
      <c r="CN105" s="57"/>
      <c r="CO105" s="17"/>
      <c r="CP105" s="17"/>
      <c r="CQ105" s="56"/>
      <c r="CR105" s="50"/>
      <c r="CS105" s="50"/>
      <c r="CT105" s="50"/>
      <c r="CU105" s="50"/>
      <c r="CV105" s="50"/>
      <c r="CW105" s="50"/>
      <c r="CX105" s="307"/>
      <c r="CY105" s="57"/>
      <c r="CZ105" s="17"/>
      <c r="DA105" s="17"/>
      <c r="DB105" s="56"/>
      <c r="DC105" s="50"/>
      <c r="DD105" s="50"/>
      <c r="DE105" s="50"/>
      <c r="DF105" s="50"/>
      <c r="DG105" s="50"/>
      <c r="DH105" s="50"/>
      <c r="DI105" s="307"/>
      <c r="DJ105" s="57"/>
      <c r="DK105" s="17"/>
      <c r="DL105" s="17"/>
      <c r="DM105" s="56"/>
      <c r="DN105" s="50"/>
      <c r="DO105" s="50"/>
      <c r="DP105" s="50"/>
      <c r="DQ105" s="50"/>
      <c r="DR105" s="50"/>
      <c r="DS105" s="50"/>
      <c r="DT105" s="307"/>
      <c r="DU105" s="57"/>
      <c r="DV105" s="17"/>
      <c r="DW105" s="17"/>
      <c r="DX105" s="56"/>
      <c r="DY105" s="50"/>
      <c r="DZ105" s="50"/>
      <c r="EA105" s="50"/>
      <c r="EB105" s="50"/>
      <c r="EC105" s="50"/>
      <c r="ED105" s="50"/>
      <c r="EE105" s="307"/>
      <c r="EF105" s="57"/>
      <c r="EG105" s="17"/>
      <c r="EH105" s="17"/>
      <c r="EI105" s="56"/>
      <c r="EJ105" s="50"/>
      <c r="EK105" s="50"/>
      <c r="EL105" s="50"/>
      <c r="EM105" s="50"/>
      <c r="EN105" s="50"/>
      <c r="EO105" s="50"/>
      <c r="EP105" s="307"/>
      <c r="EQ105" s="57"/>
      <c r="ER105" s="17"/>
      <c r="ES105" s="17"/>
      <c r="ET105" s="56"/>
      <c r="EU105" s="50"/>
      <c r="EV105" s="50"/>
      <c r="EW105" s="50"/>
      <c r="EX105" s="50"/>
      <c r="EY105" s="50"/>
      <c r="EZ105" s="50"/>
      <c r="FA105" s="307"/>
      <c r="FB105" s="57"/>
      <c r="FC105" s="17"/>
      <c r="FD105" s="17"/>
      <c r="FE105" s="56"/>
      <c r="FF105" s="50"/>
      <c r="FG105" s="50"/>
      <c r="FH105" s="50"/>
      <c r="FI105" s="50"/>
      <c r="FJ105" s="50"/>
      <c r="FK105" s="50"/>
      <c r="FL105" s="307"/>
      <c r="FM105" s="57"/>
      <c r="FN105" s="17"/>
      <c r="FO105" s="17"/>
      <c r="FP105" s="56"/>
      <c r="FQ105" s="50"/>
      <c r="FR105" s="50"/>
      <c r="FS105" s="50"/>
      <c r="FT105" s="50"/>
      <c r="FU105" s="50"/>
      <c r="FV105" s="50"/>
      <c r="FW105" s="307"/>
      <c r="FX105" s="57"/>
      <c r="FY105" s="17"/>
      <c r="FZ105" s="17"/>
      <c r="GA105" s="56"/>
      <c r="GB105" s="50"/>
      <c r="GC105" s="50"/>
      <c r="GD105" s="50"/>
      <c r="GE105" s="50"/>
      <c r="GF105" s="50"/>
      <c r="GG105" s="50"/>
      <c r="GH105" s="307"/>
      <c r="GI105" s="57"/>
      <c r="GJ105" s="17"/>
      <c r="GK105" s="17"/>
      <c r="GL105" s="56"/>
      <c r="GM105" s="50"/>
      <c r="GN105" s="50"/>
      <c r="GO105" s="50"/>
      <c r="GP105" s="50"/>
      <c r="GQ105" s="50"/>
      <c r="GR105" s="50"/>
      <c r="GS105" s="307"/>
      <c r="GT105" s="57"/>
      <c r="GU105" s="17"/>
      <c r="GV105" s="17"/>
      <c r="GW105" s="56"/>
      <c r="GX105" s="50"/>
      <c r="GY105" s="50"/>
      <c r="GZ105" s="50"/>
      <c r="HA105" s="50"/>
      <c r="HB105" s="50"/>
      <c r="HC105" s="50"/>
      <c r="HD105" s="307"/>
      <c r="HE105" s="57"/>
      <c r="HF105" s="17"/>
      <c r="HG105" s="17"/>
      <c r="HH105" s="56"/>
      <c r="HI105" s="50"/>
      <c r="HJ105" s="50"/>
      <c r="HK105" s="50"/>
      <c r="HL105" s="50"/>
      <c r="HM105" s="50"/>
      <c r="HN105" s="50"/>
      <c r="HO105" s="307"/>
      <c r="HP105" s="57"/>
      <c r="HQ105" s="17"/>
      <c r="HR105" s="17"/>
      <c r="HS105" s="56"/>
      <c r="HT105" s="50"/>
      <c r="HU105" s="50"/>
      <c r="HV105" s="50"/>
      <c r="HW105" s="50"/>
      <c r="HX105" s="50"/>
      <c r="HY105" s="50"/>
      <c r="HZ105" s="307"/>
      <c r="IA105" s="57"/>
      <c r="IB105" s="17"/>
      <c r="IC105" s="17"/>
    </row>
    <row r="106" spans="1:237" x14ac:dyDescent="0.3">
      <c r="A106" s="60"/>
      <c r="B106" s="224"/>
      <c r="C106" s="224"/>
      <c r="D106" s="61"/>
      <c r="E106" s="61"/>
      <c r="F106" s="61"/>
      <c r="G106" s="61"/>
      <c r="H106" s="61"/>
      <c r="I106" s="61"/>
      <c r="J106" s="307"/>
      <c r="K106" s="307"/>
      <c r="L106" s="307"/>
      <c r="M106" s="307"/>
      <c r="N106" s="307"/>
      <c r="O106" s="307"/>
      <c r="P106" s="307"/>
      <c r="Q106" s="17"/>
      <c r="R106" s="56"/>
      <c r="S106" s="50"/>
      <c r="T106" s="50"/>
      <c r="U106" s="50"/>
      <c r="V106" s="50"/>
      <c r="W106" s="50"/>
      <c r="X106" s="50"/>
      <c r="Y106" s="307"/>
      <c r="Z106" s="57"/>
      <c r="AA106" s="17"/>
      <c r="AB106" s="17"/>
      <c r="AC106" s="56"/>
      <c r="AD106" s="50"/>
      <c r="AE106" s="50"/>
      <c r="AF106" s="50"/>
      <c r="AG106" s="50"/>
      <c r="AH106" s="50"/>
      <c r="AI106" s="50"/>
      <c r="AJ106" s="307"/>
      <c r="AK106" s="57"/>
      <c r="AL106" s="17"/>
      <c r="AM106" s="17"/>
      <c r="AN106" s="56"/>
      <c r="AO106" s="50"/>
      <c r="AP106" s="50"/>
      <c r="AQ106" s="50"/>
      <c r="AR106" s="50"/>
      <c r="AS106" s="50"/>
      <c r="AT106" s="50"/>
      <c r="AU106" s="307"/>
      <c r="AV106" s="57"/>
      <c r="AW106" s="17"/>
      <c r="AX106" s="17"/>
      <c r="AY106" s="56"/>
      <c r="AZ106" s="50"/>
      <c r="BA106" s="50"/>
      <c r="BB106" s="50"/>
      <c r="BC106" s="50"/>
      <c r="BD106" s="50"/>
      <c r="BE106" s="50"/>
      <c r="BF106" s="307"/>
      <c r="BG106" s="57"/>
      <c r="BH106" s="17"/>
      <c r="BI106" s="17"/>
      <c r="BJ106" s="56"/>
      <c r="BK106" s="50"/>
      <c r="BL106" s="50"/>
      <c r="BM106" s="50"/>
      <c r="BN106" s="50"/>
      <c r="BO106" s="50"/>
      <c r="BP106" s="50"/>
      <c r="BQ106" s="307"/>
      <c r="BR106" s="57"/>
      <c r="BS106" s="17"/>
      <c r="BT106" s="17"/>
      <c r="BU106" s="56"/>
      <c r="BV106" s="50"/>
      <c r="BW106" s="50"/>
      <c r="BX106" s="50"/>
      <c r="BY106" s="50"/>
      <c r="BZ106" s="50"/>
      <c r="CA106" s="50"/>
      <c r="CB106" s="307"/>
      <c r="CC106" s="57"/>
      <c r="CD106" s="17"/>
      <c r="CE106" s="17"/>
      <c r="CF106" s="56"/>
      <c r="CG106" s="50"/>
      <c r="CH106" s="50"/>
      <c r="CI106" s="50"/>
      <c r="CJ106" s="50"/>
      <c r="CK106" s="50"/>
      <c r="CL106" s="50"/>
      <c r="CM106" s="307"/>
      <c r="CN106" s="57"/>
      <c r="CO106" s="17"/>
      <c r="CP106" s="17"/>
      <c r="CQ106" s="56"/>
      <c r="CR106" s="50"/>
      <c r="CS106" s="50"/>
      <c r="CT106" s="50"/>
      <c r="CU106" s="50"/>
      <c r="CV106" s="50"/>
      <c r="CW106" s="50"/>
      <c r="CX106" s="307"/>
      <c r="CY106" s="57"/>
      <c r="CZ106" s="17"/>
      <c r="DA106" s="17"/>
      <c r="DB106" s="56"/>
      <c r="DC106" s="50"/>
      <c r="DD106" s="50"/>
      <c r="DE106" s="50"/>
      <c r="DF106" s="50"/>
      <c r="DG106" s="50"/>
      <c r="DH106" s="50"/>
      <c r="DI106" s="307"/>
      <c r="DJ106" s="57"/>
      <c r="DK106" s="17"/>
      <c r="DL106" s="17"/>
      <c r="DM106" s="56"/>
      <c r="DN106" s="50"/>
      <c r="DO106" s="50"/>
      <c r="DP106" s="50"/>
      <c r="DQ106" s="50"/>
      <c r="DR106" s="50"/>
      <c r="DS106" s="50"/>
      <c r="DT106" s="307"/>
      <c r="DU106" s="57"/>
      <c r="DV106" s="17"/>
      <c r="DW106" s="17"/>
      <c r="DX106" s="56"/>
      <c r="DY106" s="50"/>
      <c r="DZ106" s="50"/>
      <c r="EA106" s="50"/>
      <c r="EB106" s="50"/>
      <c r="EC106" s="50"/>
      <c r="ED106" s="50"/>
      <c r="EE106" s="307"/>
      <c r="EF106" s="57"/>
      <c r="EG106" s="17"/>
      <c r="EH106" s="17"/>
      <c r="EI106" s="56"/>
      <c r="EJ106" s="50"/>
      <c r="EK106" s="50"/>
      <c r="EL106" s="50"/>
      <c r="EM106" s="50"/>
      <c r="EN106" s="50"/>
      <c r="EO106" s="50"/>
      <c r="EP106" s="307"/>
      <c r="EQ106" s="57"/>
      <c r="ER106" s="17"/>
      <c r="ES106" s="17"/>
      <c r="ET106" s="56"/>
      <c r="EU106" s="50"/>
      <c r="EV106" s="50"/>
      <c r="EW106" s="50"/>
      <c r="EX106" s="50"/>
      <c r="EY106" s="50"/>
      <c r="EZ106" s="50"/>
      <c r="FA106" s="307"/>
      <c r="FB106" s="57"/>
      <c r="FC106" s="17"/>
      <c r="FD106" s="17"/>
      <c r="FE106" s="56"/>
      <c r="FF106" s="50"/>
      <c r="FG106" s="50"/>
      <c r="FH106" s="50"/>
      <c r="FI106" s="50"/>
      <c r="FJ106" s="50"/>
      <c r="FK106" s="50"/>
      <c r="FL106" s="307"/>
      <c r="FM106" s="57"/>
      <c r="FN106" s="17"/>
      <c r="FO106" s="17"/>
      <c r="FP106" s="56"/>
      <c r="FQ106" s="50"/>
      <c r="FR106" s="50"/>
      <c r="FS106" s="50"/>
      <c r="FT106" s="50"/>
      <c r="FU106" s="50"/>
      <c r="FV106" s="50"/>
      <c r="FW106" s="307"/>
      <c r="FX106" s="57"/>
      <c r="FY106" s="17"/>
      <c r="FZ106" s="17"/>
      <c r="GA106" s="56"/>
      <c r="GB106" s="50"/>
      <c r="GC106" s="50"/>
      <c r="GD106" s="50"/>
      <c r="GE106" s="50"/>
      <c r="GF106" s="50"/>
      <c r="GG106" s="50"/>
      <c r="GH106" s="307"/>
      <c r="GI106" s="57"/>
      <c r="GJ106" s="17"/>
      <c r="GK106" s="17"/>
      <c r="GL106" s="56"/>
      <c r="GM106" s="50"/>
      <c r="GN106" s="50"/>
      <c r="GO106" s="50"/>
      <c r="GP106" s="50"/>
      <c r="GQ106" s="50"/>
      <c r="GR106" s="50"/>
      <c r="GS106" s="307"/>
      <c r="GT106" s="57"/>
      <c r="GU106" s="17"/>
      <c r="GV106" s="17"/>
      <c r="GW106" s="56"/>
      <c r="GX106" s="50"/>
      <c r="GY106" s="50"/>
      <c r="GZ106" s="50"/>
      <c r="HA106" s="50"/>
      <c r="HB106" s="50"/>
      <c r="HC106" s="50"/>
      <c r="HD106" s="307"/>
      <c r="HE106" s="57"/>
      <c r="HF106" s="17"/>
      <c r="HG106" s="17"/>
      <c r="HH106" s="56"/>
      <c r="HI106" s="50"/>
      <c r="HJ106" s="50"/>
      <c r="HK106" s="50"/>
      <c r="HL106" s="50"/>
      <c r="HM106" s="50"/>
      <c r="HN106" s="50"/>
      <c r="HO106" s="307"/>
      <c r="HP106" s="57"/>
      <c r="HQ106" s="17"/>
      <c r="HR106" s="17"/>
      <c r="HS106" s="56"/>
      <c r="HT106" s="50"/>
      <c r="HU106" s="50"/>
      <c r="HV106" s="50"/>
      <c r="HW106" s="50"/>
      <c r="HX106" s="50"/>
      <c r="HY106" s="50"/>
      <c r="HZ106" s="307"/>
      <c r="IA106" s="57"/>
      <c r="IB106" s="17"/>
      <c r="IC106" s="17"/>
    </row>
    <row r="107" spans="1:237" x14ac:dyDescent="0.3">
      <c r="A107" s="60"/>
      <c r="B107" s="224"/>
      <c r="C107" s="224"/>
      <c r="D107" s="61"/>
      <c r="E107" s="61"/>
      <c r="F107" s="61"/>
      <c r="G107" s="61"/>
      <c r="H107" s="61"/>
      <c r="I107" s="61"/>
      <c r="J107" s="307"/>
      <c r="K107" s="307"/>
      <c r="L107" s="307"/>
      <c r="M107" s="307"/>
      <c r="N107" s="307"/>
      <c r="O107" s="307"/>
      <c r="P107" s="307"/>
      <c r="Q107" s="17"/>
      <c r="R107" s="56"/>
      <c r="S107" s="50"/>
      <c r="T107" s="50"/>
      <c r="U107" s="50"/>
      <c r="V107" s="50"/>
      <c r="W107" s="50"/>
      <c r="X107" s="50"/>
      <c r="Y107" s="307"/>
      <c r="Z107" s="57"/>
      <c r="AA107" s="17"/>
      <c r="AB107" s="17"/>
      <c r="AC107" s="56"/>
      <c r="AD107" s="50"/>
      <c r="AE107" s="50"/>
      <c r="AF107" s="50"/>
      <c r="AG107" s="50"/>
      <c r="AH107" s="50"/>
      <c r="AI107" s="50"/>
      <c r="AJ107" s="307"/>
      <c r="AK107" s="57"/>
      <c r="AL107" s="17"/>
      <c r="AM107" s="17"/>
      <c r="AN107" s="56"/>
      <c r="AO107" s="50"/>
      <c r="AP107" s="50"/>
      <c r="AQ107" s="50"/>
      <c r="AR107" s="50"/>
      <c r="AS107" s="50"/>
      <c r="AT107" s="50"/>
      <c r="AU107" s="307"/>
      <c r="AV107" s="57"/>
      <c r="AW107" s="17"/>
      <c r="AX107" s="17"/>
      <c r="AY107" s="56"/>
      <c r="AZ107" s="50"/>
      <c r="BA107" s="50"/>
      <c r="BB107" s="50"/>
      <c r="BC107" s="50"/>
      <c r="BD107" s="50"/>
      <c r="BE107" s="50"/>
      <c r="BF107" s="307"/>
      <c r="BG107" s="57"/>
      <c r="BH107" s="17"/>
      <c r="BI107" s="17"/>
      <c r="BJ107" s="56"/>
      <c r="BK107" s="50"/>
      <c r="BL107" s="50"/>
      <c r="BM107" s="50"/>
      <c r="BN107" s="50"/>
      <c r="BO107" s="50"/>
      <c r="BP107" s="50"/>
      <c r="BQ107" s="307"/>
      <c r="BR107" s="57"/>
      <c r="BS107" s="17"/>
      <c r="BT107" s="17"/>
      <c r="BU107" s="56"/>
      <c r="BV107" s="50"/>
      <c r="BW107" s="50"/>
      <c r="BX107" s="50"/>
      <c r="BY107" s="50"/>
      <c r="BZ107" s="50"/>
      <c r="CA107" s="50"/>
      <c r="CB107" s="307"/>
      <c r="CC107" s="57"/>
      <c r="CD107" s="17"/>
      <c r="CE107" s="17"/>
      <c r="CF107" s="56"/>
      <c r="CG107" s="50"/>
      <c r="CH107" s="50"/>
      <c r="CI107" s="50"/>
      <c r="CJ107" s="50"/>
      <c r="CK107" s="50"/>
      <c r="CL107" s="50"/>
      <c r="CM107" s="307"/>
      <c r="CN107" s="57"/>
      <c r="CO107" s="17"/>
      <c r="CP107" s="17"/>
      <c r="CQ107" s="56"/>
      <c r="CR107" s="50"/>
      <c r="CS107" s="50"/>
      <c r="CT107" s="50"/>
      <c r="CU107" s="50"/>
      <c r="CV107" s="50"/>
      <c r="CW107" s="50"/>
      <c r="CX107" s="307"/>
      <c r="CY107" s="57"/>
      <c r="CZ107" s="17"/>
      <c r="DA107" s="17"/>
      <c r="DB107" s="56"/>
      <c r="DC107" s="50"/>
      <c r="DD107" s="50"/>
      <c r="DE107" s="50"/>
      <c r="DF107" s="50"/>
      <c r="DG107" s="50"/>
      <c r="DH107" s="50"/>
      <c r="DI107" s="307"/>
      <c r="DJ107" s="57"/>
      <c r="DK107" s="17"/>
      <c r="DL107" s="17"/>
      <c r="DM107" s="56"/>
      <c r="DN107" s="50"/>
      <c r="DO107" s="50"/>
      <c r="DP107" s="50"/>
      <c r="DQ107" s="50"/>
      <c r="DR107" s="50"/>
      <c r="DS107" s="50"/>
      <c r="DT107" s="307"/>
      <c r="DU107" s="57"/>
      <c r="DV107" s="17"/>
      <c r="DW107" s="17"/>
      <c r="DX107" s="56"/>
      <c r="DY107" s="50"/>
      <c r="DZ107" s="50"/>
      <c r="EA107" s="50"/>
      <c r="EB107" s="50"/>
      <c r="EC107" s="50"/>
      <c r="ED107" s="50"/>
      <c r="EE107" s="307"/>
      <c r="EF107" s="57"/>
      <c r="EG107" s="17"/>
      <c r="EH107" s="17"/>
      <c r="EI107" s="56"/>
      <c r="EJ107" s="50"/>
      <c r="EK107" s="50"/>
      <c r="EL107" s="50"/>
      <c r="EM107" s="50"/>
      <c r="EN107" s="50"/>
      <c r="EO107" s="50"/>
      <c r="EP107" s="307"/>
      <c r="EQ107" s="57"/>
      <c r="ER107" s="17"/>
      <c r="ES107" s="17"/>
      <c r="ET107" s="56"/>
      <c r="EU107" s="50"/>
      <c r="EV107" s="50"/>
      <c r="EW107" s="50"/>
      <c r="EX107" s="50"/>
      <c r="EY107" s="50"/>
      <c r="EZ107" s="50"/>
      <c r="FA107" s="307"/>
      <c r="FB107" s="57"/>
      <c r="FC107" s="17"/>
      <c r="FD107" s="17"/>
      <c r="FE107" s="56"/>
      <c r="FF107" s="50"/>
      <c r="FG107" s="50"/>
      <c r="FH107" s="50"/>
      <c r="FI107" s="50"/>
      <c r="FJ107" s="50"/>
      <c r="FK107" s="50"/>
      <c r="FL107" s="307"/>
      <c r="FM107" s="57"/>
      <c r="FN107" s="17"/>
      <c r="FO107" s="17"/>
      <c r="FP107" s="56"/>
      <c r="FQ107" s="50"/>
      <c r="FR107" s="50"/>
      <c r="FS107" s="50"/>
      <c r="FT107" s="50"/>
      <c r="FU107" s="50"/>
      <c r="FV107" s="50"/>
      <c r="FW107" s="307"/>
      <c r="FX107" s="57"/>
      <c r="FY107" s="17"/>
      <c r="FZ107" s="17"/>
      <c r="GA107" s="56"/>
      <c r="GB107" s="50"/>
      <c r="GC107" s="50"/>
      <c r="GD107" s="50"/>
      <c r="GE107" s="50"/>
      <c r="GF107" s="50"/>
      <c r="GG107" s="50"/>
      <c r="GH107" s="307"/>
      <c r="GI107" s="57"/>
      <c r="GJ107" s="17"/>
      <c r="GK107" s="17"/>
      <c r="GL107" s="56"/>
      <c r="GM107" s="50"/>
      <c r="GN107" s="50"/>
      <c r="GO107" s="50"/>
      <c r="GP107" s="50"/>
      <c r="GQ107" s="50"/>
      <c r="GR107" s="50"/>
      <c r="GS107" s="307"/>
      <c r="GT107" s="57"/>
      <c r="GU107" s="17"/>
      <c r="GV107" s="17"/>
      <c r="GW107" s="56"/>
      <c r="GX107" s="50"/>
      <c r="GY107" s="50"/>
      <c r="GZ107" s="50"/>
      <c r="HA107" s="50"/>
      <c r="HB107" s="50"/>
      <c r="HC107" s="50"/>
      <c r="HD107" s="307"/>
      <c r="HE107" s="57"/>
      <c r="HF107" s="17"/>
      <c r="HG107" s="17"/>
      <c r="HH107" s="56"/>
      <c r="HI107" s="50"/>
      <c r="HJ107" s="50"/>
      <c r="HK107" s="50"/>
      <c r="HL107" s="50"/>
      <c r="HM107" s="50"/>
      <c r="HN107" s="50"/>
      <c r="HO107" s="307"/>
      <c r="HP107" s="57"/>
      <c r="HQ107" s="17"/>
      <c r="HR107" s="17"/>
      <c r="HS107" s="56"/>
      <c r="HT107" s="50"/>
      <c r="HU107" s="50"/>
      <c r="HV107" s="50"/>
      <c r="HW107" s="50"/>
      <c r="HX107" s="50"/>
      <c r="HY107" s="50"/>
      <c r="HZ107" s="307"/>
      <c r="IA107" s="57"/>
      <c r="IB107" s="17"/>
      <c r="IC107" s="17"/>
    </row>
    <row r="108" spans="1:237" x14ac:dyDescent="0.3">
      <c r="A108" s="60"/>
      <c r="B108" s="224"/>
      <c r="C108" s="224"/>
      <c r="D108" s="61"/>
      <c r="E108" s="61"/>
      <c r="F108" s="61"/>
      <c r="G108" s="61"/>
      <c r="H108" s="61"/>
      <c r="I108" s="61"/>
      <c r="J108" s="307"/>
      <c r="K108" s="307"/>
      <c r="L108" s="307"/>
      <c r="M108" s="307"/>
      <c r="N108" s="307"/>
      <c r="O108" s="307"/>
      <c r="P108" s="307"/>
      <c r="Q108" s="17"/>
      <c r="R108" s="56"/>
      <c r="S108" s="50"/>
      <c r="T108" s="50"/>
      <c r="U108" s="50"/>
      <c r="V108" s="50"/>
      <c r="W108" s="50"/>
      <c r="X108" s="50"/>
      <c r="Y108" s="307"/>
      <c r="Z108" s="57"/>
      <c r="AA108" s="17"/>
      <c r="AB108" s="17"/>
      <c r="AC108" s="56"/>
      <c r="AD108" s="50"/>
      <c r="AE108" s="50"/>
      <c r="AF108" s="50"/>
      <c r="AG108" s="50"/>
      <c r="AH108" s="50"/>
      <c r="AI108" s="50"/>
      <c r="AJ108" s="307"/>
      <c r="AK108" s="57"/>
      <c r="AL108" s="17"/>
      <c r="AM108" s="17"/>
      <c r="AN108" s="56"/>
      <c r="AO108" s="50"/>
      <c r="AP108" s="50"/>
      <c r="AQ108" s="50"/>
      <c r="AR108" s="50"/>
      <c r="AS108" s="50"/>
      <c r="AT108" s="50"/>
      <c r="AU108" s="307"/>
      <c r="AV108" s="57"/>
      <c r="AW108" s="17"/>
      <c r="AX108" s="17"/>
      <c r="AY108" s="56"/>
      <c r="AZ108" s="50"/>
      <c r="BA108" s="50"/>
      <c r="BB108" s="50"/>
      <c r="BC108" s="50"/>
      <c r="BD108" s="50"/>
      <c r="BE108" s="50"/>
      <c r="BF108" s="307"/>
      <c r="BG108" s="57"/>
      <c r="BH108" s="17"/>
      <c r="BI108" s="17"/>
      <c r="BJ108" s="56"/>
      <c r="BK108" s="50"/>
      <c r="BL108" s="50"/>
      <c r="BM108" s="50"/>
      <c r="BN108" s="50"/>
      <c r="BO108" s="50"/>
      <c r="BP108" s="50"/>
      <c r="BQ108" s="307"/>
      <c r="BR108" s="57"/>
      <c r="BS108" s="17"/>
      <c r="BT108" s="17"/>
      <c r="BU108" s="56"/>
      <c r="BV108" s="50"/>
      <c r="BW108" s="50"/>
      <c r="BX108" s="50"/>
      <c r="BY108" s="50"/>
      <c r="BZ108" s="50"/>
      <c r="CA108" s="50"/>
      <c r="CB108" s="307"/>
      <c r="CC108" s="57"/>
      <c r="CD108" s="17"/>
      <c r="CE108" s="17"/>
      <c r="CF108" s="56"/>
      <c r="CG108" s="50"/>
      <c r="CH108" s="50"/>
      <c r="CI108" s="50"/>
      <c r="CJ108" s="50"/>
      <c r="CK108" s="50"/>
      <c r="CL108" s="50"/>
      <c r="CM108" s="307"/>
      <c r="CN108" s="57"/>
      <c r="CO108" s="17"/>
      <c r="CP108" s="17"/>
      <c r="CQ108" s="56"/>
      <c r="CR108" s="50"/>
      <c r="CS108" s="50"/>
      <c r="CT108" s="50"/>
      <c r="CU108" s="50"/>
      <c r="CV108" s="50"/>
      <c r="CW108" s="50"/>
      <c r="CX108" s="307"/>
      <c r="CY108" s="57"/>
      <c r="CZ108" s="17"/>
      <c r="DA108" s="17"/>
      <c r="DB108" s="56"/>
      <c r="DC108" s="50"/>
      <c r="DD108" s="50"/>
      <c r="DE108" s="50"/>
      <c r="DF108" s="50"/>
      <c r="DG108" s="50"/>
      <c r="DH108" s="50"/>
      <c r="DI108" s="307"/>
      <c r="DJ108" s="57"/>
      <c r="DK108" s="17"/>
      <c r="DL108" s="17"/>
      <c r="DM108" s="56"/>
      <c r="DN108" s="50"/>
      <c r="DO108" s="50"/>
      <c r="DP108" s="50"/>
      <c r="DQ108" s="50"/>
      <c r="DR108" s="50"/>
      <c r="DS108" s="50"/>
      <c r="DT108" s="307"/>
      <c r="DU108" s="57"/>
      <c r="DV108" s="17"/>
      <c r="DW108" s="17"/>
      <c r="DX108" s="56"/>
      <c r="DY108" s="50"/>
      <c r="DZ108" s="50"/>
      <c r="EA108" s="50"/>
      <c r="EB108" s="50"/>
      <c r="EC108" s="50"/>
      <c r="ED108" s="50"/>
      <c r="EE108" s="307"/>
      <c r="EF108" s="57"/>
      <c r="EG108" s="17"/>
      <c r="EH108" s="17"/>
      <c r="EI108" s="56"/>
      <c r="EJ108" s="50"/>
      <c r="EK108" s="50"/>
      <c r="EL108" s="50"/>
      <c r="EM108" s="50"/>
      <c r="EN108" s="50"/>
      <c r="EO108" s="50"/>
      <c r="EP108" s="307"/>
      <c r="EQ108" s="57"/>
      <c r="ER108" s="17"/>
      <c r="ES108" s="17"/>
      <c r="ET108" s="56"/>
      <c r="EU108" s="50"/>
      <c r="EV108" s="50"/>
      <c r="EW108" s="50"/>
      <c r="EX108" s="50"/>
      <c r="EY108" s="50"/>
      <c r="EZ108" s="50"/>
      <c r="FA108" s="307"/>
      <c r="FB108" s="57"/>
      <c r="FC108" s="17"/>
      <c r="FD108" s="17"/>
      <c r="FE108" s="56"/>
      <c r="FF108" s="50"/>
      <c r="FG108" s="50"/>
      <c r="FH108" s="50"/>
      <c r="FI108" s="50"/>
      <c r="FJ108" s="50"/>
      <c r="FK108" s="50"/>
      <c r="FL108" s="307"/>
      <c r="FM108" s="57"/>
      <c r="FN108" s="17"/>
      <c r="FO108" s="17"/>
      <c r="FP108" s="56"/>
      <c r="FQ108" s="50"/>
      <c r="FR108" s="50"/>
      <c r="FS108" s="50"/>
      <c r="FT108" s="50"/>
      <c r="FU108" s="50"/>
      <c r="FV108" s="50"/>
      <c r="FW108" s="307"/>
      <c r="FX108" s="57"/>
      <c r="FY108" s="17"/>
      <c r="FZ108" s="17"/>
      <c r="GA108" s="56"/>
      <c r="GB108" s="50"/>
      <c r="GC108" s="50"/>
      <c r="GD108" s="50"/>
      <c r="GE108" s="50"/>
      <c r="GF108" s="50"/>
      <c r="GG108" s="50"/>
      <c r="GH108" s="307"/>
      <c r="GI108" s="57"/>
      <c r="GJ108" s="17"/>
      <c r="GK108" s="17"/>
      <c r="GL108" s="56"/>
      <c r="GM108" s="50"/>
      <c r="GN108" s="50"/>
      <c r="GO108" s="50"/>
      <c r="GP108" s="50"/>
      <c r="GQ108" s="50"/>
      <c r="GR108" s="50"/>
      <c r="GS108" s="307"/>
      <c r="GT108" s="57"/>
      <c r="GU108" s="17"/>
      <c r="GV108" s="17"/>
      <c r="GW108" s="56"/>
      <c r="GX108" s="50"/>
      <c r="GY108" s="50"/>
      <c r="GZ108" s="50"/>
      <c r="HA108" s="50"/>
      <c r="HB108" s="50"/>
      <c r="HC108" s="50"/>
      <c r="HD108" s="307"/>
      <c r="HE108" s="57"/>
      <c r="HF108" s="17"/>
      <c r="HG108" s="17"/>
      <c r="HH108" s="56"/>
      <c r="HI108" s="50"/>
      <c r="HJ108" s="50"/>
      <c r="HK108" s="50"/>
      <c r="HL108" s="50"/>
      <c r="HM108" s="50"/>
      <c r="HN108" s="50"/>
      <c r="HO108" s="307"/>
      <c r="HP108" s="57"/>
      <c r="HQ108" s="17"/>
      <c r="HR108" s="17"/>
      <c r="HS108" s="56"/>
      <c r="HT108" s="50"/>
      <c r="HU108" s="50"/>
      <c r="HV108" s="50"/>
      <c r="HW108" s="50"/>
      <c r="HX108" s="50"/>
      <c r="HY108" s="50"/>
      <c r="HZ108" s="307"/>
      <c r="IA108" s="57"/>
      <c r="IB108" s="17"/>
      <c r="IC108" s="17"/>
    </row>
    <row r="109" spans="1:237" x14ac:dyDescent="0.3">
      <c r="A109" s="60"/>
      <c r="B109" s="226"/>
      <c r="C109" s="226"/>
      <c r="D109" s="63"/>
      <c r="E109" s="63"/>
      <c r="F109" s="63"/>
      <c r="G109" s="63"/>
      <c r="H109" s="63"/>
      <c r="I109" s="63"/>
      <c r="J109" s="307"/>
      <c r="K109" s="307"/>
      <c r="L109" s="307"/>
      <c r="M109" s="307"/>
      <c r="N109" s="307"/>
      <c r="O109" s="307"/>
      <c r="P109" s="307"/>
      <c r="Q109" s="17"/>
      <c r="R109" s="56"/>
      <c r="S109" s="50"/>
      <c r="T109" s="50"/>
      <c r="U109" s="50"/>
      <c r="V109" s="50"/>
      <c r="W109" s="50"/>
      <c r="X109" s="50"/>
      <c r="Y109" s="307"/>
      <c r="Z109" s="57"/>
      <c r="AA109" s="17"/>
      <c r="AB109" s="17"/>
      <c r="AC109" s="56"/>
      <c r="AD109" s="50"/>
      <c r="AE109" s="50"/>
      <c r="AF109" s="50"/>
      <c r="AG109" s="50"/>
      <c r="AH109" s="50"/>
      <c r="AI109" s="50"/>
      <c r="AJ109" s="307"/>
      <c r="AK109" s="57"/>
      <c r="AL109" s="17"/>
      <c r="AM109" s="17"/>
      <c r="AN109" s="56"/>
      <c r="AO109" s="50"/>
      <c r="AP109" s="50"/>
      <c r="AQ109" s="50"/>
      <c r="AR109" s="50"/>
      <c r="AS109" s="50"/>
      <c r="AT109" s="50"/>
      <c r="AU109" s="307"/>
      <c r="AV109" s="57"/>
      <c r="AW109" s="17"/>
      <c r="AX109" s="17"/>
      <c r="AY109" s="56"/>
      <c r="AZ109" s="50"/>
      <c r="BA109" s="50"/>
      <c r="BB109" s="50"/>
      <c r="BC109" s="50"/>
      <c r="BD109" s="50"/>
      <c r="BE109" s="50"/>
      <c r="BF109" s="307"/>
      <c r="BG109" s="57"/>
      <c r="BH109" s="17"/>
      <c r="BI109" s="17"/>
      <c r="BJ109" s="56"/>
      <c r="BK109" s="50"/>
      <c r="BL109" s="50"/>
      <c r="BM109" s="50"/>
      <c r="BN109" s="50"/>
      <c r="BO109" s="50"/>
      <c r="BP109" s="50"/>
      <c r="BQ109" s="307"/>
      <c r="BR109" s="57"/>
      <c r="BS109" s="17"/>
      <c r="BT109" s="17"/>
      <c r="BU109" s="56"/>
      <c r="BV109" s="50"/>
      <c r="BW109" s="50"/>
      <c r="BX109" s="50"/>
      <c r="BY109" s="50"/>
      <c r="BZ109" s="50"/>
      <c r="CA109" s="50"/>
      <c r="CB109" s="307"/>
      <c r="CC109" s="57"/>
      <c r="CD109" s="17"/>
      <c r="CE109" s="17"/>
      <c r="CF109" s="56"/>
      <c r="CG109" s="50"/>
      <c r="CH109" s="50"/>
      <c r="CI109" s="50"/>
      <c r="CJ109" s="50"/>
      <c r="CK109" s="50"/>
      <c r="CL109" s="50"/>
      <c r="CM109" s="307"/>
      <c r="CN109" s="57"/>
      <c r="CO109" s="17"/>
      <c r="CP109" s="17"/>
      <c r="CQ109" s="56"/>
      <c r="CR109" s="50"/>
      <c r="CS109" s="50"/>
      <c r="CT109" s="50"/>
      <c r="CU109" s="50"/>
      <c r="CV109" s="50"/>
      <c r="CW109" s="50"/>
      <c r="CX109" s="307"/>
      <c r="CY109" s="57"/>
      <c r="CZ109" s="17"/>
      <c r="DA109" s="17"/>
      <c r="DB109" s="56"/>
      <c r="DC109" s="50"/>
      <c r="DD109" s="50"/>
      <c r="DE109" s="50"/>
      <c r="DF109" s="50"/>
      <c r="DG109" s="50"/>
      <c r="DH109" s="50"/>
      <c r="DI109" s="307"/>
      <c r="DJ109" s="57"/>
      <c r="DK109" s="17"/>
      <c r="DL109" s="17"/>
      <c r="DM109" s="56"/>
      <c r="DN109" s="50"/>
      <c r="DO109" s="50"/>
      <c r="DP109" s="50"/>
      <c r="DQ109" s="50"/>
      <c r="DR109" s="50"/>
      <c r="DS109" s="50"/>
      <c r="DT109" s="307"/>
      <c r="DU109" s="57"/>
      <c r="DV109" s="17"/>
      <c r="DW109" s="17"/>
      <c r="DX109" s="56"/>
      <c r="DY109" s="50"/>
      <c r="DZ109" s="50"/>
      <c r="EA109" s="50"/>
      <c r="EB109" s="50"/>
      <c r="EC109" s="50"/>
      <c r="ED109" s="50"/>
      <c r="EE109" s="307"/>
      <c r="EF109" s="57"/>
      <c r="EG109" s="17"/>
      <c r="EH109" s="17"/>
      <c r="EI109" s="56"/>
      <c r="EJ109" s="50"/>
      <c r="EK109" s="50"/>
      <c r="EL109" s="50"/>
      <c r="EM109" s="50"/>
      <c r="EN109" s="50"/>
      <c r="EO109" s="50"/>
      <c r="EP109" s="307"/>
      <c r="EQ109" s="57"/>
      <c r="ER109" s="17"/>
      <c r="ES109" s="17"/>
      <c r="ET109" s="56"/>
      <c r="EU109" s="50"/>
      <c r="EV109" s="50"/>
      <c r="EW109" s="50"/>
      <c r="EX109" s="50"/>
      <c r="EY109" s="50"/>
      <c r="EZ109" s="50"/>
      <c r="FA109" s="307"/>
      <c r="FB109" s="57"/>
      <c r="FC109" s="17"/>
      <c r="FD109" s="17"/>
      <c r="FE109" s="56"/>
      <c r="FF109" s="50"/>
      <c r="FG109" s="50"/>
      <c r="FH109" s="50"/>
      <c r="FI109" s="50"/>
      <c r="FJ109" s="50"/>
      <c r="FK109" s="50"/>
      <c r="FL109" s="307"/>
      <c r="FM109" s="57"/>
      <c r="FN109" s="17"/>
      <c r="FO109" s="17"/>
      <c r="FP109" s="56"/>
      <c r="FQ109" s="50"/>
      <c r="FR109" s="50"/>
      <c r="FS109" s="50"/>
      <c r="FT109" s="50"/>
      <c r="FU109" s="50"/>
      <c r="FV109" s="50"/>
      <c r="FW109" s="307"/>
      <c r="FX109" s="57"/>
      <c r="FY109" s="17"/>
      <c r="FZ109" s="17"/>
      <c r="GA109" s="56"/>
      <c r="GB109" s="50"/>
      <c r="GC109" s="50"/>
      <c r="GD109" s="50"/>
      <c r="GE109" s="50"/>
      <c r="GF109" s="50"/>
      <c r="GG109" s="50"/>
      <c r="GH109" s="307"/>
      <c r="GI109" s="57"/>
      <c r="GJ109" s="17"/>
      <c r="GK109" s="17"/>
      <c r="GL109" s="56"/>
      <c r="GM109" s="50"/>
      <c r="GN109" s="50"/>
      <c r="GO109" s="50"/>
      <c r="GP109" s="50"/>
      <c r="GQ109" s="50"/>
      <c r="GR109" s="50"/>
      <c r="GS109" s="307"/>
      <c r="GT109" s="57"/>
      <c r="GU109" s="17"/>
      <c r="GV109" s="17"/>
      <c r="GW109" s="56"/>
      <c r="GX109" s="50"/>
      <c r="GY109" s="50"/>
      <c r="GZ109" s="50"/>
      <c r="HA109" s="50"/>
      <c r="HB109" s="50"/>
      <c r="HC109" s="50"/>
      <c r="HD109" s="307"/>
      <c r="HE109" s="57"/>
      <c r="HF109" s="17"/>
      <c r="HG109" s="17"/>
      <c r="HH109" s="56"/>
      <c r="HI109" s="50"/>
      <c r="HJ109" s="50"/>
      <c r="HK109" s="50"/>
      <c r="HL109" s="50"/>
      <c r="HM109" s="50"/>
      <c r="HN109" s="50"/>
      <c r="HO109" s="307"/>
      <c r="HP109" s="57"/>
      <c r="HQ109" s="17"/>
      <c r="HR109" s="17"/>
      <c r="HS109" s="56"/>
      <c r="HT109" s="50"/>
      <c r="HU109" s="50"/>
      <c r="HV109" s="50"/>
      <c r="HW109" s="50"/>
      <c r="HX109" s="50"/>
      <c r="HY109" s="50"/>
      <c r="HZ109" s="307"/>
      <c r="IA109" s="57"/>
      <c r="IB109" s="17"/>
      <c r="IC109" s="17"/>
    </row>
    <row r="110" spans="1:237" x14ac:dyDescent="0.3">
      <c r="A110" s="65"/>
      <c r="B110" s="66"/>
      <c r="C110" s="66"/>
      <c r="D110" s="67"/>
      <c r="E110" s="67"/>
      <c r="F110" s="67"/>
      <c r="G110" s="67"/>
      <c r="H110" s="67"/>
      <c r="I110" s="67"/>
      <c r="J110" s="307"/>
      <c r="K110" s="307"/>
      <c r="L110" s="307"/>
      <c r="M110" s="307"/>
      <c r="N110" s="307"/>
      <c r="O110" s="307"/>
      <c r="P110" s="307"/>
      <c r="Q110" s="17"/>
      <c r="R110" s="56"/>
      <c r="S110" s="50"/>
      <c r="T110" s="50"/>
      <c r="U110" s="50"/>
      <c r="V110" s="50"/>
      <c r="W110" s="50"/>
      <c r="X110" s="50"/>
      <c r="Y110" s="307"/>
      <c r="Z110" s="57"/>
      <c r="AA110" s="17"/>
      <c r="AB110" s="17"/>
      <c r="AC110" s="56"/>
      <c r="AD110" s="50"/>
      <c r="AE110" s="50"/>
      <c r="AF110" s="50"/>
      <c r="AG110" s="50"/>
      <c r="AH110" s="50"/>
      <c r="AI110" s="50"/>
      <c r="AJ110" s="307"/>
      <c r="AK110" s="57"/>
      <c r="AL110" s="17"/>
      <c r="AM110" s="17"/>
      <c r="AN110" s="56"/>
      <c r="AO110" s="50"/>
      <c r="AP110" s="50"/>
      <c r="AQ110" s="50"/>
      <c r="AR110" s="50"/>
      <c r="AS110" s="50"/>
      <c r="AT110" s="50"/>
      <c r="AU110" s="307"/>
      <c r="AV110" s="57"/>
      <c r="AW110" s="17"/>
      <c r="AX110" s="17"/>
      <c r="AY110" s="56"/>
      <c r="AZ110" s="50"/>
      <c r="BA110" s="50"/>
      <c r="BB110" s="50"/>
      <c r="BC110" s="50"/>
      <c r="BD110" s="50"/>
      <c r="BE110" s="50"/>
      <c r="BF110" s="307"/>
      <c r="BG110" s="57"/>
      <c r="BH110" s="17"/>
      <c r="BI110" s="17"/>
      <c r="BJ110" s="56"/>
      <c r="BK110" s="50"/>
      <c r="BL110" s="50"/>
      <c r="BM110" s="50"/>
      <c r="BN110" s="50"/>
      <c r="BO110" s="50"/>
      <c r="BP110" s="50"/>
      <c r="BQ110" s="307"/>
      <c r="BR110" s="57"/>
      <c r="BS110" s="17"/>
      <c r="BT110" s="17"/>
      <c r="BU110" s="56"/>
      <c r="BV110" s="50"/>
      <c r="BW110" s="50"/>
      <c r="BX110" s="50"/>
      <c r="BY110" s="50"/>
      <c r="BZ110" s="50"/>
      <c r="CA110" s="50"/>
      <c r="CB110" s="307"/>
      <c r="CC110" s="57"/>
      <c r="CD110" s="17"/>
      <c r="CE110" s="17"/>
      <c r="CF110" s="56"/>
      <c r="CG110" s="50"/>
      <c r="CH110" s="50"/>
      <c r="CI110" s="50"/>
      <c r="CJ110" s="50"/>
      <c r="CK110" s="50"/>
      <c r="CL110" s="50"/>
      <c r="CM110" s="307"/>
      <c r="CN110" s="57"/>
      <c r="CO110" s="17"/>
      <c r="CP110" s="17"/>
      <c r="CQ110" s="56"/>
      <c r="CR110" s="50"/>
      <c r="CS110" s="50"/>
      <c r="CT110" s="50"/>
      <c r="CU110" s="50"/>
      <c r="CV110" s="50"/>
      <c r="CW110" s="50"/>
      <c r="CX110" s="307"/>
      <c r="CY110" s="57"/>
      <c r="CZ110" s="17"/>
      <c r="DA110" s="17"/>
      <c r="DB110" s="56"/>
      <c r="DC110" s="50"/>
      <c r="DD110" s="50"/>
      <c r="DE110" s="50"/>
      <c r="DF110" s="50"/>
      <c r="DG110" s="50"/>
      <c r="DH110" s="50"/>
      <c r="DI110" s="307"/>
      <c r="DJ110" s="57"/>
      <c r="DK110" s="17"/>
      <c r="DL110" s="17"/>
      <c r="DM110" s="56"/>
      <c r="DN110" s="50"/>
      <c r="DO110" s="50"/>
      <c r="DP110" s="50"/>
      <c r="DQ110" s="50"/>
      <c r="DR110" s="50"/>
      <c r="DS110" s="50"/>
      <c r="DT110" s="307"/>
      <c r="DU110" s="57"/>
      <c r="DV110" s="17"/>
      <c r="DW110" s="17"/>
      <c r="DX110" s="56"/>
      <c r="DY110" s="50"/>
      <c r="DZ110" s="50"/>
      <c r="EA110" s="50"/>
      <c r="EB110" s="50"/>
      <c r="EC110" s="50"/>
      <c r="ED110" s="50"/>
      <c r="EE110" s="307"/>
      <c r="EF110" s="57"/>
      <c r="EG110" s="17"/>
      <c r="EH110" s="17"/>
      <c r="EI110" s="56"/>
      <c r="EJ110" s="50"/>
      <c r="EK110" s="50"/>
      <c r="EL110" s="50"/>
      <c r="EM110" s="50"/>
      <c r="EN110" s="50"/>
      <c r="EO110" s="50"/>
      <c r="EP110" s="307"/>
      <c r="EQ110" s="57"/>
      <c r="ER110" s="17"/>
      <c r="ES110" s="17"/>
      <c r="ET110" s="56"/>
      <c r="EU110" s="50"/>
      <c r="EV110" s="50"/>
      <c r="EW110" s="50"/>
      <c r="EX110" s="50"/>
      <c r="EY110" s="50"/>
      <c r="EZ110" s="50"/>
      <c r="FA110" s="307"/>
      <c r="FB110" s="57"/>
      <c r="FC110" s="17"/>
      <c r="FD110" s="17"/>
      <c r="FE110" s="56"/>
      <c r="FF110" s="50"/>
      <c r="FG110" s="50"/>
      <c r="FH110" s="50"/>
      <c r="FI110" s="50"/>
      <c r="FJ110" s="50"/>
      <c r="FK110" s="50"/>
      <c r="FL110" s="307"/>
      <c r="FM110" s="57"/>
      <c r="FN110" s="17"/>
      <c r="FO110" s="17"/>
      <c r="FP110" s="56"/>
      <c r="FQ110" s="50"/>
      <c r="FR110" s="50"/>
      <c r="FS110" s="50"/>
      <c r="FT110" s="50"/>
      <c r="FU110" s="50"/>
      <c r="FV110" s="50"/>
      <c r="FW110" s="307"/>
      <c r="FX110" s="57"/>
      <c r="FY110" s="17"/>
      <c r="FZ110" s="17"/>
      <c r="GA110" s="56"/>
      <c r="GB110" s="50"/>
      <c r="GC110" s="50"/>
      <c r="GD110" s="50"/>
      <c r="GE110" s="50"/>
      <c r="GF110" s="50"/>
      <c r="GG110" s="50"/>
      <c r="GH110" s="307"/>
      <c r="GI110" s="57"/>
      <c r="GJ110" s="17"/>
      <c r="GK110" s="17"/>
      <c r="GL110" s="56"/>
      <c r="GM110" s="50"/>
      <c r="GN110" s="50"/>
      <c r="GO110" s="50"/>
      <c r="GP110" s="50"/>
      <c r="GQ110" s="50"/>
      <c r="GR110" s="50"/>
      <c r="GS110" s="307"/>
      <c r="GT110" s="57"/>
      <c r="GU110" s="17"/>
      <c r="GV110" s="17"/>
      <c r="GW110" s="56"/>
      <c r="GX110" s="50"/>
      <c r="GY110" s="50"/>
      <c r="GZ110" s="50"/>
      <c r="HA110" s="50"/>
      <c r="HB110" s="50"/>
      <c r="HC110" s="50"/>
      <c r="HD110" s="307"/>
      <c r="HE110" s="57"/>
      <c r="HF110" s="17"/>
      <c r="HG110" s="17"/>
      <c r="HH110" s="56"/>
      <c r="HI110" s="50"/>
      <c r="HJ110" s="50"/>
      <c r="HK110" s="50"/>
      <c r="HL110" s="50"/>
      <c r="HM110" s="50"/>
      <c r="HN110" s="50"/>
      <c r="HO110" s="307"/>
      <c r="HP110" s="57"/>
      <c r="HQ110" s="17"/>
      <c r="HR110" s="17"/>
      <c r="HS110" s="56"/>
      <c r="HT110" s="50"/>
      <c r="HU110" s="50"/>
      <c r="HV110" s="50"/>
      <c r="HW110" s="50"/>
      <c r="HX110" s="50"/>
      <c r="HY110" s="50"/>
      <c r="HZ110" s="307"/>
      <c r="IA110" s="57"/>
      <c r="IB110" s="17"/>
      <c r="IC110" s="17"/>
    </row>
    <row r="111" spans="1:237" x14ac:dyDescent="0.3">
      <c r="B111" s="17"/>
      <c r="C111" s="17"/>
      <c r="D111" s="57"/>
      <c r="E111" s="57"/>
      <c r="F111" s="57"/>
      <c r="G111" s="57"/>
      <c r="H111" s="57"/>
      <c r="I111" s="57"/>
      <c r="J111" s="307"/>
      <c r="K111" s="307"/>
      <c r="L111" s="307"/>
      <c r="M111" s="307"/>
      <c r="N111" s="307"/>
      <c r="O111" s="307"/>
      <c r="P111" s="307"/>
      <c r="Q111" s="17"/>
      <c r="R111" s="56"/>
      <c r="S111" s="50"/>
      <c r="T111" s="50"/>
      <c r="U111" s="50"/>
      <c r="V111" s="50"/>
      <c r="W111" s="50"/>
      <c r="X111" s="50"/>
      <c r="Y111" s="307"/>
      <c r="Z111" s="57"/>
      <c r="AA111" s="17"/>
      <c r="AB111" s="17"/>
      <c r="AC111" s="56"/>
      <c r="AD111" s="50"/>
      <c r="AE111" s="50"/>
      <c r="AF111" s="50"/>
      <c r="AG111" s="50"/>
      <c r="AH111" s="50"/>
      <c r="AI111" s="50"/>
      <c r="AJ111" s="307"/>
      <c r="AK111" s="57"/>
      <c r="AL111" s="17"/>
      <c r="AM111" s="17"/>
      <c r="AN111" s="56"/>
      <c r="AO111" s="50"/>
      <c r="AP111" s="50"/>
      <c r="AQ111" s="50"/>
      <c r="AR111" s="50"/>
      <c r="AS111" s="50"/>
      <c r="AT111" s="50"/>
      <c r="AU111" s="307"/>
      <c r="AV111" s="57"/>
      <c r="AW111" s="17"/>
      <c r="AX111" s="17"/>
      <c r="AY111" s="56"/>
      <c r="AZ111" s="50"/>
      <c r="BA111" s="50"/>
      <c r="BB111" s="50"/>
      <c r="BC111" s="50"/>
      <c r="BD111" s="50"/>
      <c r="BE111" s="50"/>
      <c r="BF111" s="307"/>
      <c r="BG111" s="57"/>
      <c r="BH111" s="17"/>
      <c r="BI111" s="17"/>
      <c r="BJ111" s="56"/>
      <c r="BK111" s="50"/>
      <c r="BL111" s="50"/>
      <c r="BM111" s="50"/>
      <c r="BN111" s="50"/>
      <c r="BO111" s="50"/>
      <c r="BP111" s="50"/>
      <c r="BQ111" s="307"/>
      <c r="BR111" s="57"/>
      <c r="BS111" s="17"/>
      <c r="BT111" s="17"/>
      <c r="BU111" s="56"/>
      <c r="BV111" s="50"/>
      <c r="BW111" s="50"/>
      <c r="BX111" s="50"/>
      <c r="BY111" s="50"/>
      <c r="BZ111" s="50"/>
      <c r="CA111" s="50"/>
      <c r="CB111" s="307"/>
      <c r="CC111" s="57"/>
      <c r="CD111" s="17"/>
      <c r="CE111" s="17"/>
      <c r="CF111" s="56"/>
      <c r="CG111" s="50"/>
      <c r="CH111" s="50"/>
      <c r="CI111" s="50"/>
      <c r="CJ111" s="50"/>
      <c r="CK111" s="50"/>
      <c r="CL111" s="50"/>
      <c r="CM111" s="307"/>
      <c r="CN111" s="57"/>
      <c r="CO111" s="17"/>
      <c r="CP111" s="17"/>
      <c r="CQ111" s="56"/>
      <c r="CR111" s="50"/>
      <c r="CS111" s="50"/>
      <c r="CT111" s="50"/>
      <c r="CU111" s="50"/>
      <c r="CV111" s="50"/>
      <c r="CW111" s="50"/>
      <c r="CX111" s="307"/>
      <c r="CY111" s="57"/>
      <c r="CZ111" s="17"/>
      <c r="DA111" s="17"/>
      <c r="DB111" s="56"/>
      <c r="DC111" s="50"/>
      <c r="DD111" s="50"/>
      <c r="DE111" s="50"/>
      <c r="DF111" s="50"/>
      <c r="DG111" s="50"/>
      <c r="DH111" s="50"/>
      <c r="DI111" s="307"/>
      <c r="DJ111" s="57"/>
      <c r="DK111" s="17"/>
      <c r="DL111" s="17"/>
      <c r="DM111" s="56"/>
      <c r="DN111" s="50"/>
      <c r="DO111" s="50"/>
      <c r="DP111" s="50"/>
      <c r="DQ111" s="50"/>
      <c r="DR111" s="50"/>
      <c r="DS111" s="50"/>
      <c r="DT111" s="307"/>
      <c r="DU111" s="57"/>
      <c r="DV111" s="17"/>
      <c r="DW111" s="17"/>
      <c r="DX111" s="56"/>
      <c r="DY111" s="50"/>
      <c r="DZ111" s="50"/>
      <c r="EA111" s="50"/>
      <c r="EB111" s="50"/>
      <c r="EC111" s="50"/>
      <c r="ED111" s="50"/>
      <c r="EE111" s="307"/>
      <c r="EF111" s="57"/>
      <c r="EG111" s="17"/>
      <c r="EH111" s="17"/>
      <c r="EI111" s="56"/>
      <c r="EJ111" s="50"/>
      <c r="EK111" s="50"/>
      <c r="EL111" s="50"/>
      <c r="EM111" s="50"/>
      <c r="EN111" s="50"/>
      <c r="EO111" s="50"/>
      <c r="EP111" s="307"/>
      <c r="EQ111" s="57"/>
      <c r="ER111" s="17"/>
      <c r="ES111" s="17"/>
      <c r="ET111" s="56"/>
      <c r="EU111" s="50"/>
      <c r="EV111" s="50"/>
      <c r="EW111" s="50"/>
      <c r="EX111" s="50"/>
      <c r="EY111" s="50"/>
      <c r="EZ111" s="50"/>
      <c r="FA111" s="307"/>
      <c r="FB111" s="57"/>
      <c r="FC111" s="17"/>
      <c r="FD111" s="17"/>
      <c r="FE111" s="56"/>
      <c r="FF111" s="50"/>
      <c r="FG111" s="50"/>
      <c r="FH111" s="50"/>
      <c r="FI111" s="50"/>
      <c r="FJ111" s="50"/>
      <c r="FK111" s="50"/>
      <c r="FL111" s="307"/>
      <c r="FM111" s="57"/>
      <c r="FN111" s="17"/>
      <c r="FO111" s="17"/>
      <c r="FP111" s="56"/>
      <c r="FQ111" s="50"/>
      <c r="FR111" s="50"/>
      <c r="FS111" s="50"/>
      <c r="FT111" s="50"/>
      <c r="FU111" s="50"/>
      <c r="FV111" s="50"/>
      <c r="FW111" s="307"/>
      <c r="FX111" s="57"/>
      <c r="FY111" s="17"/>
      <c r="FZ111" s="17"/>
      <c r="GA111" s="56"/>
      <c r="GB111" s="50"/>
      <c r="GC111" s="50"/>
      <c r="GD111" s="50"/>
      <c r="GE111" s="50"/>
      <c r="GF111" s="50"/>
      <c r="GG111" s="50"/>
      <c r="GH111" s="307"/>
      <c r="GI111" s="57"/>
      <c r="GJ111" s="17"/>
      <c r="GK111" s="17"/>
      <c r="GL111" s="56"/>
      <c r="GM111" s="50"/>
      <c r="GN111" s="50"/>
      <c r="GO111" s="50"/>
      <c r="GP111" s="50"/>
      <c r="GQ111" s="50"/>
      <c r="GR111" s="50"/>
      <c r="GS111" s="307"/>
      <c r="GT111" s="57"/>
      <c r="GU111" s="17"/>
      <c r="GV111" s="17"/>
      <c r="GW111" s="56"/>
      <c r="GX111" s="50"/>
      <c r="GY111" s="50"/>
      <c r="GZ111" s="50"/>
      <c r="HA111" s="50"/>
      <c r="HB111" s="50"/>
      <c r="HC111" s="50"/>
      <c r="HD111" s="307"/>
      <c r="HE111" s="57"/>
      <c r="HF111" s="17"/>
      <c r="HG111" s="17"/>
      <c r="HH111" s="56"/>
      <c r="HI111" s="50"/>
      <c r="HJ111" s="50"/>
      <c r="HK111" s="50"/>
      <c r="HL111" s="50"/>
      <c r="HM111" s="50"/>
      <c r="HN111" s="50"/>
      <c r="HO111" s="307"/>
      <c r="HP111" s="57"/>
      <c r="HQ111" s="17"/>
      <c r="HR111" s="17"/>
      <c r="HS111" s="56"/>
      <c r="HT111" s="50"/>
      <c r="HU111" s="50"/>
      <c r="HV111" s="50"/>
      <c r="HW111" s="50"/>
      <c r="HX111" s="50"/>
      <c r="HY111" s="50"/>
      <c r="HZ111" s="307"/>
      <c r="IA111" s="57"/>
      <c r="IB111" s="17"/>
      <c r="IC111" s="17"/>
    </row>
    <row r="112" spans="1:237" x14ac:dyDescent="0.3">
      <c r="J112" s="307"/>
      <c r="K112" s="307"/>
      <c r="L112" s="307"/>
      <c r="M112" s="307"/>
      <c r="N112" s="307"/>
      <c r="O112" s="307"/>
      <c r="P112" s="307"/>
      <c r="Q112" s="17"/>
      <c r="R112" s="56"/>
      <c r="S112" s="50"/>
      <c r="T112" s="50"/>
      <c r="U112" s="50"/>
      <c r="V112" s="50"/>
      <c r="W112" s="50"/>
      <c r="X112" s="50"/>
      <c r="Y112" s="307"/>
      <c r="Z112" s="57"/>
      <c r="AA112" s="17"/>
      <c r="AB112" s="17"/>
      <c r="AC112" s="56"/>
      <c r="AD112" s="50"/>
      <c r="AE112" s="50"/>
      <c r="AF112" s="50"/>
      <c r="AG112" s="50"/>
      <c r="AH112" s="50"/>
      <c r="AI112" s="50"/>
      <c r="AJ112" s="307"/>
      <c r="AK112" s="57"/>
      <c r="AL112" s="17"/>
      <c r="AM112" s="17"/>
      <c r="AN112" s="56"/>
      <c r="AO112" s="50"/>
      <c r="AP112" s="50"/>
      <c r="AQ112" s="50"/>
      <c r="AR112" s="50"/>
      <c r="AS112" s="50"/>
      <c r="AT112" s="50"/>
      <c r="AU112" s="307"/>
      <c r="AV112" s="57"/>
      <c r="AW112" s="17"/>
      <c r="AX112" s="17"/>
      <c r="AY112" s="56"/>
      <c r="AZ112" s="50"/>
      <c r="BA112" s="50"/>
      <c r="BB112" s="50"/>
      <c r="BC112" s="50"/>
      <c r="BD112" s="50"/>
      <c r="BE112" s="50"/>
      <c r="BF112" s="307"/>
      <c r="BG112" s="57"/>
      <c r="BH112" s="17"/>
      <c r="BI112" s="17"/>
      <c r="BJ112" s="56"/>
      <c r="BK112" s="50"/>
      <c r="BL112" s="50"/>
      <c r="BM112" s="50"/>
      <c r="BN112" s="50"/>
      <c r="BO112" s="50"/>
      <c r="BP112" s="50"/>
      <c r="BQ112" s="307"/>
      <c r="BR112" s="57"/>
      <c r="BS112" s="17"/>
      <c r="BT112" s="17"/>
      <c r="BU112" s="56"/>
      <c r="BV112" s="50"/>
      <c r="BW112" s="50"/>
      <c r="BX112" s="50"/>
      <c r="BY112" s="50"/>
      <c r="BZ112" s="50"/>
      <c r="CA112" s="50"/>
      <c r="CB112" s="307"/>
      <c r="CC112" s="57"/>
      <c r="CD112" s="17"/>
      <c r="CE112" s="17"/>
      <c r="CF112" s="56"/>
      <c r="CG112" s="50"/>
      <c r="CH112" s="50"/>
      <c r="CI112" s="50"/>
      <c r="CJ112" s="50"/>
      <c r="CK112" s="50"/>
      <c r="CL112" s="50"/>
      <c r="CM112" s="307"/>
      <c r="CN112" s="57"/>
      <c r="CO112" s="17"/>
      <c r="CP112" s="17"/>
      <c r="CQ112" s="56"/>
      <c r="CR112" s="50"/>
      <c r="CS112" s="50"/>
      <c r="CT112" s="50"/>
      <c r="CU112" s="50"/>
      <c r="CV112" s="50"/>
      <c r="CW112" s="50"/>
      <c r="CX112" s="307"/>
      <c r="CY112" s="57"/>
      <c r="CZ112" s="17"/>
      <c r="DA112" s="17"/>
      <c r="DB112" s="56"/>
      <c r="DC112" s="50"/>
      <c r="DD112" s="50"/>
      <c r="DE112" s="50"/>
      <c r="DF112" s="50"/>
      <c r="DG112" s="50"/>
      <c r="DH112" s="50"/>
      <c r="DI112" s="307"/>
      <c r="DJ112" s="57"/>
      <c r="DK112" s="17"/>
      <c r="DL112" s="17"/>
      <c r="DM112" s="56"/>
      <c r="DN112" s="50"/>
      <c r="DO112" s="50"/>
      <c r="DP112" s="50"/>
      <c r="DQ112" s="50"/>
      <c r="DR112" s="50"/>
      <c r="DS112" s="50"/>
      <c r="DT112" s="307"/>
      <c r="DU112" s="57"/>
      <c r="DV112" s="17"/>
      <c r="DW112" s="17"/>
      <c r="DX112" s="56"/>
      <c r="DY112" s="50"/>
      <c r="DZ112" s="50"/>
      <c r="EA112" s="50"/>
      <c r="EB112" s="50"/>
      <c r="EC112" s="50"/>
      <c r="ED112" s="50"/>
      <c r="EE112" s="307"/>
      <c r="EF112" s="57"/>
      <c r="EG112" s="17"/>
      <c r="EH112" s="17"/>
      <c r="EI112" s="56"/>
      <c r="EJ112" s="50"/>
      <c r="EK112" s="50"/>
      <c r="EL112" s="50"/>
      <c r="EM112" s="50"/>
      <c r="EN112" s="50"/>
      <c r="EO112" s="50"/>
      <c r="EP112" s="307"/>
      <c r="EQ112" s="57"/>
      <c r="ER112" s="17"/>
      <c r="ES112" s="17"/>
      <c r="ET112" s="56"/>
      <c r="EU112" s="50"/>
      <c r="EV112" s="50"/>
      <c r="EW112" s="50"/>
      <c r="EX112" s="50"/>
      <c r="EY112" s="50"/>
      <c r="EZ112" s="50"/>
      <c r="FA112" s="307"/>
      <c r="FB112" s="57"/>
      <c r="FC112" s="17"/>
      <c r="FD112" s="17"/>
      <c r="FE112" s="56"/>
      <c r="FF112" s="50"/>
      <c r="FG112" s="50"/>
      <c r="FH112" s="50"/>
      <c r="FI112" s="50"/>
      <c r="FJ112" s="50"/>
      <c r="FK112" s="50"/>
      <c r="FL112" s="307"/>
      <c r="FM112" s="57"/>
      <c r="FN112" s="17"/>
      <c r="FO112" s="17"/>
      <c r="FP112" s="56"/>
      <c r="FQ112" s="50"/>
      <c r="FR112" s="50"/>
      <c r="FS112" s="50"/>
      <c r="FT112" s="50"/>
      <c r="FU112" s="50"/>
      <c r="FV112" s="50"/>
      <c r="FW112" s="307"/>
      <c r="FX112" s="57"/>
      <c r="FY112" s="17"/>
      <c r="FZ112" s="17"/>
      <c r="GA112" s="56"/>
      <c r="GB112" s="50"/>
      <c r="GC112" s="50"/>
      <c r="GD112" s="50"/>
      <c r="GE112" s="50"/>
      <c r="GF112" s="50"/>
      <c r="GG112" s="50"/>
      <c r="GH112" s="307"/>
      <c r="GI112" s="57"/>
      <c r="GJ112" s="17"/>
      <c r="GK112" s="17"/>
      <c r="GL112" s="56"/>
      <c r="GM112" s="50"/>
      <c r="GN112" s="50"/>
      <c r="GO112" s="50"/>
      <c r="GP112" s="50"/>
      <c r="GQ112" s="50"/>
      <c r="GR112" s="50"/>
      <c r="GS112" s="307"/>
      <c r="GT112" s="57"/>
      <c r="GU112" s="17"/>
      <c r="GV112" s="17"/>
      <c r="GW112" s="56"/>
      <c r="GX112" s="50"/>
      <c r="GY112" s="50"/>
      <c r="GZ112" s="50"/>
      <c r="HA112" s="50"/>
      <c r="HB112" s="50"/>
      <c r="HC112" s="50"/>
      <c r="HD112" s="307"/>
      <c r="HE112" s="57"/>
      <c r="HF112" s="17"/>
      <c r="HG112" s="17"/>
      <c r="HH112" s="56"/>
      <c r="HI112" s="50"/>
      <c r="HJ112" s="50"/>
      <c r="HK112" s="50"/>
      <c r="HL112" s="50"/>
      <c r="HM112" s="50"/>
      <c r="HN112" s="50"/>
      <c r="HO112" s="307"/>
      <c r="HP112" s="57"/>
      <c r="HQ112" s="17"/>
      <c r="HR112" s="17"/>
      <c r="HS112" s="56"/>
      <c r="HT112" s="50"/>
      <c r="HU112" s="50"/>
      <c r="HV112" s="50"/>
      <c r="HW112" s="50"/>
      <c r="HX112" s="50"/>
      <c r="HY112" s="50"/>
      <c r="HZ112" s="307"/>
      <c r="IA112" s="57"/>
      <c r="IB112" s="17"/>
      <c r="IC112" s="17"/>
    </row>
    <row r="113" spans="2:237" x14ac:dyDescent="0.3">
      <c r="J113" s="307"/>
      <c r="K113" s="307"/>
      <c r="L113" s="307"/>
      <c r="M113" s="307"/>
      <c r="N113" s="307"/>
      <c r="O113" s="307"/>
      <c r="P113" s="307"/>
      <c r="Q113" s="17"/>
      <c r="R113" s="56"/>
      <c r="S113" s="50"/>
      <c r="T113" s="50"/>
      <c r="U113" s="50"/>
      <c r="V113" s="50"/>
      <c r="W113" s="50"/>
      <c r="X113" s="50"/>
      <c r="Y113" s="307"/>
      <c r="Z113" s="57"/>
      <c r="AA113" s="17"/>
      <c r="AB113" s="17"/>
      <c r="AC113" s="56"/>
      <c r="AD113" s="50"/>
      <c r="AE113" s="50"/>
      <c r="AF113" s="50"/>
      <c r="AG113" s="50"/>
      <c r="AH113" s="50"/>
      <c r="AI113" s="50"/>
      <c r="AJ113" s="307"/>
      <c r="AK113" s="57"/>
      <c r="AL113" s="17"/>
      <c r="AM113" s="17"/>
      <c r="AN113" s="56"/>
      <c r="AO113" s="50"/>
      <c r="AP113" s="50"/>
      <c r="AQ113" s="50"/>
      <c r="AR113" s="50"/>
      <c r="AS113" s="50"/>
      <c r="AT113" s="50"/>
      <c r="AU113" s="307"/>
      <c r="AV113" s="57"/>
      <c r="AW113" s="17"/>
      <c r="AX113" s="17"/>
      <c r="AY113" s="56"/>
      <c r="AZ113" s="50"/>
      <c r="BA113" s="50"/>
      <c r="BB113" s="50"/>
      <c r="BC113" s="50"/>
      <c r="BD113" s="50"/>
      <c r="BE113" s="50"/>
      <c r="BF113" s="307"/>
      <c r="BG113" s="57"/>
      <c r="BH113" s="17"/>
      <c r="BI113" s="17"/>
      <c r="BJ113" s="56"/>
      <c r="BK113" s="50"/>
      <c r="BL113" s="50"/>
      <c r="BM113" s="50"/>
      <c r="BN113" s="50"/>
      <c r="BO113" s="50"/>
      <c r="BP113" s="50"/>
      <c r="BQ113" s="307"/>
      <c r="BR113" s="57"/>
      <c r="BS113" s="17"/>
      <c r="BT113" s="17"/>
      <c r="BU113" s="56"/>
      <c r="BV113" s="50"/>
      <c r="BW113" s="50"/>
      <c r="BX113" s="50"/>
      <c r="BY113" s="50"/>
      <c r="BZ113" s="50"/>
      <c r="CA113" s="50"/>
      <c r="CB113" s="307"/>
      <c r="CC113" s="57"/>
      <c r="CD113" s="17"/>
      <c r="CE113" s="17"/>
      <c r="CF113" s="56"/>
      <c r="CG113" s="50"/>
      <c r="CH113" s="50"/>
      <c r="CI113" s="50"/>
      <c r="CJ113" s="50"/>
      <c r="CK113" s="50"/>
      <c r="CL113" s="50"/>
      <c r="CM113" s="307"/>
      <c r="CN113" s="57"/>
      <c r="CO113" s="17"/>
      <c r="CP113" s="17"/>
      <c r="CQ113" s="56"/>
      <c r="CR113" s="50"/>
      <c r="CS113" s="50"/>
      <c r="CT113" s="50"/>
      <c r="CU113" s="50"/>
      <c r="CV113" s="50"/>
      <c r="CW113" s="50"/>
      <c r="CX113" s="307"/>
      <c r="CY113" s="57"/>
      <c r="CZ113" s="17"/>
      <c r="DA113" s="17"/>
      <c r="DB113" s="56"/>
      <c r="DC113" s="50"/>
      <c r="DD113" s="50"/>
      <c r="DE113" s="50"/>
      <c r="DF113" s="50"/>
      <c r="DG113" s="50"/>
      <c r="DH113" s="50"/>
      <c r="DI113" s="307"/>
      <c r="DJ113" s="57"/>
      <c r="DK113" s="17"/>
      <c r="DL113" s="17"/>
      <c r="DM113" s="56"/>
      <c r="DN113" s="50"/>
      <c r="DO113" s="50"/>
      <c r="DP113" s="50"/>
      <c r="DQ113" s="50"/>
      <c r="DR113" s="50"/>
      <c r="DS113" s="50"/>
      <c r="DT113" s="307"/>
      <c r="DU113" s="57"/>
      <c r="DV113" s="17"/>
      <c r="DW113" s="17"/>
      <c r="DX113" s="56"/>
      <c r="DY113" s="50"/>
      <c r="DZ113" s="50"/>
      <c r="EA113" s="50"/>
      <c r="EB113" s="50"/>
      <c r="EC113" s="50"/>
      <c r="ED113" s="50"/>
      <c r="EE113" s="307"/>
      <c r="EF113" s="57"/>
      <c r="EG113" s="17"/>
      <c r="EH113" s="17"/>
      <c r="EI113" s="56"/>
      <c r="EJ113" s="50"/>
      <c r="EK113" s="50"/>
      <c r="EL113" s="50"/>
      <c r="EM113" s="50"/>
      <c r="EN113" s="50"/>
      <c r="EO113" s="50"/>
      <c r="EP113" s="307"/>
      <c r="EQ113" s="57"/>
      <c r="ER113" s="17"/>
      <c r="ES113" s="17"/>
      <c r="ET113" s="56"/>
      <c r="EU113" s="50"/>
      <c r="EV113" s="50"/>
      <c r="EW113" s="50"/>
      <c r="EX113" s="50"/>
      <c r="EY113" s="50"/>
      <c r="EZ113" s="50"/>
      <c r="FA113" s="307"/>
      <c r="FB113" s="57"/>
      <c r="FC113" s="17"/>
      <c r="FD113" s="17"/>
      <c r="FE113" s="56"/>
      <c r="FF113" s="50"/>
      <c r="FG113" s="50"/>
      <c r="FH113" s="50"/>
      <c r="FI113" s="50"/>
      <c r="FJ113" s="50"/>
      <c r="FK113" s="50"/>
      <c r="FL113" s="307"/>
      <c r="FM113" s="57"/>
      <c r="FN113" s="17"/>
      <c r="FO113" s="17"/>
      <c r="FP113" s="56"/>
      <c r="FQ113" s="50"/>
      <c r="FR113" s="50"/>
      <c r="FS113" s="50"/>
      <c r="FT113" s="50"/>
      <c r="FU113" s="50"/>
      <c r="FV113" s="50"/>
      <c r="FW113" s="307"/>
      <c r="FX113" s="57"/>
      <c r="FY113" s="17"/>
      <c r="FZ113" s="17"/>
      <c r="GA113" s="56"/>
      <c r="GB113" s="50"/>
      <c r="GC113" s="50"/>
      <c r="GD113" s="50"/>
      <c r="GE113" s="50"/>
      <c r="GF113" s="50"/>
      <c r="GG113" s="50"/>
      <c r="GH113" s="307"/>
      <c r="GI113" s="57"/>
      <c r="GJ113" s="17"/>
      <c r="GK113" s="17"/>
      <c r="GL113" s="56"/>
      <c r="GM113" s="50"/>
      <c r="GN113" s="50"/>
      <c r="GO113" s="50"/>
      <c r="GP113" s="50"/>
      <c r="GQ113" s="50"/>
      <c r="GR113" s="50"/>
      <c r="GS113" s="307"/>
      <c r="GT113" s="57"/>
      <c r="GU113" s="17"/>
      <c r="GV113" s="17"/>
      <c r="GW113" s="56"/>
      <c r="GX113" s="50"/>
      <c r="GY113" s="50"/>
      <c r="GZ113" s="50"/>
      <c r="HA113" s="50"/>
      <c r="HB113" s="50"/>
      <c r="HC113" s="50"/>
      <c r="HD113" s="307"/>
      <c r="HE113" s="57"/>
      <c r="HF113" s="17"/>
      <c r="HG113" s="17"/>
      <c r="HH113" s="56"/>
      <c r="HI113" s="50"/>
      <c r="HJ113" s="50"/>
      <c r="HK113" s="50"/>
      <c r="HL113" s="50"/>
      <c r="HM113" s="50"/>
      <c r="HN113" s="50"/>
      <c r="HO113" s="307"/>
      <c r="HP113" s="57"/>
      <c r="HQ113" s="17"/>
      <c r="HR113" s="17"/>
      <c r="HS113" s="56"/>
      <c r="HT113" s="50"/>
      <c r="HU113" s="50"/>
      <c r="HV113" s="50"/>
      <c r="HW113" s="50"/>
      <c r="HX113" s="50"/>
      <c r="HY113" s="50"/>
      <c r="HZ113" s="307"/>
      <c r="IA113" s="57"/>
      <c r="IB113" s="17"/>
      <c r="IC113" s="17"/>
    </row>
    <row r="120" spans="2:237" s="69" customFormat="1" x14ac:dyDescent="0.3">
      <c r="B120" s="32"/>
      <c r="C120" s="32"/>
      <c r="D120" s="70"/>
      <c r="E120" s="70"/>
      <c r="F120" s="70"/>
      <c r="G120" s="70"/>
      <c r="H120" s="70"/>
      <c r="I120" s="7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</row>
    <row r="121" spans="2:237" s="69" customFormat="1" x14ac:dyDescent="0.3">
      <c r="B121" s="32"/>
      <c r="C121" s="32"/>
      <c r="D121" s="70"/>
      <c r="E121" s="70"/>
      <c r="F121" s="70"/>
      <c r="G121" s="70"/>
      <c r="H121" s="70"/>
      <c r="I121" s="70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</row>
    <row r="122" spans="2:237" s="69" customFormat="1" x14ac:dyDescent="0.3">
      <c r="B122" s="32"/>
      <c r="C122" s="32"/>
      <c r="D122" s="70"/>
      <c r="E122" s="70"/>
      <c r="F122" s="70"/>
      <c r="G122" s="70"/>
      <c r="H122" s="70"/>
      <c r="I122" s="7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</row>
    <row r="123" spans="2:237" s="69" customFormat="1" x14ac:dyDescent="0.3">
      <c r="B123" s="32"/>
      <c r="C123" s="32"/>
      <c r="D123" s="70"/>
      <c r="E123" s="70"/>
      <c r="F123" s="70"/>
      <c r="G123" s="70"/>
      <c r="H123" s="70"/>
      <c r="I123" s="7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</row>
    <row r="124" spans="2:237" s="69" customFormat="1" x14ac:dyDescent="0.3">
      <c r="B124" s="32"/>
      <c r="C124" s="32"/>
      <c r="D124" s="70"/>
      <c r="E124" s="70"/>
      <c r="F124" s="70"/>
      <c r="G124" s="70"/>
      <c r="H124" s="70"/>
      <c r="I124" s="7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</row>
    <row r="125" spans="2:237" s="69" customFormat="1" x14ac:dyDescent="0.3">
      <c r="B125" s="32"/>
      <c r="C125" s="32"/>
      <c r="D125" s="70"/>
      <c r="E125" s="70"/>
      <c r="F125" s="70"/>
      <c r="G125" s="70"/>
      <c r="H125" s="70"/>
      <c r="I125" s="7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</row>
    <row r="126" spans="2:237" s="69" customFormat="1" x14ac:dyDescent="0.3">
      <c r="B126" s="32"/>
      <c r="C126" s="32"/>
      <c r="D126" s="70"/>
      <c r="E126" s="70"/>
      <c r="F126" s="70"/>
      <c r="G126" s="70"/>
      <c r="H126" s="70"/>
      <c r="I126" s="70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</row>
    <row r="127" spans="2:237" s="69" customFormat="1" x14ac:dyDescent="0.3">
      <c r="B127" s="32"/>
      <c r="C127" s="32"/>
      <c r="D127" s="70"/>
      <c r="E127" s="70"/>
      <c r="F127" s="70"/>
      <c r="G127" s="70"/>
      <c r="H127" s="70"/>
      <c r="I127" s="70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</row>
    <row r="128" spans="2:237" s="69" customFormat="1" x14ac:dyDescent="0.3">
      <c r="B128" s="32"/>
      <c r="C128" s="32"/>
      <c r="D128" s="70"/>
      <c r="E128" s="70"/>
      <c r="F128" s="70"/>
      <c r="G128" s="70"/>
      <c r="H128" s="70"/>
      <c r="I128" s="7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</row>
    <row r="129" spans="1:237" s="69" customFormat="1" x14ac:dyDescent="0.3">
      <c r="B129" s="32"/>
      <c r="C129" s="32"/>
      <c r="D129" s="70"/>
      <c r="E129" s="70"/>
      <c r="F129" s="70"/>
      <c r="G129" s="70"/>
      <c r="H129" s="70"/>
      <c r="I129" s="7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</row>
    <row r="130" spans="1:237" s="69" customFormat="1" x14ac:dyDescent="0.3">
      <c r="B130" s="32"/>
      <c r="C130" s="32"/>
      <c r="D130" s="70"/>
      <c r="E130" s="70"/>
      <c r="F130" s="70"/>
      <c r="G130" s="70"/>
      <c r="H130" s="70"/>
      <c r="I130" s="70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</row>
    <row r="131" spans="1:237" s="69" customFormat="1" x14ac:dyDescent="0.3">
      <c r="B131" s="32"/>
      <c r="C131" s="32"/>
      <c r="D131" s="70"/>
      <c r="E131" s="70"/>
      <c r="F131" s="70"/>
      <c r="G131" s="70"/>
      <c r="H131" s="70"/>
      <c r="I131" s="7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</row>
    <row r="132" spans="1:237" s="69" customFormat="1" x14ac:dyDescent="0.3">
      <c r="B132" s="32"/>
      <c r="C132" s="32"/>
      <c r="D132" s="70"/>
      <c r="E132" s="70"/>
      <c r="F132" s="70"/>
      <c r="G132" s="70"/>
      <c r="H132" s="70"/>
      <c r="I132" s="70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</row>
    <row r="133" spans="1:237" s="69" customFormat="1" x14ac:dyDescent="0.3">
      <c r="B133" s="32"/>
      <c r="C133" s="32"/>
      <c r="D133" s="70"/>
      <c r="E133" s="70"/>
      <c r="F133" s="70"/>
      <c r="G133" s="70"/>
      <c r="H133" s="70"/>
      <c r="I133" s="7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</row>
    <row r="134" spans="1:237" s="69" customFormat="1" x14ac:dyDescent="0.3">
      <c r="B134" s="32"/>
      <c r="C134" s="32"/>
      <c r="D134" s="70"/>
      <c r="E134" s="70"/>
      <c r="F134" s="70"/>
      <c r="G134" s="70"/>
      <c r="H134" s="70"/>
      <c r="I134" s="7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</row>
    <row r="135" spans="1:237" s="69" customFormat="1" x14ac:dyDescent="0.3">
      <c r="B135" s="32"/>
      <c r="C135" s="32"/>
      <c r="D135" s="70"/>
      <c r="E135" s="70"/>
      <c r="F135" s="70"/>
      <c r="G135" s="70"/>
      <c r="H135" s="70"/>
      <c r="I135" s="7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</row>
    <row r="136" spans="1:237" s="70" customFormat="1" x14ac:dyDescent="0.3">
      <c r="A136" s="69"/>
      <c r="B136" s="32"/>
      <c r="C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</row>
    <row r="137" spans="1:237" s="70" customFormat="1" x14ac:dyDescent="0.3">
      <c r="A137" s="69"/>
      <c r="B137" s="32"/>
      <c r="C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</row>
    <row r="138" spans="1:237" s="70" customFormat="1" x14ac:dyDescent="0.3">
      <c r="A138" s="69"/>
      <c r="B138" s="32"/>
      <c r="C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</row>
    <row r="139" spans="1:237" s="70" customFormat="1" x14ac:dyDescent="0.3">
      <c r="A139" s="69"/>
      <c r="B139" s="32"/>
      <c r="C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</row>
    <row r="140" spans="1:237" s="70" customFormat="1" x14ac:dyDescent="0.3">
      <c r="A140" s="69"/>
      <c r="B140" s="32"/>
      <c r="C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</row>
    <row r="141" spans="1:237" s="70" customFormat="1" x14ac:dyDescent="0.3">
      <c r="A141" s="69"/>
      <c r="B141" s="32"/>
      <c r="C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</row>
    <row r="142" spans="1:237" s="70" customFormat="1" x14ac:dyDescent="0.3">
      <c r="A142" s="69"/>
      <c r="B142" s="32"/>
      <c r="C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</row>
    <row r="143" spans="1:237" s="70" customFormat="1" x14ac:dyDescent="0.3">
      <c r="A143" s="69"/>
      <c r="B143" s="72"/>
      <c r="C143" s="7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</row>
  </sheetData>
  <mergeCells count="25">
    <mergeCell ref="A1:Q1"/>
    <mergeCell ref="A2:Q2"/>
    <mergeCell ref="C12:I12"/>
    <mergeCell ref="J12:Q12"/>
    <mergeCell ref="D21:I21"/>
    <mergeCell ref="J21:Q21"/>
    <mergeCell ref="C5:I5"/>
    <mergeCell ref="J5:Q5"/>
    <mergeCell ref="D22:I22"/>
    <mergeCell ref="J22:Q22"/>
    <mergeCell ref="D31:I31"/>
    <mergeCell ref="J31:Q31"/>
    <mergeCell ref="D32:I32"/>
    <mergeCell ref="J32:Q32"/>
    <mergeCell ref="D39:I39"/>
    <mergeCell ref="J39:Q39"/>
    <mergeCell ref="D40:I40"/>
    <mergeCell ref="J40:Q40"/>
    <mergeCell ref="D44:I44"/>
    <mergeCell ref="J44:Q44"/>
    <mergeCell ref="B50:E50"/>
    <mergeCell ref="B51:E51"/>
    <mergeCell ref="B52:E52"/>
    <mergeCell ref="B53:E53"/>
    <mergeCell ref="B54:E54"/>
  </mergeCells>
  <phoneticPr fontId="51" type="noConversion"/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AC7F-B703-4BF6-979E-4998690DFFC7}">
  <dimension ref="A1:N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109375" defaultRowHeight="16.5" x14ac:dyDescent="0.3"/>
  <cols>
    <col min="1" max="1" width="6.7109375" style="138" customWidth="1"/>
    <col min="2" max="2" width="70.7109375" style="138" customWidth="1"/>
    <col min="3" max="3" width="20.7109375" style="138" customWidth="1"/>
    <col min="4" max="5" width="14.5703125" style="138" customWidth="1"/>
    <col min="6" max="6" width="16.5703125" style="138" customWidth="1"/>
    <col min="7" max="7" width="65.7109375" style="138" customWidth="1"/>
    <col min="8" max="8" width="20.7109375" style="138" customWidth="1"/>
    <col min="9" max="9" width="12.28515625" style="138" bestFit="1" customWidth="1"/>
    <col min="10" max="12" width="10.7109375" style="138" bestFit="1" customWidth="1"/>
    <col min="13" max="13" width="15" style="138" bestFit="1" customWidth="1"/>
    <col min="14" max="16384" width="8.7109375" style="138"/>
  </cols>
  <sheetData>
    <row r="1" spans="1:14" s="116" customFormat="1" ht="20.100000000000001" customHeight="1" x14ac:dyDescent="0.25">
      <c r="A1" s="833" t="s">
        <v>435</v>
      </c>
      <c r="B1" s="833"/>
      <c r="C1" s="833"/>
      <c r="D1" s="833"/>
      <c r="E1" s="833"/>
      <c r="F1" s="833"/>
      <c r="G1" s="833"/>
      <c r="H1" s="114"/>
      <c r="I1" s="114"/>
      <c r="J1" s="114"/>
      <c r="K1" s="115"/>
    </row>
    <row r="2" spans="1:14" s="116" customFormat="1" ht="20.100000000000001" customHeight="1" x14ac:dyDescent="0.25">
      <c r="A2" s="672"/>
      <c r="B2" s="833"/>
      <c r="C2" s="833"/>
      <c r="D2" s="833"/>
      <c r="E2" s="833"/>
      <c r="F2" s="833"/>
      <c r="G2" s="833"/>
      <c r="H2" s="114"/>
      <c r="I2" s="114"/>
      <c r="J2" s="114"/>
      <c r="K2" s="115"/>
    </row>
    <row r="3" spans="1:14" s="119" customFormat="1" ht="105" customHeight="1" x14ac:dyDescent="0.25">
      <c r="A3" s="834" t="s">
        <v>436</v>
      </c>
      <c r="B3" s="835"/>
      <c r="C3" s="835"/>
      <c r="D3" s="835"/>
      <c r="E3" s="835"/>
      <c r="F3" s="835"/>
      <c r="G3" s="835"/>
      <c r="H3" s="117"/>
      <c r="I3" s="117"/>
      <c r="J3" s="117"/>
      <c r="K3" s="118"/>
    </row>
    <row r="4" spans="1:14" s="123" customFormat="1" ht="25.35" customHeight="1" thickBot="1" x14ac:dyDescent="0.35">
      <c r="A4" s="120"/>
      <c r="B4" s="836"/>
      <c r="C4" s="836"/>
      <c r="D4" s="836"/>
      <c r="E4" s="836"/>
      <c r="F4" s="836"/>
      <c r="G4" s="836"/>
      <c r="H4" s="121"/>
      <c r="I4" s="121"/>
      <c r="J4" s="121"/>
      <c r="K4" s="122"/>
    </row>
    <row r="5" spans="1:14" s="123" customFormat="1" ht="41.85" customHeight="1" thickBot="1" x14ac:dyDescent="0.3">
      <c r="A5" s="172" t="s">
        <v>43</v>
      </c>
      <c r="B5" s="92" t="s">
        <v>437</v>
      </c>
      <c r="C5" s="93" t="s">
        <v>438</v>
      </c>
      <c r="D5" s="93" t="s">
        <v>439</v>
      </c>
      <c r="E5" s="93" t="s">
        <v>440</v>
      </c>
      <c r="F5" s="93" t="s">
        <v>441</v>
      </c>
      <c r="G5" s="93" t="s">
        <v>442</v>
      </c>
      <c r="H5" s="124"/>
      <c r="I5" s="124"/>
      <c r="J5" s="124"/>
      <c r="K5" s="125"/>
    </row>
    <row r="6" spans="1:14" s="130" customFormat="1" ht="15" customHeight="1" x14ac:dyDescent="0.25">
      <c r="A6" s="175">
        <v>1</v>
      </c>
      <c r="B6" s="174"/>
      <c r="C6" s="126"/>
      <c r="D6" s="178"/>
      <c r="E6" s="127"/>
      <c r="F6" s="126"/>
      <c r="G6" s="181"/>
      <c r="H6" s="128"/>
      <c r="I6" s="128"/>
      <c r="J6" s="128"/>
      <c r="K6" s="129"/>
      <c r="M6" s="123"/>
    </row>
    <row r="7" spans="1:14" s="130" customFormat="1" ht="15" customHeight="1" x14ac:dyDescent="0.25">
      <c r="A7" s="175">
        <v>2</v>
      </c>
      <c r="B7" s="174"/>
      <c r="C7" s="126"/>
      <c r="D7" s="178"/>
      <c r="E7" s="127"/>
      <c r="F7" s="126"/>
      <c r="G7" s="181"/>
      <c r="H7" s="128"/>
      <c r="I7" s="128"/>
      <c r="J7" s="128"/>
      <c r="K7" s="129"/>
      <c r="M7" s="123"/>
    </row>
    <row r="8" spans="1:14" s="130" customFormat="1" ht="15" customHeight="1" x14ac:dyDescent="0.25">
      <c r="A8" s="175">
        <v>3</v>
      </c>
      <c r="B8" s="174"/>
      <c r="C8" s="126"/>
      <c r="D8" s="178"/>
      <c r="E8" s="127"/>
      <c r="F8" s="126"/>
      <c r="G8" s="181"/>
      <c r="H8" s="128"/>
      <c r="I8" s="128"/>
      <c r="J8" s="128"/>
      <c r="K8" s="129"/>
      <c r="M8" s="123"/>
    </row>
    <row r="9" spans="1:14" s="130" customFormat="1" ht="15" customHeight="1" x14ac:dyDescent="0.25">
      <c r="A9" s="175">
        <v>4</v>
      </c>
      <c r="B9" s="174"/>
      <c r="C9" s="126"/>
      <c r="D9" s="178"/>
      <c r="E9" s="127"/>
      <c r="F9" s="126"/>
      <c r="G9" s="181"/>
      <c r="H9" s="128"/>
      <c r="I9" s="128"/>
      <c r="J9" s="128"/>
      <c r="K9" s="129"/>
      <c r="M9" s="123"/>
    </row>
    <row r="10" spans="1:14" s="130" customFormat="1" ht="15" customHeight="1" x14ac:dyDescent="0.25">
      <c r="A10" s="175">
        <v>5</v>
      </c>
      <c r="B10" s="174"/>
      <c r="C10" s="126"/>
      <c r="D10" s="178"/>
      <c r="E10" s="127"/>
      <c r="F10" s="126"/>
      <c r="G10" s="181"/>
      <c r="H10" s="128"/>
      <c r="I10" s="128"/>
      <c r="J10" s="128"/>
      <c r="K10" s="129"/>
      <c r="M10" s="123"/>
    </row>
    <row r="11" spans="1:14" s="130" customFormat="1" ht="15" customHeight="1" x14ac:dyDescent="0.25">
      <c r="A11" s="175">
        <v>6</v>
      </c>
      <c r="B11" s="174"/>
      <c r="C11" s="126"/>
      <c r="D11" s="178"/>
      <c r="E11" s="127"/>
      <c r="F11" s="126"/>
      <c r="G11" s="181"/>
      <c r="H11" s="128"/>
      <c r="I11" s="128"/>
      <c r="J11" s="128"/>
      <c r="K11" s="129"/>
      <c r="M11" s="123"/>
    </row>
    <row r="12" spans="1:14" s="130" customFormat="1" ht="15" customHeight="1" x14ac:dyDescent="0.25">
      <c r="A12" s="175">
        <v>7</v>
      </c>
      <c r="B12" s="174"/>
      <c r="C12" s="126"/>
      <c r="D12" s="178"/>
      <c r="E12" s="127"/>
      <c r="F12" s="126"/>
      <c r="G12" s="181"/>
      <c r="H12" s="128"/>
      <c r="I12" s="128"/>
      <c r="J12" s="128"/>
      <c r="K12" s="129"/>
      <c r="M12" s="123"/>
    </row>
    <row r="13" spans="1:14" s="130" customFormat="1" ht="15" customHeight="1" x14ac:dyDescent="0.25">
      <c r="A13" s="175">
        <v>8</v>
      </c>
      <c r="B13" s="174"/>
      <c r="C13" s="126"/>
      <c r="D13" s="178"/>
      <c r="E13" s="127"/>
      <c r="F13" s="126"/>
      <c r="G13" s="181"/>
      <c r="H13" s="128"/>
      <c r="I13" s="128"/>
      <c r="J13" s="128"/>
      <c r="K13" s="129"/>
      <c r="M13" s="123"/>
    </row>
    <row r="14" spans="1:14" s="130" customFormat="1" ht="15" customHeight="1" x14ac:dyDescent="0.25">
      <c r="A14" s="175">
        <v>9</v>
      </c>
      <c r="B14" s="174"/>
      <c r="C14" s="126"/>
      <c r="D14" s="178"/>
      <c r="E14" s="127"/>
      <c r="F14" s="126"/>
      <c r="G14" s="181"/>
      <c r="H14" s="128"/>
      <c r="I14" s="128"/>
      <c r="J14" s="128"/>
      <c r="K14" s="129"/>
      <c r="M14" s="123"/>
    </row>
    <row r="15" spans="1:14" s="130" customFormat="1" ht="15" customHeight="1" x14ac:dyDescent="0.25">
      <c r="A15" s="175">
        <v>10</v>
      </c>
      <c r="B15" s="174"/>
      <c r="C15" s="126"/>
      <c r="D15" s="179"/>
      <c r="E15" s="127"/>
      <c r="F15" s="126"/>
      <c r="G15" s="182"/>
      <c r="H15" s="128"/>
      <c r="I15" s="128"/>
      <c r="J15" s="128"/>
      <c r="K15" s="129"/>
    </row>
    <row r="16" spans="1:14" s="130" customFormat="1" ht="15" customHeight="1" thickBot="1" x14ac:dyDescent="0.3">
      <c r="A16" s="176"/>
      <c r="B16" s="131"/>
      <c r="C16" s="132"/>
      <c r="D16" s="180"/>
      <c r="E16" s="127"/>
      <c r="F16" s="126"/>
      <c r="G16" s="183"/>
      <c r="H16" s="128"/>
      <c r="I16" s="133"/>
      <c r="J16" s="133"/>
      <c r="K16" s="133"/>
      <c r="L16" s="133"/>
      <c r="M16" s="134"/>
      <c r="N16" s="133"/>
    </row>
    <row r="17" spans="1:11" s="130" customFormat="1" ht="15" customHeight="1" thickBot="1" x14ac:dyDescent="0.3">
      <c r="A17" s="135"/>
      <c r="B17" s="136" t="s">
        <v>443</v>
      </c>
      <c r="C17" s="137"/>
      <c r="D17" s="177">
        <f>SUM(D6:D16)</f>
        <v>0</v>
      </c>
      <c r="E17" s="137"/>
      <c r="F17" s="137">
        <f>SUM(F6:F16)</f>
        <v>0</v>
      </c>
      <c r="G17" s="137"/>
      <c r="H17" s="128"/>
      <c r="I17" s="128"/>
      <c r="J17" s="128"/>
      <c r="K17" s="129"/>
    </row>
    <row r="21" spans="1:11" x14ac:dyDescent="0.3">
      <c r="A21" s="19"/>
      <c r="B21" s="692" t="s">
        <v>39</v>
      </c>
      <c r="C21" s="693"/>
      <c r="D21" s="694"/>
    </row>
    <row r="22" spans="1:11" x14ac:dyDescent="0.3">
      <c r="A22" s="21">
        <v>1</v>
      </c>
      <c r="B22" s="738"/>
      <c r="C22" s="739"/>
      <c r="D22" s="740"/>
    </row>
    <row r="23" spans="1:11" x14ac:dyDescent="0.3">
      <c r="A23" s="22">
        <v>2</v>
      </c>
      <c r="B23" s="735"/>
      <c r="C23" s="736"/>
      <c r="D23" s="737"/>
    </row>
    <row r="24" spans="1:11" x14ac:dyDescent="0.3">
      <c r="A24" s="22">
        <v>3</v>
      </c>
      <c r="B24" s="735"/>
      <c r="C24" s="736"/>
      <c r="D24" s="737"/>
    </row>
    <row r="25" spans="1:11" x14ac:dyDescent="0.3">
      <c r="A25" s="22">
        <v>4</v>
      </c>
      <c r="B25" s="735"/>
      <c r="C25" s="736"/>
      <c r="D25" s="737"/>
    </row>
    <row r="26" spans="1:11" x14ac:dyDescent="0.3">
      <c r="A26" s="22">
        <v>5</v>
      </c>
      <c r="B26" s="735"/>
      <c r="C26" s="736"/>
      <c r="D26" s="737"/>
    </row>
    <row r="27" spans="1:11" x14ac:dyDescent="0.3">
      <c r="A27" s="22">
        <v>6</v>
      </c>
      <c r="B27" s="735"/>
      <c r="C27" s="736"/>
      <c r="D27" s="737"/>
    </row>
    <row r="28" spans="1:11" x14ac:dyDescent="0.3">
      <c r="A28" s="22">
        <v>7</v>
      </c>
      <c r="B28" s="738"/>
      <c r="C28" s="739"/>
      <c r="D28" s="740"/>
    </row>
    <row r="29" spans="1:11" x14ac:dyDescent="0.3">
      <c r="A29" s="22">
        <v>8</v>
      </c>
      <c r="B29" s="735"/>
      <c r="C29" s="736"/>
      <c r="D29" s="737"/>
    </row>
    <row r="30" spans="1:11" x14ac:dyDescent="0.3">
      <c r="A30" s="22">
        <v>9</v>
      </c>
      <c r="B30" s="735"/>
      <c r="C30" s="736"/>
      <c r="D30" s="737"/>
    </row>
    <row r="31" spans="1:11" x14ac:dyDescent="0.3">
      <c r="A31" s="22">
        <v>10</v>
      </c>
      <c r="B31" s="735"/>
      <c r="C31" s="736"/>
      <c r="D31" s="737"/>
    </row>
  </sheetData>
  <mergeCells count="15"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A1:G1"/>
    <mergeCell ref="B2:G2"/>
    <mergeCell ref="A3:G3"/>
    <mergeCell ref="B4:G4"/>
    <mergeCell ref="B21:D2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5330-0C72-4E6C-A542-3A489CC18EEB}">
  <dimension ref="A1:AA73"/>
  <sheetViews>
    <sheetView zoomScale="90" zoomScaleNormal="90" zoomScalePageLayoutView="85" workbookViewId="0">
      <pane xSplit="2" ySplit="4" topLeftCell="C5" activePane="bottomRight" state="frozen"/>
      <selection pane="topRight" activeCell="R31" sqref="R31"/>
      <selection pane="bottomLeft" activeCell="R31" sqref="R31"/>
      <selection pane="bottomRight" activeCell="H8" sqref="H8"/>
    </sheetView>
  </sheetViews>
  <sheetFormatPr defaultColWidth="9.140625" defaultRowHeight="13.5" x14ac:dyDescent="0.25"/>
  <cols>
    <col min="1" max="1" width="3.7109375" style="94" customWidth="1"/>
    <col min="2" max="2" width="60.7109375" style="95" customWidth="1"/>
    <col min="3" max="4" width="13.7109375" style="95" customWidth="1"/>
    <col min="5" max="6" width="14.7109375" style="475" customWidth="1"/>
    <col min="7" max="13" width="14.7109375" style="95" customWidth="1"/>
    <col min="14" max="14" width="15.7109375" style="95" customWidth="1"/>
    <col min="15" max="15" width="2.7109375" style="95" customWidth="1"/>
    <col min="16" max="16" width="9.140625" style="95"/>
    <col min="17" max="24" width="12.28515625" style="95" customWidth="1"/>
    <col min="25" max="25" width="19" style="95" customWidth="1"/>
    <col min="26" max="26" width="11.28515625" style="95" bestFit="1" customWidth="1"/>
    <col min="27" max="114" width="9.140625" style="95"/>
    <col min="115" max="115" width="10.85546875" style="95" bestFit="1" customWidth="1"/>
    <col min="116" max="16384" width="9.140625" style="95"/>
  </cols>
  <sheetData>
    <row r="1" spans="1:27" ht="20.100000000000001" customHeight="1" x14ac:dyDescent="0.25">
      <c r="B1" s="741" t="s">
        <v>444</v>
      </c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</row>
    <row r="2" spans="1:27" ht="20.100000000000001" customHeight="1" x14ac:dyDescent="0.25">
      <c r="B2" s="741" t="s">
        <v>445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</row>
    <row r="3" spans="1:27" ht="24.95" customHeight="1" thickBot="1" x14ac:dyDescent="0.3"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</row>
    <row r="4" spans="1:27" s="96" customFormat="1" ht="57" x14ac:dyDescent="0.2">
      <c r="A4" s="97"/>
      <c r="B4" s="456" t="s">
        <v>446</v>
      </c>
      <c r="C4" s="457" t="s">
        <v>447</v>
      </c>
      <c r="D4" s="457" t="s">
        <v>448</v>
      </c>
      <c r="E4" s="458" t="s">
        <v>449</v>
      </c>
      <c r="F4" s="191" t="s">
        <v>340</v>
      </c>
      <c r="G4" s="459" t="s">
        <v>6</v>
      </c>
      <c r="H4" s="459" t="s">
        <v>7</v>
      </c>
      <c r="I4" s="459" t="s">
        <v>8</v>
      </c>
      <c r="J4" s="459" t="s">
        <v>9</v>
      </c>
      <c r="K4" s="459" t="s">
        <v>10</v>
      </c>
      <c r="L4" s="459" t="s">
        <v>11</v>
      </c>
      <c r="M4" s="459" t="s">
        <v>12</v>
      </c>
      <c r="N4" s="460" t="s">
        <v>450</v>
      </c>
    </row>
    <row r="5" spans="1:27" ht="14.25" customHeight="1" x14ac:dyDescent="0.25">
      <c r="B5" s="425"/>
      <c r="C5" s="426"/>
      <c r="D5" s="427"/>
      <c r="E5" s="428"/>
      <c r="F5" s="428"/>
      <c r="G5" s="424"/>
      <c r="H5" s="424"/>
      <c r="I5" s="424"/>
      <c r="J5" s="424"/>
      <c r="K5" s="424"/>
      <c r="L5" s="424"/>
      <c r="M5" s="424"/>
      <c r="N5" s="429"/>
    </row>
    <row r="6" spans="1:27" ht="14.25" customHeight="1" x14ac:dyDescent="0.25">
      <c r="B6" s="430" t="s">
        <v>451</v>
      </c>
      <c r="C6" s="204"/>
      <c r="D6" s="195"/>
      <c r="E6" s="431"/>
      <c r="F6" s="562"/>
      <c r="G6" s="197"/>
      <c r="H6" s="197"/>
      <c r="I6" s="197"/>
      <c r="J6" s="197"/>
      <c r="K6" s="197"/>
      <c r="L6" s="197"/>
      <c r="M6" s="197"/>
      <c r="N6" s="441"/>
    </row>
    <row r="7" spans="1:27" ht="14.25" customHeight="1" x14ac:dyDescent="0.25">
      <c r="B7" s="432" t="s">
        <v>199</v>
      </c>
      <c r="C7" s="203"/>
      <c r="D7" s="200">
        <v>0</v>
      </c>
      <c r="E7" s="433">
        <f t="shared" ref="E7:E9" si="0">C7*D7</f>
        <v>0</v>
      </c>
      <c r="F7" s="576">
        <v>0</v>
      </c>
      <c r="G7" s="567">
        <f>$E7</f>
        <v>0</v>
      </c>
      <c r="H7" s="567">
        <f>G7*(1+$F7)</f>
        <v>0</v>
      </c>
      <c r="I7" s="567">
        <f t="shared" ref="I7:L7" si="1">H7*(1+$F7)</f>
        <v>0</v>
      </c>
      <c r="J7" s="567">
        <f t="shared" si="1"/>
        <v>0</v>
      </c>
      <c r="K7" s="567">
        <f t="shared" si="1"/>
        <v>0</v>
      </c>
      <c r="L7" s="567">
        <f t="shared" si="1"/>
        <v>0</v>
      </c>
      <c r="M7" s="567">
        <v>0</v>
      </c>
      <c r="N7" s="568">
        <f>SUM(G7:M7)</f>
        <v>0</v>
      </c>
    </row>
    <row r="8" spans="1:27" ht="14.25" customHeight="1" x14ac:dyDescent="0.25">
      <c r="B8" s="432" t="s">
        <v>200</v>
      </c>
      <c r="C8" s="203"/>
      <c r="D8" s="200"/>
      <c r="E8" s="433">
        <f t="shared" si="0"/>
        <v>0</v>
      </c>
      <c r="F8" s="576">
        <v>0</v>
      </c>
      <c r="G8" s="567">
        <f t="shared" ref="G8:G9" si="2">$E8</f>
        <v>0</v>
      </c>
      <c r="H8" s="567">
        <f t="shared" ref="H8:L9" si="3">G8*(1+$F8)</f>
        <v>0</v>
      </c>
      <c r="I8" s="567">
        <f t="shared" si="3"/>
        <v>0</v>
      </c>
      <c r="J8" s="567">
        <f t="shared" si="3"/>
        <v>0</v>
      </c>
      <c r="K8" s="567">
        <f t="shared" si="3"/>
        <v>0</v>
      </c>
      <c r="L8" s="567">
        <f t="shared" si="3"/>
        <v>0</v>
      </c>
      <c r="M8" s="567">
        <v>0</v>
      </c>
      <c r="N8" s="568">
        <f t="shared" ref="N8:N10" si="4">SUM(G8:M8)</f>
        <v>0</v>
      </c>
    </row>
    <row r="9" spans="1:27" ht="14.25" customHeight="1" x14ac:dyDescent="0.25">
      <c r="B9" s="432" t="s">
        <v>201</v>
      </c>
      <c r="C9" s="203"/>
      <c r="D9" s="200"/>
      <c r="E9" s="433">
        <f t="shared" si="0"/>
        <v>0</v>
      </c>
      <c r="F9" s="576">
        <v>0</v>
      </c>
      <c r="G9" s="567">
        <f t="shared" si="2"/>
        <v>0</v>
      </c>
      <c r="H9" s="567">
        <f t="shared" si="3"/>
        <v>0</v>
      </c>
      <c r="I9" s="567">
        <f t="shared" si="3"/>
        <v>0</v>
      </c>
      <c r="J9" s="567">
        <f t="shared" si="3"/>
        <v>0</v>
      </c>
      <c r="K9" s="567">
        <f t="shared" si="3"/>
        <v>0</v>
      </c>
      <c r="L9" s="567">
        <f t="shared" si="3"/>
        <v>0</v>
      </c>
      <c r="M9" s="567">
        <v>0</v>
      </c>
      <c r="N9" s="568">
        <f t="shared" si="4"/>
        <v>0</v>
      </c>
    </row>
    <row r="10" spans="1:27" ht="14.25" customHeight="1" x14ac:dyDescent="0.25">
      <c r="B10" s="434" t="s">
        <v>452</v>
      </c>
      <c r="C10" s="204">
        <f>SUM(C7:C9)</f>
        <v>0</v>
      </c>
      <c r="D10" s="201"/>
      <c r="E10" s="431">
        <f t="shared" ref="E10" si="5">SUM(E7:E9)</f>
        <v>0</v>
      </c>
      <c r="F10" s="576"/>
      <c r="G10" s="567">
        <f>SUM(G7:G9)</f>
        <v>0</v>
      </c>
      <c r="H10" s="567">
        <f t="shared" ref="H10:L10" si="6">SUM(H7:H9)</f>
        <v>0</v>
      </c>
      <c r="I10" s="567">
        <f t="shared" si="6"/>
        <v>0</v>
      </c>
      <c r="J10" s="567">
        <f t="shared" si="6"/>
        <v>0</v>
      </c>
      <c r="K10" s="567">
        <f t="shared" si="6"/>
        <v>0</v>
      </c>
      <c r="L10" s="567">
        <f t="shared" si="6"/>
        <v>0</v>
      </c>
      <c r="M10" s="567">
        <v>0</v>
      </c>
      <c r="N10" s="568">
        <f t="shared" si="4"/>
        <v>0</v>
      </c>
    </row>
    <row r="11" spans="1:27" ht="14.25" customHeight="1" x14ac:dyDescent="0.25">
      <c r="B11" s="461"/>
      <c r="C11" s="462"/>
      <c r="D11" s="463"/>
      <c r="E11" s="464"/>
      <c r="F11" s="464"/>
      <c r="G11" s="465"/>
      <c r="H11" s="465"/>
      <c r="I11" s="465"/>
      <c r="J11" s="465"/>
      <c r="K11" s="465"/>
      <c r="L11" s="465"/>
      <c r="M11" s="465"/>
      <c r="N11" s="466"/>
      <c r="O11" s="98"/>
      <c r="Y11" s="99"/>
      <c r="Z11" s="99"/>
      <c r="AA11" s="100"/>
    </row>
    <row r="12" spans="1:27" ht="14.25" customHeight="1" x14ac:dyDescent="0.25">
      <c r="B12" s="467" t="s">
        <v>453</v>
      </c>
      <c r="C12" s="468"/>
      <c r="D12" s="469"/>
      <c r="E12" s="470"/>
      <c r="F12" s="470"/>
      <c r="G12" s="577"/>
      <c r="H12" s="471"/>
      <c r="I12" s="211"/>
      <c r="J12" s="211"/>
      <c r="K12" s="211"/>
      <c r="L12" s="211"/>
      <c r="M12" s="211"/>
      <c r="N12" s="435"/>
    </row>
    <row r="13" spans="1:27" ht="14.25" customHeight="1" x14ac:dyDescent="0.25">
      <c r="B13" s="432" t="s">
        <v>199</v>
      </c>
      <c r="C13" s="203"/>
      <c r="D13" s="200">
        <v>0</v>
      </c>
      <c r="E13" s="433">
        <f t="shared" ref="E13:E15" si="7">C13*D13</f>
        <v>0</v>
      </c>
      <c r="F13" s="576">
        <v>0</v>
      </c>
      <c r="G13" s="567">
        <f>$E13</f>
        <v>0</v>
      </c>
      <c r="H13" s="567">
        <f>G13*(1+$F13)</f>
        <v>0</v>
      </c>
      <c r="I13" s="567">
        <f t="shared" ref="I13:I15" si="8">H13*(1+$F13)</f>
        <v>0</v>
      </c>
      <c r="J13" s="567">
        <f t="shared" ref="J13:J15" si="9">I13*(1+$F13)</f>
        <v>0</v>
      </c>
      <c r="K13" s="567">
        <f t="shared" ref="K13:K15" si="10">J13*(1+$F13)</f>
        <v>0</v>
      </c>
      <c r="L13" s="567">
        <f t="shared" ref="L13:L15" si="11">K13*(1+$F13)</f>
        <v>0</v>
      </c>
      <c r="M13" s="567">
        <v>0</v>
      </c>
      <c r="N13" s="568">
        <f>SUM(G13:M13)</f>
        <v>0</v>
      </c>
    </row>
    <row r="14" spans="1:27" ht="14.25" customHeight="1" x14ac:dyDescent="0.25">
      <c r="B14" s="432" t="s">
        <v>200</v>
      </c>
      <c r="C14" s="203"/>
      <c r="D14" s="200"/>
      <c r="E14" s="433">
        <f t="shared" si="7"/>
        <v>0</v>
      </c>
      <c r="F14" s="576">
        <v>0</v>
      </c>
      <c r="G14" s="567">
        <f t="shared" ref="G14:G15" si="12">$E14</f>
        <v>0</v>
      </c>
      <c r="H14" s="567">
        <f t="shared" ref="H14:H15" si="13">G14*(1+$F14)</f>
        <v>0</v>
      </c>
      <c r="I14" s="567">
        <f t="shared" si="8"/>
        <v>0</v>
      </c>
      <c r="J14" s="567">
        <f t="shared" si="9"/>
        <v>0</v>
      </c>
      <c r="K14" s="567">
        <f t="shared" si="10"/>
        <v>0</v>
      </c>
      <c r="L14" s="567">
        <f t="shared" si="11"/>
        <v>0</v>
      </c>
      <c r="M14" s="567">
        <v>0</v>
      </c>
      <c r="N14" s="568">
        <f t="shared" ref="N14:N16" si="14">SUM(G14:M14)</f>
        <v>0</v>
      </c>
    </row>
    <row r="15" spans="1:27" ht="14.25" customHeight="1" x14ac:dyDescent="0.25">
      <c r="B15" s="432" t="s">
        <v>201</v>
      </c>
      <c r="C15" s="203"/>
      <c r="D15" s="200"/>
      <c r="E15" s="433">
        <f t="shared" si="7"/>
        <v>0</v>
      </c>
      <c r="F15" s="576">
        <v>0</v>
      </c>
      <c r="G15" s="567">
        <f t="shared" si="12"/>
        <v>0</v>
      </c>
      <c r="H15" s="567">
        <f t="shared" si="13"/>
        <v>0</v>
      </c>
      <c r="I15" s="567">
        <f t="shared" si="8"/>
        <v>0</v>
      </c>
      <c r="J15" s="567">
        <f t="shared" si="9"/>
        <v>0</v>
      </c>
      <c r="K15" s="567">
        <f t="shared" si="10"/>
        <v>0</v>
      </c>
      <c r="L15" s="567">
        <f t="shared" si="11"/>
        <v>0</v>
      </c>
      <c r="M15" s="567">
        <v>0</v>
      </c>
      <c r="N15" s="568">
        <f t="shared" si="14"/>
        <v>0</v>
      </c>
    </row>
    <row r="16" spans="1:27" ht="14.25" customHeight="1" x14ac:dyDescent="0.25">
      <c r="B16" s="434" t="s">
        <v>454</v>
      </c>
      <c r="C16" s="204">
        <f>SUM(C13:C15)</f>
        <v>0</v>
      </c>
      <c r="D16" s="201"/>
      <c r="E16" s="431">
        <f t="shared" ref="E16" si="15">SUM(E13:E15)</f>
        <v>0</v>
      </c>
      <c r="F16" s="576"/>
      <c r="G16" s="567">
        <f>SUM(G13:G15)</f>
        <v>0</v>
      </c>
      <c r="H16" s="567">
        <f t="shared" ref="H16" si="16">SUM(H13:H15)</f>
        <v>0</v>
      </c>
      <c r="I16" s="567">
        <f t="shared" ref="I16" si="17">SUM(I13:I15)</f>
        <v>0</v>
      </c>
      <c r="J16" s="567">
        <f t="shared" ref="J16" si="18">SUM(J13:J15)</f>
        <v>0</v>
      </c>
      <c r="K16" s="567">
        <f t="shared" ref="K16" si="19">SUM(K13:K15)</f>
        <v>0</v>
      </c>
      <c r="L16" s="567">
        <f t="shared" ref="L16" si="20">SUM(L13:L15)</f>
        <v>0</v>
      </c>
      <c r="M16" s="567">
        <v>0</v>
      </c>
      <c r="N16" s="568">
        <f t="shared" si="14"/>
        <v>0</v>
      </c>
    </row>
    <row r="17" spans="1:26" ht="14.25" customHeight="1" x14ac:dyDescent="0.25">
      <c r="B17" s="445"/>
      <c r="C17" s="446"/>
      <c r="D17" s="447"/>
      <c r="E17" s="448"/>
      <c r="F17" s="448"/>
      <c r="G17" s="449"/>
      <c r="H17" s="449"/>
      <c r="I17" s="449"/>
      <c r="J17" s="449"/>
      <c r="K17" s="449"/>
      <c r="L17" s="449"/>
      <c r="M17" s="449"/>
      <c r="N17" s="450"/>
      <c r="Y17" s="99"/>
      <c r="Z17" s="99"/>
    </row>
    <row r="18" spans="1:26" ht="14.25" customHeight="1" x14ac:dyDescent="0.25">
      <c r="B18" s="467" t="s">
        <v>455</v>
      </c>
      <c r="C18" s="468"/>
      <c r="D18" s="469"/>
      <c r="E18" s="470"/>
      <c r="F18" s="470"/>
      <c r="G18" s="577"/>
      <c r="H18" s="471"/>
      <c r="I18" s="211"/>
      <c r="J18" s="211"/>
      <c r="K18" s="211"/>
      <c r="L18" s="211"/>
      <c r="M18" s="211"/>
      <c r="N18" s="435"/>
      <c r="Y18" s="99"/>
      <c r="Z18" s="99"/>
    </row>
    <row r="19" spans="1:26" ht="14.25" customHeight="1" x14ac:dyDescent="0.25">
      <c r="B19" s="432" t="s">
        <v>199</v>
      </c>
      <c r="C19" s="203"/>
      <c r="D19" s="200">
        <v>0</v>
      </c>
      <c r="E19" s="433">
        <f t="shared" ref="E19:E21" si="21">C19*D19</f>
        <v>0</v>
      </c>
      <c r="F19" s="576">
        <v>0</v>
      </c>
      <c r="G19" s="567">
        <f>$E19</f>
        <v>0</v>
      </c>
      <c r="H19" s="567">
        <f>G19*(1+$F19)</f>
        <v>0</v>
      </c>
      <c r="I19" s="567">
        <f t="shared" ref="I19:I21" si="22">H19*(1+$F19)</f>
        <v>0</v>
      </c>
      <c r="J19" s="567">
        <f t="shared" ref="J19:J21" si="23">I19*(1+$F19)</f>
        <v>0</v>
      </c>
      <c r="K19" s="567">
        <f t="shared" ref="K19:K21" si="24">J19*(1+$F19)</f>
        <v>0</v>
      </c>
      <c r="L19" s="567">
        <f t="shared" ref="L19:L21" si="25">K19*(1+$F19)</f>
        <v>0</v>
      </c>
      <c r="M19" s="567">
        <v>0</v>
      </c>
      <c r="N19" s="568">
        <f>SUM(G19:M19)</f>
        <v>0</v>
      </c>
      <c r="Y19" s="99"/>
      <c r="Z19" s="99"/>
    </row>
    <row r="20" spans="1:26" ht="14.25" customHeight="1" x14ac:dyDescent="0.25">
      <c r="B20" s="432" t="s">
        <v>200</v>
      </c>
      <c r="C20" s="203"/>
      <c r="D20" s="200"/>
      <c r="E20" s="433">
        <f t="shared" si="21"/>
        <v>0</v>
      </c>
      <c r="F20" s="576">
        <v>0</v>
      </c>
      <c r="G20" s="567">
        <f t="shared" ref="G20:G21" si="26">$E20</f>
        <v>0</v>
      </c>
      <c r="H20" s="567">
        <f t="shared" ref="H20:H21" si="27">G20*(1+$F20)</f>
        <v>0</v>
      </c>
      <c r="I20" s="567">
        <f t="shared" si="22"/>
        <v>0</v>
      </c>
      <c r="J20" s="567">
        <f t="shared" si="23"/>
        <v>0</v>
      </c>
      <c r="K20" s="567">
        <f t="shared" si="24"/>
        <v>0</v>
      </c>
      <c r="L20" s="567">
        <f t="shared" si="25"/>
        <v>0</v>
      </c>
      <c r="M20" s="567">
        <v>0</v>
      </c>
      <c r="N20" s="568">
        <f t="shared" ref="N20:N21" si="28">SUM(G20:M20)</f>
        <v>0</v>
      </c>
      <c r="Y20" s="99"/>
      <c r="Z20" s="99"/>
    </row>
    <row r="21" spans="1:26" ht="14.25" customHeight="1" x14ac:dyDescent="0.25">
      <c r="B21" s="432" t="s">
        <v>201</v>
      </c>
      <c r="C21" s="203"/>
      <c r="D21" s="200"/>
      <c r="E21" s="433">
        <f t="shared" si="21"/>
        <v>0</v>
      </c>
      <c r="F21" s="576">
        <v>0</v>
      </c>
      <c r="G21" s="567">
        <f t="shared" si="26"/>
        <v>0</v>
      </c>
      <c r="H21" s="567">
        <f t="shared" si="27"/>
        <v>0</v>
      </c>
      <c r="I21" s="567">
        <f t="shared" si="22"/>
        <v>0</v>
      </c>
      <c r="J21" s="567">
        <f t="shared" si="23"/>
        <v>0</v>
      </c>
      <c r="K21" s="567">
        <f t="shared" si="24"/>
        <v>0</v>
      </c>
      <c r="L21" s="567">
        <f t="shared" si="25"/>
        <v>0</v>
      </c>
      <c r="M21" s="567">
        <v>0</v>
      </c>
      <c r="N21" s="568">
        <f t="shared" si="28"/>
        <v>0</v>
      </c>
      <c r="Y21" s="99"/>
      <c r="Z21" s="99"/>
    </row>
    <row r="22" spans="1:26" ht="14.25" customHeight="1" x14ac:dyDescent="0.25">
      <c r="B22" s="434" t="s">
        <v>456</v>
      </c>
      <c r="C22" s="204">
        <f>SUM(C19:C21)</f>
        <v>0</v>
      </c>
      <c r="D22" s="201"/>
      <c r="E22" s="431">
        <f t="shared" ref="E22" si="29">SUM(E19:E21)</f>
        <v>0</v>
      </c>
      <c r="F22" s="576"/>
      <c r="G22" s="567">
        <f>SUM(G19:G21)</f>
        <v>0</v>
      </c>
      <c r="H22" s="567">
        <f t="shared" ref="H22" si="30">SUM(H19:H21)</f>
        <v>0</v>
      </c>
      <c r="I22" s="567">
        <f t="shared" ref="I22" si="31">SUM(I19:I21)</f>
        <v>0</v>
      </c>
      <c r="J22" s="567">
        <f t="shared" ref="J22" si="32">SUM(J19:J21)</f>
        <v>0</v>
      </c>
      <c r="K22" s="567">
        <f t="shared" ref="K22" si="33">SUM(K19:K21)</f>
        <v>0</v>
      </c>
      <c r="L22" s="567">
        <f t="shared" ref="L22" si="34">SUM(L19:L21)</f>
        <v>0</v>
      </c>
      <c r="M22" s="567">
        <v>0</v>
      </c>
      <c r="N22" s="568">
        <f>SUM(G22:M22)</f>
        <v>0</v>
      </c>
      <c r="Y22" s="99"/>
      <c r="Z22" s="99"/>
    </row>
    <row r="23" spans="1:26" ht="14.25" customHeight="1" x14ac:dyDescent="0.25">
      <c r="B23" s="445"/>
      <c r="C23" s="446"/>
      <c r="D23" s="447"/>
      <c r="E23" s="448"/>
      <c r="F23" s="448"/>
      <c r="G23" s="472"/>
      <c r="H23" s="472"/>
      <c r="I23" s="472"/>
      <c r="J23" s="472"/>
      <c r="K23" s="472"/>
      <c r="L23" s="472"/>
      <c r="M23" s="472"/>
      <c r="N23" s="661"/>
      <c r="Y23" s="99"/>
      <c r="Z23" s="99"/>
    </row>
    <row r="24" spans="1:26" ht="14.25" customHeight="1" thickBot="1" x14ac:dyDescent="0.3">
      <c r="B24" s="451" t="s">
        <v>457</v>
      </c>
      <c r="C24" s="452"/>
      <c r="D24" s="453"/>
      <c r="E24" s="454">
        <f>SUM(E10,E16,E22)</f>
        <v>0</v>
      </c>
      <c r="F24" s="454"/>
      <c r="G24" s="454">
        <f>SUM(G10,G16,G22)</f>
        <v>0</v>
      </c>
      <c r="H24" s="454">
        <f t="shared" ref="H24:M24" si="35">SUM(H10,H16,H22)</f>
        <v>0</v>
      </c>
      <c r="I24" s="454">
        <f t="shared" si="35"/>
        <v>0</v>
      </c>
      <c r="J24" s="454">
        <f t="shared" si="35"/>
        <v>0</v>
      </c>
      <c r="K24" s="454">
        <f t="shared" si="35"/>
        <v>0</v>
      </c>
      <c r="L24" s="454">
        <f t="shared" ref="L24" si="36">SUM(L10,L16,L22)</f>
        <v>0</v>
      </c>
      <c r="M24" s="454">
        <f t="shared" si="35"/>
        <v>0</v>
      </c>
      <c r="N24" s="455">
        <f>SUM(N10,N16,N22)</f>
        <v>0</v>
      </c>
      <c r="Q24" s="96"/>
      <c r="R24" s="96"/>
      <c r="S24" s="96"/>
      <c r="T24" s="96"/>
      <c r="U24" s="96"/>
      <c r="V24" s="96"/>
      <c r="W24" s="96"/>
      <c r="X24" s="96"/>
      <c r="Y24" s="99"/>
      <c r="Z24" s="99"/>
    </row>
    <row r="25" spans="1:26" x14ac:dyDescent="0.25">
      <c r="B25" s="473"/>
      <c r="C25" s="473"/>
      <c r="D25" s="473"/>
      <c r="E25" s="474"/>
      <c r="F25" s="474"/>
      <c r="G25" s="101"/>
      <c r="H25" s="101"/>
      <c r="I25" s="101"/>
      <c r="J25" s="101"/>
      <c r="K25" s="101"/>
      <c r="L25" s="101"/>
      <c r="M25" s="101"/>
      <c r="N25" s="101"/>
      <c r="Q25" s="96"/>
      <c r="R25" s="96"/>
      <c r="S25" s="96"/>
      <c r="T25" s="96"/>
      <c r="U25" s="96"/>
      <c r="V25" s="96"/>
      <c r="W25" s="96"/>
      <c r="X25" s="96"/>
      <c r="Y25" s="99"/>
      <c r="Z25" s="99"/>
    </row>
    <row r="26" spans="1:26" x14ac:dyDescent="0.25">
      <c r="N26" s="476"/>
    </row>
    <row r="27" spans="1:26" ht="20.100000000000001" customHeight="1" x14ac:dyDescent="0.25">
      <c r="B27" s="699" t="s">
        <v>39</v>
      </c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44"/>
    </row>
    <row r="28" spans="1:26" x14ac:dyDescent="0.25">
      <c r="A28" s="102">
        <v>1</v>
      </c>
      <c r="B28" s="697"/>
      <c r="C28" s="698"/>
      <c r="D28" s="698"/>
      <c r="E28" s="698"/>
      <c r="F28" s="698"/>
      <c r="G28" s="698"/>
      <c r="H28" s="698"/>
      <c r="I28" s="698"/>
      <c r="J28" s="698"/>
      <c r="K28" s="698"/>
      <c r="L28" s="698"/>
      <c r="M28" s="698"/>
      <c r="N28" s="743"/>
    </row>
    <row r="29" spans="1:26" x14ac:dyDescent="0.25">
      <c r="A29" s="102">
        <v>2</v>
      </c>
      <c r="B29" s="697"/>
      <c r="C29" s="698"/>
      <c r="D29" s="698"/>
      <c r="E29" s="698"/>
      <c r="F29" s="698"/>
      <c r="G29" s="698"/>
      <c r="H29" s="698"/>
      <c r="I29" s="698"/>
      <c r="J29" s="698"/>
      <c r="K29" s="698"/>
      <c r="L29" s="698"/>
      <c r="M29" s="698"/>
      <c r="N29" s="743"/>
    </row>
    <row r="30" spans="1:26" x14ac:dyDescent="0.25">
      <c r="A30" s="102">
        <v>3</v>
      </c>
      <c r="B30" s="697"/>
      <c r="C30" s="698"/>
      <c r="D30" s="698"/>
      <c r="E30" s="698"/>
      <c r="F30" s="698"/>
      <c r="G30" s="698"/>
      <c r="H30" s="698"/>
      <c r="I30" s="698"/>
      <c r="J30" s="698"/>
      <c r="K30" s="698"/>
      <c r="L30" s="698"/>
      <c r="M30" s="698"/>
      <c r="N30" s="743"/>
    </row>
    <row r="31" spans="1:26" x14ac:dyDescent="0.25">
      <c r="A31" s="102">
        <v>4</v>
      </c>
      <c r="B31" s="697"/>
      <c r="C31" s="698"/>
      <c r="D31" s="698"/>
      <c r="E31" s="698"/>
      <c r="F31" s="698"/>
      <c r="G31" s="698"/>
      <c r="H31" s="698"/>
      <c r="I31" s="698"/>
      <c r="J31" s="698"/>
      <c r="K31" s="698"/>
      <c r="L31" s="698"/>
      <c r="M31" s="698"/>
      <c r="N31" s="743"/>
    </row>
    <row r="32" spans="1:26" x14ac:dyDescent="0.25">
      <c r="A32" s="102">
        <v>5</v>
      </c>
      <c r="B32" s="697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743"/>
    </row>
    <row r="33" spans="2:14" x14ac:dyDescent="0.25">
      <c r="B33" s="477"/>
      <c r="C33" s="477"/>
      <c r="D33" s="477"/>
      <c r="E33" s="478"/>
      <c r="F33" s="478"/>
    </row>
    <row r="34" spans="2:14" x14ac:dyDescent="0.25">
      <c r="B34" s="477"/>
      <c r="C34" s="477"/>
      <c r="D34" s="477"/>
      <c r="E34" s="478"/>
      <c r="F34" s="478"/>
      <c r="G34" s="18"/>
      <c r="H34" s="18"/>
      <c r="I34" s="18"/>
      <c r="J34" s="18"/>
      <c r="K34" s="18"/>
      <c r="L34" s="18"/>
      <c r="M34" s="18"/>
    </row>
    <row r="35" spans="2:14" x14ac:dyDescent="0.25">
      <c r="B35" s="96"/>
      <c r="C35" s="96"/>
      <c r="D35" s="96"/>
      <c r="E35" s="479"/>
      <c r="F35" s="479"/>
      <c r="G35" s="480"/>
      <c r="H35" s="480"/>
      <c r="I35" s="480"/>
      <c r="J35" s="480"/>
      <c r="K35" s="480"/>
      <c r="L35" s="480"/>
      <c r="M35" s="480"/>
      <c r="N35" s="481"/>
    </row>
    <row r="36" spans="2:14" x14ac:dyDescent="0.25">
      <c r="B36" s="96"/>
      <c r="C36" s="96"/>
      <c r="D36" s="96"/>
      <c r="E36" s="479"/>
      <c r="F36" s="479"/>
      <c r="N36" s="481"/>
    </row>
    <row r="37" spans="2:14" x14ac:dyDescent="0.25">
      <c r="G37" s="103"/>
      <c r="H37" s="103"/>
      <c r="I37" s="103"/>
      <c r="J37" s="103"/>
      <c r="K37" s="103"/>
      <c r="L37" s="103"/>
      <c r="M37" s="103"/>
      <c r="N37" s="101"/>
    </row>
    <row r="38" spans="2:14" x14ac:dyDescent="0.25">
      <c r="G38" s="103"/>
      <c r="H38" s="103"/>
      <c r="I38" s="103"/>
      <c r="J38" s="103"/>
      <c r="K38" s="103"/>
      <c r="L38" s="103"/>
      <c r="M38" s="103"/>
      <c r="N38" s="101"/>
    </row>
    <row r="39" spans="2:14" x14ac:dyDescent="0.25">
      <c r="G39" s="103"/>
      <c r="H39" s="103"/>
      <c r="I39" s="103"/>
      <c r="J39" s="103"/>
      <c r="K39" s="103"/>
      <c r="L39" s="103"/>
      <c r="M39" s="103"/>
      <c r="N39" s="101"/>
    </row>
    <row r="40" spans="2:14" x14ac:dyDescent="0.25">
      <c r="G40" s="103"/>
      <c r="H40" s="103"/>
      <c r="I40" s="103"/>
      <c r="J40" s="103"/>
      <c r="K40" s="103"/>
      <c r="L40" s="103"/>
      <c r="M40" s="103"/>
      <c r="N40" s="101"/>
    </row>
    <row r="41" spans="2:14" x14ac:dyDescent="0.25">
      <c r="G41" s="103"/>
      <c r="H41" s="103"/>
      <c r="I41" s="103"/>
      <c r="J41" s="103"/>
      <c r="K41" s="103"/>
      <c r="L41" s="103"/>
      <c r="M41" s="103"/>
      <c r="N41" s="101"/>
    </row>
    <row r="42" spans="2:14" x14ac:dyDescent="0.25">
      <c r="B42" s="96"/>
      <c r="C42" s="96"/>
      <c r="D42" s="96"/>
      <c r="E42" s="479"/>
      <c r="F42" s="479"/>
      <c r="G42" s="101"/>
      <c r="H42" s="101"/>
      <c r="I42" s="101"/>
      <c r="J42" s="101"/>
      <c r="K42" s="101"/>
      <c r="L42" s="101"/>
      <c r="M42" s="101"/>
      <c r="N42" s="101"/>
    </row>
    <row r="43" spans="2:14" x14ac:dyDescent="0.25">
      <c r="G43" s="103"/>
      <c r="H43" s="103"/>
      <c r="I43" s="103"/>
      <c r="J43" s="103"/>
      <c r="K43" s="103"/>
      <c r="L43" s="103"/>
      <c r="M43" s="103"/>
      <c r="N43" s="101"/>
    </row>
    <row r="44" spans="2:14" x14ac:dyDescent="0.25">
      <c r="B44" s="96"/>
      <c r="C44" s="96"/>
      <c r="D44" s="96"/>
      <c r="E44" s="479"/>
      <c r="F44" s="479"/>
      <c r="G44" s="103"/>
      <c r="H44" s="103"/>
      <c r="I44" s="103"/>
      <c r="J44" s="103"/>
      <c r="K44" s="103"/>
      <c r="L44" s="103"/>
      <c r="M44" s="103"/>
      <c r="N44" s="101"/>
    </row>
    <row r="45" spans="2:14" x14ac:dyDescent="0.25">
      <c r="B45" s="94"/>
      <c r="C45" s="94"/>
      <c r="D45" s="94"/>
      <c r="G45" s="103"/>
      <c r="H45" s="103"/>
      <c r="I45" s="103"/>
      <c r="J45" s="103"/>
      <c r="K45" s="103"/>
      <c r="L45" s="103"/>
      <c r="M45" s="103"/>
      <c r="N45" s="101"/>
    </row>
    <row r="46" spans="2:14" x14ac:dyDescent="0.25">
      <c r="G46" s="103"/>
      <c r="H46" s="103"/>
      <c r="I46" s="103"/>
      <c r="J46" s="103"/>
      <c r="K46" s="103"/>
      <c r="L46" s="103"/>
      <c r="M46" s="103"/>
      <c r="N46" s="101"/>
    </row>
    <row r="47" spans="2:14" x14ac:dyDescent="0.25">
      <c r="G47" s="103"/>
      <c r="H47" s="103"/>
      <c r="I47" s="103"/>
      <c r="J47" s="103"/>
      <c r="K47" s="103"/>
      <c r="L47" s="103"/>
      <c r="M47" s="103"/>
      <c r="N47" s="101"/>
    </row>
    <row r="48" spans="2:14" x14ac:dyDescent="0.25">
      <c r="G48" s="103"/>
      <c r="H48" s="103"/>
      <c r="I48" s="103"/>
      <c r="J48" s="103"/>
      <c r="K48" s="103"/>
      <c r="L48" s="103"/>
      <c r="M48" s="103"/>
      <c r="N48" s="101"/>
    </row>
    <row r="49" spans="2:14" x14ac:dyDescent="0.25">
      <c r="G49" s="103"/>
      <c r="H49" s="103"/>
      <c r="I49" s="103"/>
      <c r="J49" s="103"/>
      <c r="K49" s="103"/>
      <c r="L49" s="103"/>
      <c r="M49" s="103"/>
      <c r="N49" s="101"/>
    </row>
    <row r="50" spans="2:14" x14ac:dyDescent="0.25">
      <c r="B50" s="96"/>
      <c r="C50" s="96"/>
      <c r="D50" s="96"/>
      <c r="E50" s="479"/>
      <c r="F50" s="479"/>
      <c r="G50" s="104"/>
      <c r="H50" s="104"/>
      <c r="I50" s="104"/>
      <c r="J50" s="104"/>
      <c r="K50" s="104"/>
      <c r="L50" s="104"/>
      <c r="M50" s="104"/>
      <c r="N50" s="104"/>
    </row>
    <row r="51" spans="2:14" x14ac:dyDescent="0.25">
      <c r="B51" s="96"/>
      <c r="C51" s="96"/>
      <c r="D51" s="96"/>
      <c r="E51" s="479"/>
      <c r="F51" s="479"/>
      <c r="G51" s="104"/>
      <c r="H51" s="104"/>
      <c r="I51" s="104"/>
      <c r="J51" s="104"/>
      <c r="K51" s="104"/>
      <c r="L51" s="104"/>
      <c r="M51" s="104"/>
      <c r="N51" s="101"/>
    </row>
    <row r="52" spans="2:14" x14ac:dyDescent="0.25">
      <c r="B52" s="96"/>
      <c r="C52" s="96"/>
      <c r="D52" s="96"/>
      <c r="E52" s="479"/>
      <c r="F52" s="479"/>
      <c r="G52" s="104"/>
      <c r="H52" s="104"/>
      <c r="I52" s="104"/>
      <c r="J52" s="104"/>
      <c r="K52" s="104"/>
      <c r="L52" s="104"/>
      <c r="M52" s="104"/>
      <c r="N52" s="101"/>
    </row>
    <row r="53" spans="2:14" x14ac:dyDescent="0.25">
      <c r="B53" s="94"/>
      <c r="C53" s="94"/>
      <c r="D53" s="94"/>
      <c r="G53" s="103"/>
      <c r="H53" s="103"/>
      <c r="I53" s="103"/>
      <c r="J53" s="103"/>
      <c r="K53" s="103"/>
      <c r="L53" s="103"/>
      <c r="M53" s="103"/>
      <c r="N53" s="101"/>
    </row>
    <row r="54" spans="2:14" x14ac:dyDescent="0.25">
      <c r="B54" s="97"/>
      <c r="C54" s="97"/>
      <c r="D54" s="97"/>
      <c r="E54" s="479"/>
      <c r="F54" s="479"/>
      <c r="G54" s="103"/>
      <c r="H54" s="103"/>
      <c r="I54" s="103"/>
      <c r="J54" s="103"/>
      <c r="K54" s="103"/>
      <c r="L54" s="103"/>
      <c r="M54" s="103"/>
      <c r="N54" s="101"/>
    </row>
    <row r="55" spans="2:14" x14ac:dyDescent="0.25">
      <c r="B55" s="94"/>
      <c r="C55" s="94"/>
      <c r="D55" s="94"/>
      <c r="G55" s="103"/>
      <c r="H55" s="103"/>
      <c r="I55" s="103"/>
      <c r="J55" s="103"/>
      <c r="K55" s="103"/>
      <c r="L55" s="103"/>
      <c r="M55" s="103"/>
      <c r="N55" s="101"/>
    </row>
    <row r="56" spans="2:14" x14ac:dyDescent="0.25">
      <c r="G56" s="103"/>
      <c r="H56" s="103"/>
      <c r="I56" s="103"/>
      <c r="J56" s="103"/>
      <c r="K56" s="103"/>
      <c r="L56" s="103"/>
      <c r="M56" s="103"/>
      <c r="N56" s="101"/>
    </row>
    <row r="57" spans="2:14" x14ac:dyDescent="0.25">
      <c r="B57" s="94"/>
      <c r="C57" s="94"/>
      <c r="D57" s="94"/>
      <c r="G57" s="103"/>
      <c r="H57" s="103"/>
      <c r="I57" s="103"/>
      <c r="J57" s="103"/>
      <c r="K57" s="103"/>
      <c r="L57" s="103"/>
      <c r="M57" s="103"/>
      <c r="N57" s="101"/>
    </row>
    <row r="58" spans="2:14" x14ac:dyDescent="0.25">
      <c r="G58" s="103"/>
      <c r="H58" s="103"/>
      <c r="I58" s="103"/>
      <c r="J58" s="103"/>
      <c r="K58" s="103"/>
      <c r="L58" s="103"/>
      <c r="M58" s="103"/>
      <c r="N58" s="101"/>
    </row>
    <row r="59" spans="2:14" x14ac:dyDescent="0.25">
      <c r="B59" s="94"/>
      <c r="C59" s="94"/>
      <c r="D59" s="94"/>
      <c r="G59" s="103"/>
      <c r="H59" s="103"/>
      <c r="I59" s="103"/>
      <c r="J59" s="103"/>
      <c r="K59" s="103"/>
      <c r="L59" s="103"/>
      <c r="M59" s="103"/>
      <c r="N59" s="101"/>
    </row>
    <row r="60" spans="2:14" x14ac:dyDescent="0.25">
      <c r="B60" s="97"/>
      <c r="C60" s="97"/>
      <c r="D60" s="97"/>
      <c r="E60" s="479"/>
      <c r="F60" s="479"/>
      <c r="G60" s="104"/>
      <c r="H60" s="104"/>
      <c r="I60" s="104"/>
      <c r="J60" s="104"/>
      <c r="K60" s="104"/>
      <c r="L60" s="104"/>
      <c r="M60" s="104"/>
      <c r="N60" s="104"/>
    </row>
    <row r="61" spans="2:14" x14ac:dyDescent="0.25">
      <c r="B61" s="94"/>
      <c r="C61" s="94"/>
      <c r="D61" s="94"/>
      <c r="G61" s="103"/>
      <c r="H61" s="103"/>
      <c r="I61" s="103"/>
      <c r="J61" s="103"/>
      <c r="K61" s="103"/>
      <c r="L61" s="103"/>
      <c r="M61" s="103"/>
      <c r="N61" s="101"/>
    </row>
    <row r="62" spans="2:14" x14ac:dyDescent="0.25">
      <c r="B62" s="96"/>
      <c r="C62" s="96"/>
      <c r="D62" s="96"/>
      <c r="E62" s="479"/>
      <c r="F62" s="479"/>
      <c r="G62" s="103"/>
      <c r="H62" s="103"/>
      <c r="I62" s="103"/>
      <c r="J62" s="103"/>
      <c r="K62" s="103"/>
      <c r="L62" s="103"/>
      <c r="M62" s="103"/>
      <c r="N62" s="101"/>
    </row>
    <row r="63" spans="2:14" x14ac:dyDescent="0.25">
      <c r="B63" s="94"/>
      <c r="C63" s="94"/>
      <c r="D63" s="94"/>
      <c r="G63" s="103"/>
      <c r="H63" s="103"/>
      <c r="I63" s="103"/>
      <c r="J63" s="103"/>
      <c r="K63" s="103"/>
      <c r="L63" s="103"/>
      <c r="M63" s="103"/>
      <c r="N63" s="101"/>
    </row>
    <row r="64" spans="2:14" x14ac:dyDescent="0.25">
      <c r="G64" s="103"/>
      <c r="H64" s="103"/>
      <c r="I64" s="103"/>
      <c r="J64" s="103"/>
      <c r="K64" s="103"/>
      <c r="L64" s="103"/>
      <c r="M64" s="103"/>
      <c r="N64" s="101"/>
    </row>
    <row r="65" spans="2:14" x14ac:dyDescent="0.25">
      <c r="G65" s="103"/>
      <c r="H65" s="103"/>
      <c r="I65" s="103"/>
      <c r="J65" s="103"/>
      <c r="K65" s="103"/>
      <c r="L65" s="103"/>
      <c r="M65" s="103"/>
      <c r="N65" s="101"/>
    </row>
    <row r="66" spans="2:14" x14ac:dyDescent="0.25">
      <c r="G66" s="103"/>
      <c r="H66" s="103"/>
      <c r="I66" s="103"/>
      <c r="J66" s="103"/>
      <c r="K66" s="103"/>
      <c r="L66" s="103"/>
      <c r="M66" s="103"/>
      <c r="N66" s="101"/>
    </row>
    <row r="67" spans="2:14" x14ac:dyDescent="0.25">
      <c r="G67" s="103"/>
      <c r="H67" s="103"/>
      <c r="I67" s="103"/>
      <c r="J67" s="103"/>
      <c r="K67" s="103"/>
      <c r="L67" s="103"/>
      <c r="M67" s="103"/>
      <c r="N67" s="101"/>
    </row>
    <row r="68" spans="2:14" x14ac:dyDescent="0.25">
      <c r="B68" s="97"/>
      <c r="C68" s="97"/>
      <c r="D68" s="97"/>
      <c r="E68" s="479"/>
      <c r="F68" s="479"/>
      <c r="G68" s="104"/>
      <c r="H68" s="104"/>
      <c r="I68" s="104"/>
      <c r="J68" s="104"/>
      <c r="K68" s="104"/>
      <c r="L68" s="104"/>
      <c r="M68" s="104"/>
      <c r="N68" s="104"/>
    </row>
    <row r="69" spans="2:14" x14ac:dyDescent="0.25">
      <c r="B69" s="97"/>
      <c r="C69" s="97"/>
      <c r="D69" s="97"/>
      <c r="E69" s="479"/>
      <c r="F69" s="479"/>
      <c r="G69" s="104"/>
      <c r="H69" s="104"/>
      <c r="I69" s="104"/>
      <c r="J69" s="104"/>
      <c r="K69" s="104"/>
      <c r="L69" s="104"/>
      <c r="M69" s="104"/>
      <c r="N69" s="101"/>
    </row>
    <row r="70" spans="2:14" x14ac:dyDescent="0.25">
      <c r="B70" s="97"/>
      <c r="C70" s="97"/>
      <c r="D70" s="97"/>
      <c r="E70" s="479"/>
      <c r="F70" s="479"/>
      <c r="G70" s="104"/>
      <c r="H70" s="104"/>
      <c r="I70" s="104"/>
      <c r="J70" s="104"/>
      <c r="K70" s="104"/>
      <c r="L70" s="104"/>
      <c r="M70" s="104"/>
      <c r="N70" s="101"/>
    </row>
    <row r="71" spans="2:14" x14ac:dyDescent="0.25">
      <c r="G71" s="105"/>
      <c r="H71" s="105"/>
      <c r="I71" s="105"/>
      <c r="J71" s="105"/>
      <c r="K71" s="105"/>
      <c r="L71" s="105"/>
      <c r="M71" s="105"/>
      <c r="N71" s="105"/>
    </row>
    <row r="72" spans="2:14" x14ac:dyDescent="0.25">
      <c r="G72" s="105"/>
      <c r="H72" s="105"/>
      <c r="I72" s="105"/>
      <c r="J72" s="105"/>
      <c r="K72" s="105"/>
      <c r="L72" s="105"/>
      <c r="M72" s="105"/>
      <c r="N72" s="105"/>
    </row>
    <row r="73" spans="2:14" x14ac:dyDescent="0.25">
      <c r="B73" s="96"/>
      <c r="C73" s="96"/>
      <c r="D73" s="96"/>
      <c r="E73" s="479"/>
      <c r="F73" s="479"/>
      <c r="G73" s="101"/>
      <c r="H73" s="101"/>
      <c r="I73" s="101"/>
      <c r="J73" s="101"/>
      <c r="K73" s="101"/>
      <c r="L73" s="101"/>
      <c r="M73" s="101"/>
      <c r="N73" s="101"/>
    </row>
  </sheetData>
  <mergeCells count="9">
    <mergeCell ref="B30:N30"/>
    <mergeCell ref="B31:N31"/>
    <mergeCell ref="B32:N32"/>
    <mergeCell ref="B1:N1"/>
    <mergeCell ref="B2:N2"/>
    <mergeCell ref="B3:N3"/>
    <mergeCell ref="B27:N27"/>
    <mergeCell ref="B28:N28"/>
    <mergeCell ref="B29:N29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5bce90d6-5a2c-47e0-8337-aac7acda0e97" ContentTypeId="0x0101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0343c0-af67-4d55-b6f3-a7838e163d14">PROCURE-1039933742-2311</_dlc_DocId>
    <_dlc_DocIdUrl xmlns="500343c0-af67-4d55-b6f3-a7838e163d14">
      <Url>https://osicagov.sharepoint.com/sites/Procurement/CalSAWS/_layouts/15/DocIdRedir.aspx?ID=PROCURE-1039933742-2311</Url>
      <Description>PROCURE-1039933742-2311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A9B18646CA547AA0211C62BE25688" ma:contentTypeVersion="9" ma:contentTypeDescription="Create a new document." ma:contentTypeScope="" ma:versionID="f24b652502c9f6e4966529014a461c5f">
  <xsd:schema xmlns:xsd="http://www.w3.org/2001/XMLSchema" xmlns:xs="http://www.w3.org/2001/XMLSchema" xmlns:p="http://schemas.microsoft.com/office/2006/metadata/properties" xmlns:ns2="500343c0-af67-4d55-b6f3-a7838e163d14" xmlns:ns3="4ec7b936-c78e-4e69-b316-5df51d9cc692" targetNamespace="http://schemas.microsoft.com/office/2006/metadata/properties" ma:root="true" ma:fieldsID="0c56d185f2a7777f7ed61628434875e0" ns2:_="" ns3:_="">
    <xsd:import namespace="500343c0-af67-4d55-b6f3-a7838e163d14"/>
    <xsd:import namespace="4ec7b936-c78e-4e69-b316-5df51d9cc6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b936-c78e-4e69-b316-5df51d9cc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D2101-D3FA-49F6-81D2-5475FEF8635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790CAB2-478B-49D3-99AC-9834BC49E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72A5CA-0214-4BB5-BA51-E3AD7BD7FC2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45D6609-575A-437F-9E23-8849CC58DDA8}">
  <ds:schemaRefs>
    <ds:schemaRef ds:uri="http://schemas.microsoft.com/office/2006/metadata/properties"/>
    <ds:schemaRef ds:uri="http://schemas.microsoft.com/office/infopath/2007/PartnerControls"/>
    <ds:schemaRef ds:uri="500343c0-af67-4d55-b6f3-a7838e163d14"/>
  </ds:schemaRefs>
</ds:datastoreItem>
</file>

<file path=customXml/itemProps5.xml><?xml version="1.0" encoding="utf-8"?>
<ds:datastoreItem xmlns:ds="http://schemas.openxmlformats.org/officeDocument/2006/customXml" ds:itemID="{A521B007-56C1-49BE-A645-6F35605E3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343c0-af67-4d55-b6f3-a7838e163d14"/>
    <ds:schemaRef ds:uri="4ec7b936-c78e-4e69-b316-5df51d9cc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40</vt:i4>
      </vt:variant>
    </vt:vector>
  </HeadingPairs>
  <TitlesOfParts>
    <vt:vector size="64" baseType="lpstr">
      <vt:lpstr>1. M&amp;E SFY Summary</vt:lpstr>
      <vt:lpstr>2. M&amp;E Deliverables</vt:lpstr>
      <vt:lpstr>3. Transition-In Staff Loading</vt:lpstr>
      <vt:lpstr>4. M&amp;E Software</vt:lpstr>
      <vt:lpstr>5. M&amp;E Services</vt:lpstr>
      <vt:lpstr>6. M&amp;E Staff Loading</vt:lpstr>
      <vt:lpstr>6.1 Base Year 1 Staff Loading</vt:lpstr>
      <vt:lpstr>6.2 Base Year 2 Staff Loading</vt:lpstr>
      <vt:lpstr>6.3 Base Year 3 Staff Loading</vt:lpstr>
      <vt:lpstr>6.4 Base Year 4 Staff Loading</vt:lpstr>
      <vt:lpstr>6.5 Base Year 5 Staff Loading</vt:lpstr>
      <vt:lpstr>6.6 Base Year 6 Staff Loading</vt:lpstr>
      <vt:lpstr>7. CalFresh ABAWD SCR</vt:lpstr>
      <vt:lpstr>8. M&amp;E DB Migration</vt:lpstr>
      <vt:lpstr>9. M&amp;E Task Management</vt:lpstr>
      <vt:lpstr>10. Optional Extension Year 1</vt:lpstr>
      <vt:lpstr>11. Optional Extension Year 2</vt:lpstr>
      <vt:lpstr>12. Optional Extension Year 3</vt:lpstr>
      <vt:lpstr>13. Optional Extension Year 4</vt:lpstr>
      <vt:lpstr>14. Hourly Rate Card</vt:lpstr>
      <vt:lpstr>15. CO Hourly Rate Card</vt:lpstr>
      <vt:lpstr>16. Optional Imaging</vt:lpstr>
      <vt:lpstr>17. AWS IaaS Resources</vt:lpstr>
      <vt:lpstr>18. M&amp;E Other</vt:lpstr>
      <vt:lpstr>'1. M&amp;E SFY Summary'!Print_Area</vt:lpstr>
      <vt:lpstr>'10. Optional Extension Year 1'!Print_Area</vt:lpstr>
      <vt:lpstr>'11. Optional Extension Year 2'!Print_Area</vt:lpstr>
      <vt:lpstr>'12. Optional Extension Year 3'!Print_Area</vt:lpstr>
      <vt:lpstr>'13. Optional Extension Year 4'!Print_Area</vt:lpstr>
      <vt:lpstr>'14. Hourly Rate Card'!Print_Area</vt:lpstr>
      <vt:lpstr>'15. CO Hourly Rate Card'!Print_Area</vt:lpstr>
      <vt:lpstr>'16. Optional Imaging'!Print_Area</vt:lpstr>
      <vt:lpstr>'18. M&amp;E Other'!Print_Area</vt:lpstr>
      <vt:lpstr>'2. M&amp;E Deliverables'!Print_Area</vt:lpstr>
      <vt:lpstr>'3. Transition-In Staff Loading'!Print_Area</vt:lpstr>
      <vt:lpstr>'4. M&amp;E Software'!Print_Area</vt:lpstr>
      <vt:lpstr>'5. M&amp;E Services'!Print_Area</vt:lpstr>
      <vt:lpstr>'6. M&amp;E Staff Loading'!Print_Area</vt:lpstr>
      <vt:lpstr>'6.1 Base Year 1 Staff Loading'!Print_Area</vt:lpstr>
      <vt:lpstr>'6.2 Base Year 2 Staff Loading'!Print_Area</vt:lpstr>
      <vt:lpstr>'6.3 Base Year 3 Staff Loading'!Print_Area</vt:lpstr>
      <vt:lpstr>'6.4 Base Year 4 Staff Loading'!Print_Area</vt:lpstr>
      <vt:lpstr>'6.5 Base Year 5 Staff Loading'!Print_Area</vt:lpstr>
      <vt:lpstr>'6.6 Base Year 6 Staff Loading'!Print_Area</vt:lpstr>
      <vt:lpstr>'7. CalFresh ABAWD SCR'!Print_Area</vt:lpstr>
      <vt:lpstr>'1. M&amp;E SFY Summary'!Print_Titles</vt:lpstr>
      <vt:lpstr>'10. Optional Extension Year 1'!Print_Titles</vt:lpstr>
      <vt:lpstr>'11. Optional Extension Year 2'!Print_Titles</vt:lpstr>
      <vt:lpstr>'12. Optional Extension Year 3'!Print_Titles</vt:lpstr>
      <vt:lpstr>'13. Optional Extension Year 4'!Print_Titles</vt:lpstr>
      <vt:lpstr>'16. Optional Imaging'!Print_Titles</vt:lpstr>
      <vt:lpstr>'18. M&amp;E Other'!Print_Titles</vt:lpstr>
      <vt:lpstr>'2. M&amp;E Deliverables'!Print_Titles</vt:lpstr>
      <vt:lpstr>'3. Transition-In Staff Loading'!Print_Titles</vt:lpstr>
      <vt:lpstr>'4. M&amp;E Software'!Print_Titles</vt:lpstr>
      <vt:lpstr>'5. M&amp;E Services'!Print_Titles</vt:lpstr>
      <vt:lpstr>'6. M&amp;E Staff Loading'!Print_Titles</vt:lpstr>
      <vt:lpstr>'6.1 Base Year 1 Staff Loading'!Print_Titles</vt:lpstr>
      <vt:lpstr>'6.2 Base Year 2 Staff Loading'!Print_Titles</vt:lpstr>
      <vt:lpstr>'6.3 Base Year 3 Staff Loading'!Print_Titles</vt:lpstr>
      <vt:lpstr>'6.4 Base Year 4 Staff Loading'!Print_Titles</vt:lpstr>
      <vt:lpstr>'6.5 Base Year 5 Staff Loading'!Print_Titles</vt:lpstr>
      <vt:lpstr>'6.6 Base Year 6 Staff Loading'!Print_Titles</vt:lpstr>
      <vt:lpstr>'7. CalFresh ABAWD SCR'!Print_Titles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Uzupis</dc:creator>
  <cp:keywords/>
  <dc:description/>
  <cp:lastModifiedBy>de Sodergren</cp:lastModifiedBy>
  <cp:revision/>
  <dcterms:created xsi:type="dcterms:W3CDTF">2017-05-22T22:37:57Z</dcterms:created>
  <dcterms:modified xsi:type="dcterms:W3CDTF">2023-11-06T17:48:33Z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0x010100BDAA9B18646CA547AA0211C62BE25688</vt:lpwstr>
  </property>
  <property fmtid="{D5CDD505-2E9C-101B-9397-08002B2CF9AE}" pid="3" name="_dlc_DocIdItemGuid">
    <vt:lpwstr>186e6ff0-8340-44e3-952b-046c2ad7f85d</vt:lpwstr>
  </property>
</Properties>
</file>