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Z:\FISCAL\FY 2324\Correspondence\Templates-Instructions\Claims-CAPs\SB 1341 Medi-Cal Automation\CIT\"/>
    </mc:Choice>
  </mc:AlternateContent>
  <xr:revisionPtr revIDLastSave="0" documentId="8_{59FE888E-6E5C-4CDE-A64B-139DD90CACF3}" xr6:coauthVersionLast="47" xr6:coauthVersionMax="47" xr10:uidLastSave="{00000000-0000-0000-0000-000000000000}"/>
  <bookViews>
    <workbookView xWindow="-120" yWindow="-120" windowWidth="29040" windowHeight="15840" xr2:uid="{00000000-000D-0000-FFFF-FFFF00000000}"/>
  </bookViews>
  <sheets>
    <sheet name="Claim" sheetId="1" r:id="rId1"/>
    <sheet name="SFY 23-24 CAP" sheetId="4" r:id="rId2"/>
    <sheet name="County List" sheetId="5" state="hidden" r:id="rId3"/>
    <sheet name="Upload Data" sheetId="7" r:id="rId4"/>
  </sheets>
  <definedNames>
    <definedName name="_xlnm._FilterDatabase" localSheetId="0" hidden="1">Claim!$G$1:$H$2</definedName>
    <definedName name="_xlnm._FilterDatabase" localSheetId="3" hidden="1">'Upload Data'!$A$2:$L$2</definedName>
    <definedName name="_xlnm.Print_Area" localSheetId="0">Claim!$A$1:$G$40</definedName>
    <definedName name="_xlnm.Print_Area" localSheetId="1">'SFY 23-24 CAP'!$A$1:$H$45</definedName>
    <definedName name="_xlnm.Print_Area" localSheetId="3">'Upload Data'!$A$1:$K$8</definedName>
    <definedName name="_xlnm.Print_Titles" localSheetId="1">'SFY 23-24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7" l="1"/>
  <c r="K4" i="7"/>
  <c r="K3" i="7"/>
  <c r="J5" i="7"/>
  <c r="J4" i="7"/>
  <c r="I5" i="7"/>
  <c r="I4" i="7"/>
  <c r="J3" i="7"/>
  <c r="I3" i="7"/>
  <c r="K8" i="7"/>
  <c r="K7" i="7"/>
  <c r="J8" i="7"/>
  <c r="J7" i="7"/>
  <c r="I8" i="7"/>
  <c r="I7" i="7"/>
  <c r="K6" i="7" l="1"/>
  <c r="J6" i="7"/>
  <c r="I6" i="7"/>
  <c r="D7" i="7"/>
  <c r="E7" i="7"/>
  <c r="F7" i="7"/>
  <c r="G7" i="7"/>
  <c r="D8" i="7"/>
  <c r="E8" i="7"/>
  <c r="F8" i="7"/>
  <c r="G8" i="7"/>
  <c r="C7" i="7"/>
  <c r="C8" i="7"/>
  <c r="B7" i="7"/>
  <c r="B8" i="7"/>
  <c r="A4" i="7"/>
  <c r="A5" i="7"/>
  <c r="A6" i="7"/>
  <c r="A7" i="7"/>
  <c r="A8" i="7"/>
  <c r="G4" i="7"/>
  <c r="G5" i="7"/>
  <c r="G6" i="7"/>
  <c r="G3" i="7"/>
  <c r="F4" i="7"/>
  <c r="F5" i="7"/>
  <c r="F6" i="7"/>
  <c r="F3" i="7"/>
  <c r="E4" i="7"/>
  <c r="E5" i="7"/>
  <c r="E6" i="7"/>
  <c r="E3" i="7"/>
  <c r="D4" i="7"/>
  <c r="D5" i="7"/>
  <c r="D6" i="7"/>
  <c r="D3" i="7"/>
  <c r="C4" i="7"/>
  <c r="C5" i="7"/>
  <c r="C6" i="7"/>
  <c r="C3" i="7"/>
  <c r="B4" i="7"/>
  <c r="B5" i="7"/>
  <c r="B6" i="7"/>
  <c r="B3" i="7"/>
  <c r="A3" i="7"/>
  <c r="G21" i="1" l="1"/>
  <c r="G13" i="1"/>
  <c r="G19" i="1" l="1"/>
  <c r="G24" i="1" s="1"/>
  <c r="G16" i="1"/>
  <c r="G10" i="1" l="1"/>
  <c r="G28" i="1" s="1"/>
  <c r="G30" i="1" l="1"/>
  <c r="B1" i="7"/>
  <c r="B23" i="4"/>
  <c r="C23" i="4" l="1"/>
  <c r="C24" i="4" s="1"/>
  <c r="H33" i="4"/>
  <c r="B33" i="4"/>
  <c r="C22" i="4" l="1"/>
  <c r="E22" i="4" s="1"/>
  <c r="E23" i="4" s="1"/>
  <c r="H34" i="4"/>
  <c r="E24" i="4" l="1"/>
  <c r="H22" i="4"/>
  <c r="H23" i="4" s="1"/>
  <c r="C13" i="4"/>
  <c r="G22" i="4"/>
  <c r="G23" i="4" s="1"/>
  <c r="G2" i="4"/>
  <c r="G24" i="4" l="1"/>
  <c r="F22" i="4"/>
  <c r="F23" i="4" s="1"/>
  <c r="F24" i="4" s="1"/>
  <c r="H24" i="4"/>
  <c r="B43" i="4"/>
  <c r="F25" i="4" l="1"/>
  <c r="B2" i="4"/>
  <c r="G4" i="4" l="1"/>
  <c r="B13" i="4" l="1"/>
  <c r="C33" i="4" l="1"/>
  <c r="C32" i="4" l="1"/>
  <c r="E32" i="4" s="1"/>
  <c r="C34" i="4"/>
  <c r="C12" i="4"/>
  <c r="C14" i="4"/>
  <c r="E12" i="4" l="1"/>
  <c r="E42" i="4" s="1"/>
  <c r="C42" i="4"/>
  <c r="E33" i="4"/>
  <c r="F32" i="4"/>
  <c r="F33" i="4" s="1"/>
  <c r="F34" i="4" s="1"/>
  <c r="H12" i="4"/>
  <c r="H42" i="4" s="1"/>
  <c r="E34" i="4" l="1"/>
  <c r="G32" i="4"/>
  <c r="H13" i="4"/>
  <c r="E13" i="4"/>
  <c r="G12" i="4"/>
  <c r="G33" i="4" l="1"/>
  <c r="E14" i="4"/>
  <c r="F12" i="4"/>
  <c r="F42" i="4" s="1"/>
  <c r="G42" i="4"/>
  <c r="H14" i="4"/>
  <c r="G13" i="4"/>
  <c r="H43" i="4"/>
  <c r="C43" i="4"/>
  <c r="C44" i="4" s="1"/>
  <c r="E43" i="4"/>
  <c r="G34" i="4" l="1"/>
  <c r="F35" i="4" s="1"/>
  <c r="E44" i="4"/>
  <c r="G43" i="4"/>
  <c r="G14" i="4"/>
  <c r="F13" i="4"/>
  <c r="F14" i="4" s="1"/>
  <c r="H44" i="4"/>
  <c r="F43" i="4"/>
  <c r="F44" i="4" s="1"/>
  <c r="G44" i="4" l="1"/>
  <c r="F45" i="4" s="1"/>
  <c r="F15" i="4"/>
</calcChain>
</file>

<file path=xl/sharedStrings.xml><?xml version="1.0" encoding="utf-8"?>
<sst xmlns="http://schemas.openxmlformats.org/spreadsheetml/2006/main" count="223" uniqueCount="128">
  <si>
    <t>County:</t>
  </si>
  <si>
    <t>San Diego - 37</t>
  </si>
  <si>
    <t>Month/Year:</t>
  </si>
  <si>
    <t>Contact:</t>
  </si>
  <si>
    <t xml:space="preserve">                    Adjusted</t>
  </si>
  <si>
    <t xml:space="preserve">Version:       </t>
  </si>
  <si>
    <t>Phone:</t>
  </si>
  <si>
    <t>E-mail:</t>
  </si>
  <si>
    <t>Subline $</t>
  </si>
  <si>
    <t>Rollup $</t>
  </si>
  <si>
    <t>Consortium Personnel</t>
  </si>
  <si>
    <t>County Consortium Staff</t>
  </si>
  <si>
    <t>Contractor Services</t>
  </si>
  <si>
    <t>Application Maintenance</t>
  </si>
  <si>
    <t>Quality Assurance</t>
  </si>
  <si>
    <t>Production and Operations - County Print Cost</t>
  </si>
  <si>
    <t>TOTAL</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</si>
  <si>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</si>
  <si>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</si>
  <si>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</si>
  <si>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</si>
  <si>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</si>
  <si>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</si>
  <si>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</si>
  <si>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</si>
  <si>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</si>
  <si>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</si>
  <si>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</si>
  <si>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</si>
  <si>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</si>
  <si>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</si>
  <si>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</si>
  <si>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</si>
  <si>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</si>
  <si>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</si>
  <si>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</si>
  <si>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Percent</t>
  </si>
  <si>
    <t>Costs</t>
  </si>
  <si>
    <t>F/SW/SH/C</t>
  </si>
  <si>
    <t>Share</t>
  </si>
  <si>
    <t>Medi-Cal</t>
  </si>
  <si>
    <t>50/0/50/0</t>
  </si>
  <si>
    <t>Sub-Total</t>
  </si>
  <si>
    <t>Total Costs</t>
  </si>
  <si>
    <t>General Fund = State Welfare + State Health</t>
  </si>
  <si>
    <t>Sub-Total Costs</t>
  </si>
  <si>
    <t>County Name</t>
  </si>
  <si>
    <t>Month</t>
  </si>
  <si>
    <t>Version</t>
  </si>
  <si>
    <t>County List</t>
  </si>
  <si>
    <t>Alameda - 01</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</si>
  <si>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</si>
  <si>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</si>
  <si>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</si>
  <si>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</si>
  <si>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</si>
  <si>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</si>
  <si>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</si>
  <si>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</si>
  <si>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</si>
  <si>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</si>
  <si>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</si>
  <si>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</si>
  <si>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</si>
  <si>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</si>
  <si>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</si>
  <si>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</si>
  <si>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</si>
  <si>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</si>
  <si>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</si>
  <si>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</si>
  <si>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</si>
  <si>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</si>
  <si>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</si>
  <si>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</si>
  <si>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</si>
  <si>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</si>
  <si>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</si>
  <si>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</si>
  <si>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</si>
  <si>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</si>
  <si>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</si>
  <si>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</si>
  <si>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</si>
  <si>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</si>
  <si>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</si>
  <si>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</si>
  <si>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</si>
  <si>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</si>
  <si>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</si>
  <si>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</si>
  <si>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</si>
  <si>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</si>
  <si>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</si>
  <si>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</si>
  <si>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</si>
  <si>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</si>
  <si>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</si>
  <si>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</si>
  <si>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</si>
  <si>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</si>
  <si>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</si>
  <si>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</si>
  <si>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</si>
  <si>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</si>
  <si>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</si>
  <si>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</si>
  <si>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Total</t>
  </si>
  <si>
    <t>Contact</t>
  </si>
  <si>
    <t>Phone</t>
  </si>
  <si>
    <t>Email</t>
  </si>
  <si>
    <t>Adjusted</t>
  </si>
  <si>
    <t>Cap Block</t>
  </si>
  <si>
    <t>Budget Line</t>
  </si>
  <si>
    <t>Budget Sub Line</t>
  </si>
  <si>
    <t>Claim amount</t>
  </si>
  <si>
    <t>Medi-Cal Automation (SB 1341) - Phase I M&amp;O</t>
  </si>
  <si>
    <t>Medi-Cal Automation (SB 1341) - Phase II M&amp;O</t>
  </si>
  <si>
    <t>Medi-Cal Automation (SB 1341) - Phase II D&amp;I</t>
  </si>
  <si>
    <t>SFY 2023-24</t>
  </si>
  <si>
    <t>Total Costs (Phase I M&amp;O plus Phase II D&amp;I plus Phase II M&amp;O)</t>
  </si>
  <si>
    <t>Total Phase I Maintenance and Operations Costs - CalWIN</t>
  </si>
  <si>
    <t>Total Phase II Development and Implementation Costs - CalSAWS</t>
  </si>
  <si>
    <t>Total Phase II Maintenance and Operations Costs - CalSAWS</t>
  </si>
  <si>
    <t>SB 1341 Automation - Phase II Development and Implementation - CalSAWS</t>
  </si>
  <si>
    <t>SB 1341 Automation - Phase I Maintenance and Operations - CalWIN</t>
  </si>
  <si>
    <t>SB 1341 Automation - Phase II Maintenance and Operations - CalSAWS</t>
  </si>
  <si>
    <t>SB 1341 Automation - Phase I M&amp;O plus Phase II D&amp;I plus Phase II M&amp;O Total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</si>
</sst>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5">
    <font>
      <sz val="10"/>
      <name val="Arial"/>
    </font>
    <font>
      <sz val="10"/>
      <name val="Arial"/>
      <family val="2"/>
    </font>
    <font>
      <b/>
      <sz val="11"/>
      <name val="Arial"/>
      <family val="2"/>
    </font>
    <font>
      <sz val="12"/>
      <name val="Arial"/>
      <family val="2"/>
    </font>
    <font>
      <sz val="11"/>
      <name val="Arial"/>
      <family val="2"/>
    </font>
    <font>
      <sz val="8"/>
      <name val="Arial"/>
      <family val="2"/>
    </font>
    <font>
      <u/>
      <sz val="10"/>
      <color indexed="12"/>
      <name val="Arial"/>
      <family val="2"/>
    </font>
    <font>
      <sz val="11"/>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rgb="FF000000"/>
      <name val="Calibri"/>
      <family val="2"/>
    </font>
  </fonts>
  <fills count="3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s>
  <borders count="49">
    <border>
      <left/>
      <right/>
      <top/>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17">
    <xf numFmtId="0" fontId="0" fillId="0" borderId="0"/>
    <xf numFmtId="0" fontId="6" fillId="0" borderId="0" applyNumberFormat="0" applyFill="0" applyBorder="0" applyAlignment="0" applyProtection="0">
      <alignment vertical="top"/>
      <protection locked="0"/>
    </xf>
    <xf numFmtId="0" fontId="3" fillId="0" borderId="0"/>
    <xf numFmtId="0" fontId="8" fillId="0" borderId="0"/>
    <xf numFmtId="9" fontId="1" fillId="0" borderId="0" applyFont="0" applyFill="0" applyBorder="0" applyAlignment="0" applyProtection="0"/>
    <xf numFmtId="0" fontId="1" fillId="0" borderId="0"/>
    <xf numFmtId="0" fontId="1"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3" borderId="0" applyNumberFormat="0" applyBorder="0" applyAlignment="0" applyProtection="0"/>
    <xf numFmtId="0" fontId="17" fillId="7" borderId="0" applyNumberFormat="0" applyBorder="0" applyAlignment="0" applyProtection="0"/>
    <xf numFmtId="0" fontId="18" fillId="24" borderId="35" applyNumberFormat="0" applyAlignment="0" applyProtection="0"/>
    <xf numFmtId="0" fontId="19" fillId="25" borderId="36" applyNumberFormat="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1" borderId="35" applyNumberFormat="0" applyAlignment="0" applyProtection="0"/>
    <xf numFmtId="0" fontId="26" fillId="0" borderId="40" applyNumberFormat="0" applyFill="0" applyAlignment="0" applyProtection="0"/>
    <xf numFmtId="0" fontId="27" fillId="26" borderId="0" applyNumberFormat="0" applyBorder="0" applyAlignment="0" applyProtection="0"/>
    <xf numFmtId="0" fontId="1" fillId="27" borderId="41" applyNumberFormat="0" applyFont="0" applyAlignment="0" applyProtection="0"/>
    <xf numFmtId="0" fontId="28" fillId="24" borderId="42" applyNumberFormat="0" applyAlignment="0" applyProtection="0"/>
    <xf numFmtId="0" fontId="29" fillId="0" borderId="0" applyNumberFormat="0" applyFill="0" applyBorder="0" applyAlignment="0" applyProtection="0"/>
    <xf numFmtId="0" fontId="30" fillId="0" borderId="43" applyNumberFormat="0" applyFill="0" applyAlignment="0" applyProtection="0"/>
    <xf numFmtId="0" fontId="31" fillId="0" borderId="0" applyNumberFormat="0" applyFill="0" applyBorder="0" applyAlignment="0" applyProtection="0"/>
    <xf numFmtId="0" fontId="1" fillId="0" borderId="0"/>
    <xf numFmtId="0" fontId="32"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7"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3" fontId="3" fillId="28" borderId="0"/>
    <xf numFmtId="2" fontId="3" fillId="28" borderId="0"/>
    <xf numFmtId="0" fontId="3" fillId="28" borderId="0"/>
    <xf numFmtId="0" fontId="6" fillId="0" borderId="0" applyNumberFormat="0" applyFill="0" applyBorder="0" applyAlignment="0" applyProtection="0">
      <alignment vertical="top"/>
      <protection locked="0"/>
    </xf>
    <xf numFmtId="3" fontId="3" fillId="28" borderId="0"/>
    <xf numFmtId="5" fontId="3" fillId="28" borderId="0"/>
    <xf numFmtId="2" fontId="3" fillId="28" borderId="0"/>
    <xf numFmtId="0" fontId="3" fillId="28" borderId="0"/>
    <xf numFmtId="0" fontId="1" fillId="0" borderId="0"/>
    <xf numFmtId="43" fontId="1" fillId="0" borderId="0" applyFont="0" applyFill="0" applyBorder="0" applyAlignment="0" applyProtection="0"/>
    <xf numFmtId="0" fontId="8" fillId="0" borderId="0"/>
    <xf numFmtId="5" fontId="3" fillId="28" borderId="0"/>
    <xf numFmtId="0" fontId="18" fillId="24" borderId="35" applyNumberFormat="0" applyAlignment="0" applyProtection="0"/>
    <xf numFmtId="0" fontId="19" fillId="25" borderId="36" applyNumberFormat="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1" borderId="35" applyNumberFormat="0" applyAlignment="0" applyProtection="0"/>
    <xf numFmtId="0" fontId="26" fillId="0" borderId="40" applyNumberFormat="0" applyFill="0" applyAlignment="0" applyProtection="0"/>
    <xf numFmtId="0" fontId="27" fillId="26" borderId="0" applyNumberFormat="0" applyBorder="0" applyAlignment="0" applyProtection="0"/>
    <xf numFmtId="0" fontId="1" fillId="27" borderId="41" applyNumberFormat="0" applyFont="0" applyAlignment="0" applyProtection="0"/>
    <xf numFmtId="0" fontId="28" fillId="24" borderId="42" applyNumberFormat="0" applyAlignment="0" applyProtection="0"/>
    <xf numFmtId="0" fontId="29" fillId="0" borderId="0" applyNumberFormat="0" applyFill="0" applyBorder="0" applyAlignment="0" applyProtection="0"/>
    <xf numFmtId="0" fontId="30" fillId="0" borderId="43" applyNumberFormat="0" applyFill="0" applyAlignment="0" applyProtection="0"/>
    <xf numFmtId="0" fontId="31" fillId="0" borderId="0" applyNumberFormat="0" applyFill="0" applyBorder="0" applyAlignment="0" applyProtection="0"/>
    <xf numFmtId="9" fontId="1" fillId="0" borderId="0" applyFont="0" applyFill="0" applyBorder="0" applyAlignment="0" applyProtection="0"/>
    <xf numFmtId="0" fontId="33" fillId="0" borderId="0"/>
    <xf numFmtId="9" fontId="33" fillId="0" borderId="0" applyFont="0" applyFill="0" applyBorder="0" applyAlignment="0" applyProtection="0"/>
    <xf numFmtId="0" fontId="1" fillId="0" borderId="0"/>
  </cellStyleXfs>
  <cellXfs count="169">
    <xf numFmtId="0" fontId="0" fillId="0" borderId="0" xfId="0"/>
    <xf numFmtId="0" fontId="4" fillId="2" borderId="0" xfId="2" applyFont="1" applyFill="1"/>
    <xf numFmtId="0" fontId="4" fillId="2" borderId="1" xfId="2" applyFont="1" applyFill="1" applyBorder="1"/>
    <xf numFmtId="0" fontId="4" fillId="2" borderId="2" xfId="2" applyFont="1" applyFill="1" applyBorder="1"/>
    <xf numFmtId="0" fontId="4" fillId="2" borderId="3" xfId="2" applyFont="1" applyFill="1" applyBorder="1"/>
    <xf numFmtId="0" fontId="4" fillId="2" borderId="4" xfId="2" applyFont="1" applyFill="1" applyBorder="1"/>
    <xf numFmtId="3" fontId="4" fillId="0" borderId="5" xfId="2" applyNumberFormat="1" applyFont="1" applyBorder="1"/>
    <xf numFmtId="0" fontId="2" fillId="2" borderId="8" xfId="2" applyFont="1" applyFill="1" applyBorder="1"/>
    <xf numFmtId="0" fontId="2" fillId="2" borderId="4" xfId="2" applyFont="1" applyFill="1" applyBorder="1"/>
    <xf numFmtId="3" fontId="4" fillId="3" borderId="5" xfId="2" applyNumberFormat="1" applyFont="1" applyFill="1" applyBorder="1"/>
    <xf numFmtId="0" fontId="4" fillId="2" borderId="11" xfId="2" applyFont="1" applyFill="1" applyBorder="1"/>
    <xf numFmtId="0" fontId="2" fillId="2" borderId="14" xfId="0" applyFont="1" applyFill="1" applyBorder="1" applyAlignment="1">
      <alignment horizontal="left"/>
    </xf>
    <xf numFmtId="0" fontId="2" fillId="2" borderId="11" xfId="0" applyFont="1" applyFill="1" applyBorder="1" applyAlignment="1">
      <alignment horizontal="left"/>
    </xf>
    <xf numFmtId="0" fontId="2" fillId="2" borderId="14" xfId="2" applyFont="1" applyFill="1" applyBorder="1"/>
    <xf numFmtId="0" fontId="2" fillId="2" borderId="11" xfId="2" applyFont="1" applyFill="1" applyBorder="1"/>
    <xf numFmtId="3" fontId="4" fillId="0" borderId="12" xfId="2" applyNumberFormat="1" applyFont="1" applyBorder="1"/>
    <xf numFmtId="3" fontId="2" fillId="3" borderId="15" xfId="2" applyNumberFormat="1" applyFont="1" applyFill="1" applyBorder="1"/>
    <xf numFmtId="0" fontId="4" fillId="2" borderId="1" xfId="2" applyFont="1" applyFill="1" applyBorder="1" applyAlignment="1">
      <alignment horizontal="left" indent="1"/>
    </xf>
    <xf numFmtId="0" fontId="9" fillId="5" borderId="0" xfId="2" applyFont="1" applyFill="1" applyAlignment="1">
      <alignment horizontal="centerContinuous"/>
    </xf>
    <xf numFmtId="0" fontId="9" fillId="5" borderId="0" xfId="2" applyFont="1" applyFill="1" applyAlignment="1">
      <alignment horizontal="left"/>
    </xf>
    <xf numFmtId="0" fontId="9" fillId="5" borderId="0" xfId="2" applyFont="1" applyFill="1" applyAlignment="1">
      <alignment horizontal="center"/>
    </xf>
    <xf numFmtId="17" fontId="9" fillId="5" borderId="0" xfId="2" applyNumberFormat="1" applyFont="1" applyFill="1" applyAlignment="1">
      <alignment horizontal="center"/>
    </xf>
    <xf numFmtId="0" fontId="9" fillId="5" borderId="0" xfId="0" applyFont="1" applyFill="1"/>
    <xf numFmtId="0" fontId="9" fillId="5" borderId="0" xfId="2" applyFont="1" applyFill="1" applyAlignment="1">
      <alignment horizontal="right"/>
    </xf>
    <xf numFmtId="0" fontId="11" fillId="2" borderId="0" xfId="2" applyFont="1" applyFill="1"/>
    <xf numFmtId="3" fontId="11" fillId="0" borderId="0" xfId="2" applyNumberFormat="1" applyFont="1"/>
    <xf numFmtId="0" fontId="2" fillId="2" borderId="0" xfId="0" applyFont="1" applyFill="1" applyAlignment="1">
      <alignment horizontal="centerContinuous"/>
    </xf>
    <xf numFmtId="0" fontId="4" fillId="2" borderId="0" xfId="0" applyFont="1" applyFill="1" applyAlignment="1">
      <alignment horizontal="centerContinuous"/>
    </xf>
    <xf numFmtId="0" fontId="7" fillId="0" borderId="0" xfId="0" applyFont="1"/>
    <xf numFmtId="0" fontId="2" fillId="2" borderId="0" xfId="0" applyFont="1" applyFill="1" applyAlignment="1">
      <alignment horizontal="left"/>
    </xf>
    <xf numFmtId="0" fontId="0" fillId="2" borderId="0" xfId="0" applyFill="1"/>
    <xf numFmtId="0" fontId="4" fillId="2" borderId="0" xfId="0" applyFont="1" applyFill="1" applyAlignment="1">
      <alignment horizontal="left"/>
    </xf>
    <xf numFmtId="0" fontId="2" fillId="2" borderId="0" xfId="0" applyFont="1" applyFill="1" applyAlignment="1">
      <alignment horizontal="right"/>
    </xf>
    <xf numFmtId="17" fontId="4" fillId="2" borderId="0" xfId="0" applyNumberFormat="1" applyFont="1" applyFill="1" applyAlignment="1">
      <alignment horizontal="left"/>
    </xf>
    <xf numFmtId="0" fontId="2" fillId="2" borderId="0" xfId="0" applyFont="1" applyFill="1"/>
    <xf numFmtId="0" fontId="4" fillId="2" borderId="0" xfId="0" applyFont="1" applyFill="1"/>
    <xf numFmtId="38" fontId="2" fillId="4" borderId="18" xfId="2" applyNumberFormat="1" applyFont="1" applyFill="1" applyBorder="1"/>
    <xf numFmtId="0" fontId="12" fillId="0" borderId="0" xfId="0" applyFont="1"/>
    <xf numFmtId="38" fontId="2" fillId="4" borderId="13" xfId="2" applyNumberFormat="1" applyFont="1" applyFill="1" applyBorder="1"/>
    <xf numFmtId="0" fontId="4" fillId="2" borderId="0" xfId="0" applyFont="1" applyFill="1" applyAlignment="1">
      <alignment vertical="top" wrapText="1"/>
    </xf>
    <xf numFmtId="0" fontId="9" fillId="5" borderId="0" xfId="0" applyFont="1" applyFill="1" applyAlignment="1">
      <alignment horizontal="left"/>
    </xf>
    <xf numFmtId="0" fontId="2" fillId="2" borderId="0" xfId="0" applyFont="1" applyFill="1" applyProtection="1">
      <protection locked="0"/>
    </xf>
    <xf numFmtId="0" fontId="13" fillId="0" borderId="0" xfId="0" applyFont="1" applyProtection="1">
      <protection locked="0"/>
    </xf>
    <xf numFmtId="0" fontId="9" fillId="5" borderId="24" xfId="3" applyFont="1" applyFill="1" applyBorder="1" applyAlignment="1">
      <alignment horizontal="center"/>
    </xf>
    <xf numFmtId="0" fontId="9" fillId="5" borderId="25" xfId="3" applyFont="1" applyFill="1" applyBorder="1" applyAlignment="1">
      <alignment horizontal="center"/>
    </xf>
    <xf numFmtId="0" fontId="9" fillId="5" borderId="26" xfId="3" applyFont="1" applyFill="1" applyBorder="1" applyAlignment="1">
      <alignment horizontal="center"/>
    </xf>
    <xf numFmtId="0" fontId="9" fillId="5" borderId="28" xfId="3" applyFont="1" applyFill="1" applyBorder="1" applyAlignment="1">
      <alignment horizontal="center"/>
    </xf>
    <xf numFmtId="0" fontId="9" fillId="5" borderId="30" xfId="3" applyFont="1" applyFill="1" applyBorder="1" applyAlignment="1">
      <alignment wrapText="1"/>
    </xf>
    <xf numFmtId="6" fontId="9" fillId="5" borderId="16" xfId="3" applyNumberFormat="1" applyFont="1" applyFill="1" applyBorder="1"/>
    <xf numFmtId="0" fontId="9" fillId="5" borderId="30" xfId="0" applyFont="1" applyFill="1" applyBorder="1"/>
    <xf numFmtId="0" fontId="9" fillId="5" borderId="33" xfId="3" applyFont="1" applyFill="1" applyBorder="1" applyAlignment="1">
      <alignment horizontal="center"/>
    </xf>
    <xf numFmtId="0" fontId="9" fillId="5" borderId="7" xfId="3" applyFont="1" applyFill="1" applyBorder="1" applyAlignment="1">
      <alignment horizontal="center"/>
    </xf>
    <xf numFmtId="6" fontId="9" fillId="5" borderId="7" xfId="3" applyNumberFormat="1" applyFont="1" applyFill="1" applyBorder="1" applyAlignment="1">
      <alignment horizontal="center"/>
    </xf>
    <xf numFmtId="6" fontId="9" fillId="5" borderId="21" xfId="3" applyNumberFormat="1" applyFont="1" applyFill="1" applyBorder="1" applyAlignment="1">
      <alignment horizontal="center"/>
    </xf>
    <xf numFmtId="0" fontId="9" fillId="5" borderId="30" xfId="3" applyFont="1" applyFill="1" applyBorder="1"/>
    <xf numFmtId="6" fontId="10" fillId="5" borderId="7" xfId="3" applyNumberFormat="1" applyFont="1" applyFill="1" applyBorder="1" applyAlignment="1">
      <alignment horizontal="center"/>
    </xf>
    <xf numFmtId="6" fontId="9" fillId="5" borderId="24" xfId="3" applyNumberFormat="1" applyFont="1" applyFill="1" applyBorder="1" applyAlignment="1">
      <alignment horizontal="center"/>
    </xf>
    <xf numFmtId="6" fontId="9" fillId="5" borderId="29" xfId="3" applyNumberFormat="1" applyFont="1" applyFill="1" applyBorder="1" applyAlignment="1">
      <alignment horizontal="center"/>
    </xf>
    <xf numFmtId="6" fontId="9" fillId="5" borderId="26" xfId="3" applyNumberFormat="1" applyFont="1" applyFill="1" applyBorder="1" applyAlignment="1">
      <alignment horizontal="center"/>
    </xf>
    <xf numFmtId="6" fontId="9" fillId="5" borderId="27" xfId="3" applyNumberFormat="1" applyFont="1" applyFill="1" applyBorder="1" applyAlignment="1">
      <alignment horizontal="center"/>
    </xf>
    <xf numFmtId="164" fontId="4" fillId="2" borderId="0" xfId="0" applyNumberFormat="1" applyFont="1" applyFill="1" applyAlignment="1">
      <alignment horizontal="center"/>
    </xf>
    <xf numFmtId="164" fontId="6" fillId="2" borderId="0" xfId="1" applyNumberFormat="1" applyFill="1" applyBorder="1" applyAlignment="1" applyProtection="1">
      <alignment horizontal="center"/>
    </xf>
    <xf numFmtId="164" fontId="1" fillId="2" borderId="0" xfId="0" applyNumberFormat="1" applyFont="1" applyFill="1" applyAlignment="1">
      <alignment horizontal="center"/>
    </xf>
    <xf numFmtId="0" fontId="14" fillId="0" borderId="0" xfId="6" applyFont="1"/>
    <xf numFmtId="6" fontId="9" fillId="0" borderId="16" xfId="3" applyNumberFormat="1" applyFont="1" applyBorder="1"/>
    <xf numFmtId="0" fontId="2" fillId="2" borderId="2" xfId="0" applyFont="1" applyFill="1" applyBorder="1" applyAlignment="1">
      <alignment horizontal="left"/>
    </xf>
    <xf numFmtId="0" fontId="4" fillId="2" borderId="34" xfId="2" applyFont="1" applyFill="1" applyBorder="1"/>
    <xf numFmtId="0" fontId="4" fillId="2" borderId="34" xfId="2" applyFont="1" applyFill="1" applyBorder="1" applyAlignment="1">
      <alignment horizontal="left" indent="1"/>
    </xf>
    <xf numFmtId="0" fontId="1" fillId="5" borderId="30" xfId="3" applyFont="1" applyFill="1" applyBorder="1"/>
    <xf numFmtId="0" fontId="1" fillId="5" borderId="33" xfId="3" applyFont="1" applyFill="1" applyBorder="1"/>
    <xf numFmtId="0" fontId="4" fillId="29" borderId="20" xfId="2" applyFont="1" applyFill="1" applyBorder="1" applyAlignment="1">
      <alignment horizontal="center"/>
    </xf>
    <xf numFmtId="0" fontId="4" fillId="3" borderId="7" xfId="2" applyFont="1" applyFill="1" applyBorder="1"/>
    <xf numFmtId="3" fontId="2" fillId="3" borderId="5" xfId="2" applyNumberFormat="1" applyFont="1" applyFill="1" applyBorder="1"/>
    <xf numFmtId="0" fontId="4" fillId="3" borderId="16" xfId="2" applyFont="1" applyFill="1" applyBorder="1"/>
    <xf numFmtId="38" fontId="2" fillId="4" borderId="22" xfId="2" applyNumberFormat="1" applyFont="1" applyFill="1" applyBorder="1"/>
    <xf numFmtId="38" fontId="4" fillId="0" borderId="20" xfId="2" applyNumberFormat="1" applyFont="1" applyBorder="1" applyProtection="1">
      <protection locked="0"/>
    </xf>
    <xf numFmtId="17" fontId="4" fillId="0" borderId="2" xfId="0" applyNumberFormat="1" applyFont="1" applyBorder="1" applyAlignment="1" applyProtection="1">
      <alignment horizontal="center"/>
      <protection locked="0"/>
    </xf>
    <xf numFmtId="0" fontId="4" fillId="0" borderId="2" xfId="6" applyFont="1" applyBorder="1" applyAlignment="1" applyProtection="1">
      <alignment horizontal="center"/>
      <protection locked="0"/>
    </xf>
    <xf numFmtId="0" fontId="4" fillId="2" borderId="2" xfId="6" applyFont="1" applyFill="1" applyBorder="1" applyAlignment="1">
      <alignment horizontal="center"/>
    </xf>
    <xf numFmtId="164" fontId="4" fillId="2" borderId="2" xfId="6" applyNumberFormat="1" applyFont="1" applyFill="1" applyBorder="1" applyAlignment="1">
      <alignment horizontal="center"/>
    </xf>
    <xf numFmtId="0" fontId="2" fillId="2" borderId="0" xfId="2" applyFont="1" applyFill="1"/>
    <xf numFmtId="3" fontId="4" fillId="0" borderId="0" xfId="2" applyNumberFormat="1" applyFont="1"/>
    <xf numFmtId="0" fontId="4" fillId="0" borderId="0" xfId="0" applyFont="1"/>
    <xf numFmtId="3" fontId="2" fillId="0" borderId="0" xfId="2" applyNumberFormat="1" applyFont="1"/>
    <xf numFmtId="38" fontId="2" fillId="0" borderId="0" xfId="2" applyNumberFormat="1" applyFont="1"/>
    <xf numFmtId="1" fontId="9" fillId="5" borderId="0" xfId="2" applyNumberFormat="1" applyFont="1" applyFill="1" applyAlignment="1">
      <alignment horizontal="center"/>
    </xf>
    <xf numFmtId="0" fontId="9" fillId="0" borderId="0" xfId="6" applyFont="1"/>
    <xf numFmtId="0" fontId="1" fillId="0" borderId="0" xfId="6"/>
    <xf numFmtId="0" fontId="4" fillId="2" borderId="1" xfId="2" applyFont="1" applyFill="1" applyBorder="1" applyAlignment="1">
      <alignment horizontal="left"/>
    </xf>
    <xf numFmtId="0" fontId="4" fillId="2" borderId="45" xfId="2" applyFont="1" applyFill="1" applyBorder="1"/>
    <xf numFmtId="0" fontId="4" fillId="3" borderId="46" xfId="2" applyFont="1" applyFill="1" applyBorder="1"/>
    <xf numFmtId="0" fontId="7" fillId="2" borderId="0" xfId="0" applyFont="1" applyFill="1"/>
    <xf numFmtId="0" fontId="4" fillId="2" borderId="47" xfId="2" applyFont="1" applyFill="1" applyBorder="1"/>
    <xf numFmtId="0" fontId="5" fillId="2" borderId="0" xfId="2" applyFont="1" applyFill="1"/>
    <xf numFmtId="3" fontId="5" fillId="0" borderId="0" xfId="2" applyNumberFormat="1" applyFont="1"/>
    <xf numFmtId="0" fontId="5" fillId="0" borderId="0" xfId="0" applyFont="1"/>
    <xf numFmtId="3" fontId="4" fillId="0" borderId="47" xfId="2" applyNumberFormat="1" applyFont="1" applyBorder="1"/>
    <xf numFmtId="3" fontId="4" fillId="3" borderId="46" xfId="2" applyNumberFormat="1" applyFont="1" applyFill="1" applyBorder="1"/>
    <xf numFmtId="0" fontId="1" fillId="2" borderId="0" xfId="2" applyFont="1" applyFill="1" applyAlignment="1">
      <alignment horizontal="left" vertical="top" wrapText="1"/>
    </xf>
    <xf numFmtId="0" fontId="1" fillId="2" borderId="2" xfId="0" applyFont="1" applyFill="1" applyBorder="1"/>
    <xf numFmtId="0" fontId="1" fillId="2" borderId="0" xfId="0" applyFont="1" applyFill="1"/>
    <xf numFmtId="14" fontId="1" fillId="2" borderId="0" xfId="0" applyNumberFormat="1" applyFont="1" applyFill="1" applyAlignment="1">
      <alignment horizontal="left"/>
    </xf>
    <xf numFmtId="0" fontId="1" fillId="5" borderId="0" xfId="2" applyFont="1" applyFill="1" applyAlignment="1">
      <alignment horizontal="left"/>
    </xf>
    <xf numFmtId="17" fontId="1" fillId="5" borderId="0" xfId="2" applyNumberFormat="1" applyFont="1" applyFill="1" applyAlignment="1">
      <alignment horizontal="left"/>
    </xf>
    <xf numFmtId="0" fontId="1" fillId="5" borderId="0" xfId="0" applyFont="1" applyFill="1"/>
    <xf numFmtId="0" fontId="1" fillId="0" borderId="0" xfId="0" quotePrefix="1" applyFont="1"/>
    <xf numFmtId="0" fontId="1" fillId="0" borderId="0" xfId="0" applyFont="1"/>
    <xf numFmtId="10" fontId="1" fillId="5" borderId="46" xfId="3" applyNumberFormat="1" applyFont="1" applyFill="1" applyBorder="1"/>
    <xf numFmtId="6" fontId="1" fillId="5" borderId="46" xfId="3" applyNumberFormat="1" applyFont="1" applyFill="1" applyBorder="1"/>
    <xf numFmtId="6" fontId="10" fillId="5" borderId="46" xfId="3" applyNumberFormat="1" applyFont="1" applyFill="1" applyBorder="1" applyAlignment="1">
      <alignment horizontal="center"/>
    </xf>
    <xf numFmtId="6" fontId="1" fillId="5" borderId="16" xfId="3" applyNumberFormat="1" applyFont="1" applyFill="1" applyBorder="1"/>
    <xf numFmtId="10" fontId="9" fillId="5" borderId="46" xfId="4" applyNumberFormat="1" applyFont="1" applyFill="1" applyBorder="1"/>
    <xf numFmtId="6" fontId="9" fillId="5" borderId="46" xfId="3" applyNumberFormat="1" applyFont="1" applyFill="1" applyBorder="1"/>
    <xf numFmtId="10" fontId="3" fillId="5" borderId="46" xfId="4" applyNumberFormat="1" applyFont="1" applyFill="1" applyBorder="1"/>
    <xf numFmtId="0" fontId="1" fillId="5" borderId="31" xfId="0" applyFont="1" applyFill="1" applyBorder="1"/>
    <xf numFmtId="10" fontId="1" fillId="5" borderId="32" xfId="3" applyNumberFormat="1" applyFont="1" applyFill="1" applyBorder="1"/>
    <xf numFmtId="6" fontId="3" fillId="5" borderId="32" xfId="0" applyNumberFormat="1" applyFont="1" applyFill="1" applyBorder="1"/>
    <xf numFmtId="38" fontId="3" fillId="5" borderId="32" xfId="0" applyNumberFormat="1" applyFont="1" applyFill="1" applyBorder="1" applyAlignment="1">
      <alignment horizontal="center"/>
    </xf>
    <xf numFmtId="38" fontId="3" fillId="5" borderId="22" xfId="0" applyNumberFormat="1" applyFont="1" applyFill="1" applyBorder="1" applyAlignment="1">
      <alignment horizontal="center"/>
    </xf>
    <xf numFmtId="10" fontId="1" fillId="5" borderId="0" xfId="3" applyNumberFormat="1" applyFont="1" applyFill="1"/>
    <xf numFmtId="6" fontId="3" fillId="5" borderId="0" xfId="0" applyNumberFormat="1" applyFont="1" applyFill="1"/>
    <xf numFmtId="38" fontId="3" fillId="5" borderId="0" xfId="0" applyNumberFormat="1" applyFont="1" applyFill="1" applyAlignment="1">
      <alignment horizontal="center"/>
    </xf>
    <xf numFmtId="6" fontId="1" fillId="5" borderId="0" xfId="3" applyNumberFormat="1" applyFont="1" applyFill="1" applyAlignment="1">
      <alignment horizontal="center"/>
    </xf>
    <xf numFmtId="0" fontId="1" fillId="5" borderId="0" xfId="3" applyFont="1" applyFill="1"/>
    <xf numFmtId="0" fontId="1" fillId="5" borderId="44" xfId="3" applyFont="1" applyFill="1" applyBorder="1"/>
    <xf numFmtId="10" fontId="1" fillId="5" borderId="7" xfId="3" applyNumberFormat="1" applyFont="1" applyFill="1" applyBorder="1"/>
    <xf numFmtId="6" fontId="1" fillId="5" borderId="7" xfId="3" applyNumberFormat="1" applyFont="1" applyFill="1" applyBorder="1"/>
    <xf numFmtId="6" fontId="1" fillId="5" borderId="21" xfId="3" applyNumberFormat="1" applyFont="1" applyFill="1" applyBorder="1"/>
    <xf numFmtId="10" fontId="1" fillId="0" borderId="46" xfId="4" applyNumberFormat="1" applyFont="1" applyFill="1" applyBorder="1"/>
    <xf numFmtId="6" fontId="9" fillId="0" borderId="46" xfId="3" applyNumberFormat="1" applyFont="1" applyBorder="1"/>
    <xf numFmtId="3" fontId="9" fillId="0" borderId="46" xfId="0" applyNumberFormat="1" applyFont="1" applyBorder="1"/>
    <xf numFmtId="0" fontId="1" fillId="0" borderId="2" xfId="0" applyFont="1" applyBorder="1" applyAlignment="1" applyProtection="1">
      <alignment horizontal="center"/>
      <protection locked="0"/>
    </xf>
    <xf numFmtId="1" fontId="1" fillId="0" borderId="0" xfId="6" applyNumberFormat="1"/>
    <xf numFmtId="38" fontId="0" fillId="0" borderId="0" xfId="0" applyNumberFormat="1"/>
    <xf numFmtId="0" fontId="1" fillId="2" borderId="0" xfId="0" applyFont="1" applyFill="1" applyAlignment="1">
      <alignment horizontal="left" vertical="top" wrapText="1"/>
    </xf>
    <xf numFmtId="0" fontId="34" fillId="0" borderId="0" xfId="0" applyFont="1"/>
    <xf numFmtId="0" fontId="0" fillId="30" borderId="0" xfId="0" applyFill="1"/>
    <xf numFmtId="0" fontId="2" fillId="2" borderId="15" xfId="2" applyFont="1" applyFill="1" applyBorder="1" applyAlignment="1">
      <alignment horizontal="center"/>
    </xf>
    <xf numFmtId="0" fontId="2" fillId="2" borderId="13" xfId="2" applyFont="1" applyFill="1" applyBorder="1" applyAlignment="1">
      <alignment horizontal="center"/>
    </xf>
    <xf numFmtId="38" fontId="4" fillId="0" borderId="46" xfId="2" applyNumberFormat="1" applyFont="1" applyBorder="1" applyProtection="1">
      <protection locked="0"/>
    </xf>
    <xf numFmtId="38" fontId="4" fillId="0" borderId="6" xfId="2" applyNumberFormat="1" applyFont="1" applyBorder="1" applyProtection="1">
      <protection locked="0"/>
    </xf>
    <xf numFmtId="38" fontId="4" fillId="2" borderId="16" xfId="2" applyNumberFormat="1" applyFont="1" applyFill="1" applyBorder="1" applyProtection="1">
      <protection locked="0"/>
    </xf>
    <xf numFmtId="14" fontId="4" fillId="0" borderId="19" xfId="0" applyNumberFormat="1" applyFont="1" applyBorder="1" applyAlignment="1">
      <alignment horizontal="centerContinuous"/>
    </xf>
    <xf numFmtId="0" fontId="2" fillId="2" borderId="10" xfId="2" applyFont="1" applyFill="1" applyBorder="1"/>
    <xf numFmtId="0" fontId="4" fillId="2" borderId="10" xfId="2" applyFont="1" applyFill="1" applyBorder="1"/>
    <xf numFmtId="3" fontId="4" fillId="2" borderId="10" xfId="2" applyNumberFormat="1" applyFont="1" applyFill="1" applyBorder="1"/>
    <xf numFmtId="38" fontId="2" fillId="2" borderId="10" xfId="2" applyNumberFormat="1" applyFont="1" applyFill="1" applyBorder="1"/>
    <xf numFmtId="0" fontId="4" fillId="3" borderId="48" xfId="2" applyFont="1" applyFill="1" applyBorder="1"/>
    <xf numFmtId="38" fontId="4" fillId="0" borderId="7" xfId="2" applyNumberFormat="1" applyFont="1" applyBorder="1" applyProtection="1">
      <protection locked="0"/>
    </xf>
    <xf numFmtId="0" fontId="4" fillId="3" borderId="20" xfId="2" applyFont="1" applyFill="1" applyBorder="1"/>
    <xf numFmtId="38" fontId="2" fillId="4" borderId="16" xfId="2" applyNumberFormat="1" applyFont="1" applyFill="1" applyBorder="1"/>
    <xf numFmtId="0" fontId="4" fillId="3" borderId="21" xfId="2" applyFont="1" applyFill="1" applyBorder="1"/>
    <xf numFmtId="0" fontId="0" fillId="31" borderId="0" xfId="0" applyFill="1"/>
    <xf numFmtId="38" fontId="0" fillId="31" borderId="0" xfId="0" applyNumberFormat="1" applyFill="1"/>
    <xf numFmtId="0" fontId="1" fillId="2" borderId="0" xfId="0" applyFont="1" applyFill="1" applyAlignment="1">
      <alignment horizontal="left" vertical="top" wrapText="1"/>
    </xf>
    <xf numFmtId="0" fontId="2" fillId="2" borderId="0" xfId="2" applyFont="1" applyFill="1" applyAlignment="1">
      <alignment horizontal="center"/>
    </xf>
    <xf numFmtId="164" fontId="6" fillId="2" borderId="2" xfId="1" applyNumberFormat="1" applyFill="1" applyBorder="1" applyAlignment="1" applyProtection="1">
      <alignment horizontal="center"/>
      <protection locked="0"/>
    </xf>
    <xf numFmtId="17" fontId="9" fillId="5" borderId="2" xfId="2" applyNumberFormat="1" applyFont="1" applyFill="1" applyBorder="1" applyAlignment="1">
      <alignment horizontal="center"/>
    </xf>
    <xf numFmtId="0" fontId="9" fillId="5" borderId="2" xfId="2" applyFont="1" applyFill="1" applyBorder="1" applyAlignment="1">
      <alignment horizontal="center"/>
    </xf>
    <xf numFmtId="1" fontId="9" fillId="5" borderId="2" xfId="2" applyNumberFormat="1" applyFont="1" applyFill="1" applyBorder="1" applyAlignment="1">
      <alignment horizontal="center"/>
    </xf>
    <xf numFmtId="6" fontId="1" fillId="5" borderId="32" xfId="3" applyNumberFormat="1" applyFont="1" applyFill="1" applyBorder="1" applyAlignment="1">
      <alignment horizontal="center"/>
    </xf>
    <xf numFmtId="0" fontId="9" fillId="5" borderId="9" xfId="3" applyFont="1" applyFill="1" applyBorder="1" applyAlignment="1">
      <alignment horizontal="center"/>
    </xf>
    <xf numFmtId="0" fontId="9" fillId="5" borderId="10" xfId="3" applyFont="1" applyFill="1" applyBorder="1" applyAlignment="1">
      <alignment horizontal="center"/>
    </xf>
    <xf numFmtId="0" fontId="9" fillId="5" borderId="23" xfId="3" applyFont="1" applyFill="1" applyBorder="1" applyAlignment="1">
      <alignment horizontal="center"/>
    </xf>
    <xf numFmtId="0" fontId="1" fillId="5" borderId="10" xfId="0" applyFont="1" applyFill="1" applyBorder="1" applyAlignment="1">
      <alignment horizontal="center"/>
    </xf>
    <xf numFmtId="0" fontId="1" fillId="5" borderId="23" xfId="0" applyFont="1" applyFill="1" applyBorder="1" applyAlignment="1">
      <alignment horizontal="center"/>
    </xf>
    <xf numFmtId="0" fontId="9" fillId="5" borderId="17" xfId="3" applyFont="1" applyFill="1" applyBorder="1" applyAlignment="1">
      <alignment horizontal="center"/>
    </xf>
    <xf numFmtId="0" fontId="9" fillId="5" borderId="3" xfId="3" applyFont="1" applyFill="1" applyBorder="1" applyAlignment="1">
      <alignment horizontal="center"/>
    </xf>
    <xf numFmtId="0" fontId="9" fillId="5" borderId="18" xfId="3" applyFont="1" applyFill="1" applyBorder="1" applyAlignment="1">
      <alignment horizontal="center"/>
    </xf>
  </cellXfs>
  <cellStyles count="117">
    <cellStyle name="20% - Accent1 2" xfId="84" xr:uid="{00000000-0005-0000-0000-000000000000}"/>
    <cellStyle name="20% - Accent1 3" xfId="7" xr:uid="{00000000-0005-0000-0000-000001000000}"/>
    <cellStyle name="20% - Accent2 2" xfId="83" xr:uid="{00000000-0005-0000-0000-000002000000}"/>
    <cellStyle name="20% - Accent2 3" xfId="8" xr:uid="{00000000-0005-0000-0000-000003000000}"/>
    <cellStyle name="20% - Accent3 2" xfId="82" xr:uid="{00000000-0005-0000-0000-000004000000}"/>
    <cellStyle name="20% - Accent3 3" xfId="9" xr:uid="{00000000-0005-0000-0000-000005000000}"/>
    <cellStyle name="20% - Accent4 2" xfId="81" xr:uid="{00000000-0005-0000-0000-000006000000}"/>
    <cellStyle name="20% - Accent4 3" xfId="10" xr:uid="{00000000-0005-0000-0000-000007000000}"/>
    <cellStyle name="20% - Accent5 2" xfId="80" xr:uid="{00000000-0005-0000-0000-000008000000}"/>
    <cellStyle name="20% - Accent5 3" xfId="11" xr:uid="{00000000-0005-0000-0000-000009000000}"/>
    <cellStyle name="20% - Accent6 2" xfId="79" xr:uid="{00000000-0005-0000-0000-00000A000000}"/>
    <cellStyle name="20% - Accent6 3" xfId="12" xr:uid="{00000000-0005-0000-0000-00000B000000}"/>
    <cellStyle name="40% - Accent1 2" xfId="78" xr:uid="{00000000-0005-0000-0000-00000C000000}"/>
    <cellStyle name="40% - Accent1 3" xfId="13" xr:uid="{00000000-0005-0000-0000-00000D000000}"/>
    <cellStyle name="40% - Accent2 2" xfId="77" xr:uid="{00000000-0005-0000-0000-00000E000000}"/>
    <cellStyle name="40% - Accent2 3" xfId="14" xr:uid="{00000000-0005-0000-0000-00000F000000}"/>
    <cellStyle name="40% - Accent3 2" xfId="76" xr:uid="{00000000-0005-0000-0000-000010000000}"/>
    <cellStyle name="40% - Accent3 3" xfId="15" xr:uid="{00000000-0005-0000-0000-000011000000}"/>
    <cellStyle name="40% - Accent4 2" xfId="75" xr:uid="{00000000-0005-0000-0000-000012000000}"/>
    <cellStyle name="40% - Accent4 3" xfId="16" xr:uid="{00000000-0005-0000-0000-000013000000}"/>
    <cellStyle name="40% - Accent5 2" xfId="74" xr:uid="{00000000-0005-0000-0000-000014000000}"/>
    <cellStyle name="40% - Accent5 3" xfId="17" xr:uid="{00000000-0005-0000-0000-000015000000}"/>
    <cellStyle name="40% - Accent6 2" xfId="73" xr:uid="{00000000-0005-0000-0000-000016000000}"/>
    <cellStyle name="40% - Accent6 3" xfId="18" xr:uid="{00000000-0005-0000-0000-000017000000}"/>
    <cellStyle name="60% - Accent1 2" xfId="72" xr:uid="{00000000-0005-0000-0000-000018000000}"/>
    <cellStyle name="60% - Accent1 3" xfId="19" xr:uid="{00000000-0005-0000-0000-000019000000}"/>
    <cellStyle name="60% - Accent2 2" xfId="71" xr:uid="{00000000-0005-0000-0000-00001A000000}"/>
    <cellStyle name="60% - Accent2 3" xfId="20" xr:uid="{00000000-0005-0000-0000-00001B000000}"/>
    <cellStyle name="60% - Accent3 2" xfId="70" xr:uid="{00000000-0005-0000-0000-00001C000000}"/>
    <cellStyle name="60% - Accent3 3" xfId="21" xr:uid="{00000000-0005-0000-0000-00001D000000}"/>
    <cellStyle name="60% - Accent4 2" xfId="69" xr:uid="{00000000-0005-0000-0000-00001E000000}"/>
    <cellStyle name="60% - Accent4 3" xfId="22" xr:uid="{00000000-0005-0000-0000-00001F000000}"/>
    <cellStyle name="60% - Accent5 2" xfId="68" xr:uid="{00000000-0005-0000-0000-000020000000}"/>
    <cellStyle name="60% - Accent5 3" xfId="23" xr:uid="{00000000-0005-0000-0000-000021000000}"/>
    <cellStyle name="60% - Accent6 2" xfId="67" xr:uid="{00000000-0005-0000-0000-000022000000}"/>
    <cellStyle name="60% - Accent6 3" xfId="24" xr:uid="{00000000-0005-0000-0000-000023000000}"/>
    <cellStyle name="Accent1 2" xfId="66" xr:uid="{00000000-0005-0000-0000-000024000000}"/>
    <cellStyle name="Accent1 3" xfId="25" xr:uid="{00000000-0005-0000-0000-000025000000}"/>
    <cellStyle name="Accent2 2" xfId="65" xr:uid="{00000000-0005-0000-0000-000026000000}"/>
    <cellStyle name="Accent2 3" xfId="26" xr:uid="{00000000-0005-0000-0000-000027000000}"/>
    <cellStyle name="Accent3 2" xfId="64" xr:uid="{00000000-0005-0000-0000-000028000000}"/>
    <cellStyle name="Accent3 3" xfId="27" xr:uid="{00000000-0005-0000-0000-000029000000}"/>
    <cellStyle name="Accent4 2" xfId="63" xr:uid="{00000000-0005-0000-0000-00002A000000}"/>
    <cellStyle name="Accent4 3" xfId="28" xr:uid="{00000000-0005-0000-0000-00002B000000}"/>
    <cellStyle name="Accent5 2" xfId="62" xr:uid="{00000000-0005-0000-0000-00002C000000}"/>
    <cellStyle name="Accent5 3" xfId="29" xr:uid="{00000000-0005-0000-0000-00002D000000}"/>
    <cellStyle name="Accent6 2" xfId="61" xr:uid="{00000000-0005-0000-0000-00002E000000}"/>
    <cellStyle name="Accent6 3" xfId="30" xr:uid="{00000000-0005-0000-0000-00002F000000}"/>
    <cellStyle name="Bad 2" xfId="60" xr:uid="{00000000-0005-0000-0000-000030000000}"/>
    <cellStyle name="Bad 3" xfId="31" xr:uid="{00000000-0005-0000-0000-000031000000}"/>
    <cellStyle name="Calculation 2" xfId="97" xr:uid="{00000000-0005-0000-0000-000032000000}"/>
    <cellStyle name="Calculation 3" xfId="32" xr:uid="{00000000-0005-0000-0000-000033000000}"/>
    <cellStyle name="Check Cell 2" xfId="98" xr:uid="{00000000-0005-0000-0000-000034000000}"/>
    <cellStyle name="Check Cell 3" xfId="33" xr:uid="{00000000-0005-0000-0000-000035000000}"/>
    <cellStyle name="Comma 2" xfId="50" xr:uid="{00000000-0005-0000-0000-000037000000}"/>
    <cellStyle name="Comma 2 2" xfId="55" xr:uid="{00000000-0005-0000-0000-000038000000}"/>
    <cellStyle name="Comma 3" xfId="94" xr:uid="{00000000-0005-0000-0000-000039000000}"/>
    <cellStyle name="Comma0" xfId="89" xr:uid="{00000000-0005-0000-0000-00003A000000}"/>
    <cellStyle name="Comma0 2" xfId="85" xr:uid="{00000000-0005-0000-0000-00003B000000}"/>
    <cellStyle name="Currency 2" xfId="59" xr:uid="{00000000-0005-0000-0000-00003C000000}"/>
    <cellStyle name="Currency 3" xfId="58" xr:uid="{00000000-0005-0000-0000-00003D000000}"/>
    <cellStyle name="Currency0" xfId="96" xr:uid="{00000000-0005-0000-0000-00003E000000}"/>
    <cellStyle name="Currency0 2" xfId="90" xr:uid="{00000000-0005-0000-0000-00003F000000}"/>
    <cellStyle name="Date" xfId="87" xr:uid="{00000000-0005-0000-0000-000040000000}"/>
    <cellStyle name="Date 2" xfId="92" xr:uid="{00000000-0005-0000-0000-000041000000}"/>
    <cellStyle name="Explanatory Text 2" xfId="99" xr:uid="{00000000-0005-0000-0000-000042000000}"/>
    <cellStyle name="Explanatory Text 3" xfId="34" xr:uid="{00000000-0005-0000-0000-000043000000}"/>
    <cellStyle name="Fixed" xfId="86" xr:uid="{00000000-0005-0000-0000-000044000000}"/>
    <cellStyle name="Fixed 2" xfId="91" xr:uid="{00000000-0005-0000-0000-000045000000}"/>
    <cellStyle name="Good 2" xfId="100" xr:uid="{00000000-0005-0000-0000-000046000000}"/>
    <cellStyle name="Good 3" xfId="35" xr:uid="{00000000-0005-0000-0000-000047000000}"/>
    <cellStyle name="Heading 1 2" xfId="101" xr:uid="{00000000-0005-0000-0000-000048000000}"/>
    <cellStyle name="Heading 1 3" xfId="36" xr:uid="{00000000-0005-0000-0000-000049000000}"/>
    <cellStyle name="Heading 2 2" xfId="102" xr:uid="{00000000-0005-0000-0000-00004A000000}"/>
    <cellStyle name="Heading 2 3" xfId="37" xr:uid="{00000000-0005-0000-0000-00004B000000}"/>
    <cellStyle name="Heading 3 2" xfId="103" xr:uid="{00000000-0005-0000-0000-00004C000000}"/>
    <cellStyle name="Heading 3 3" xfId="38" xr:uid="{00000000-0005-0000-0000-00004D000000}"/>
    <cellStyle name="Heading 4 2" xfId="104" xr:uid="{00000000-0005-0000-0000-00004E000000}"/>
    <cellStyle name="Heading 4 3" xfId="39" xr:uid="{00000000-0005-0000-0000-00004F000000}"/>
    <cellStyle name="Hyperlink" xfId="1" builtinId="8"/>
    <cellStyle name="Hyperlink 2" xfId="88" xr:uid="{00000000-0005-0000-0000-000051000000}"/>
    <cellStyle name="Input 2" xfId="105" xr:uid="{00000000-0005-0000-0000-000052000000}"/>
    <cellStyle name="Input 3" xfId="40" xr:uid="{00000000-0005-0000-0000-000053000000}"/>
    <cellStyle name="Linked Cell 2" xfId="106" xr:uid="{00000000-0005-0000-0000-000054000000}"/>
    <cellStyle name="Linked Cell 3" xfId="41" xr:uid="{00000000-0005-0000-0000-000055000000}"/>
    <cellStyle name="Neutral 2" xfId="107" xr:uid="{00000000-0005-0000-0000-000056000000}"/>
    <cellStyle name="Neutral 3" xfId="42" xr:uid="{00000000-0005-0000-0000-000057000000}"/>
    <cellStyle name="Normal" xfId="0" builtinId="0"/>
    <cellStyle name="Normal 2" xfId="6" xr:uid="{00000000-0005-0000-0000-000059000000}"/>
    <cellStyle name="Normal 2 2" xfId="53" xr:uid="{00000000-0005-0000-0000-00005A000000}"/>
    <cellStyle name="Normal 2 3" xfId="93" xr:uid="{00000000-0005-0000-0000-00005B000000}"/>
    <cellStyle name="Normal 2 4" xfId="95" xr:uid="{00000000-0005-0000-0000-00005C000000}"/>
    <cellStyle name="Normal 3" xfId="5" xr:uid="{00000000-0005-0000-0000-00005D000000}"/>
    <cellStyle name="Normal 4" xfId="48" xr:uid="{00000000-0005-0000-0000-00005E000000}"/>
    <cellStyle name="Normal 5" xfId="114" xr:uid="{00000000-0005-0000-0000-00005F000000}"/>
    <cellStyle name="Normal 5 2" xfId="116" xr:uid="{00000000-0005-0000-0000-000060000000}"/>
    <cellStyle name="Normal_C-IV Implementation Claim Form-Revised 2" xfId="2" xr:uid="{00000000-0005-0000-0000-000061000000}"/>
    <cellStyle name="Normal_Copy of SFY 07-08 M&amp;O CAP Updated w06-07 Persons Counts v3" xfId="3" xr:uid="{00000000-0005-0000-0000-000062000000}"/>
    <cellStyle name="Note 2" xfId="108" xr:uid="{00000000-0005-0000-0000-000063000000}"/>
    <cellStyle name="Note 3" xfId="43" xr:uid="{00000000-0005-0000-0000-000064000000}"/>
    <cellStyle name="Output 2" xfId="109" xr:uid="{00000000-0005-0000-0000-000065000000}"/>
    <cellStyle name="Output 3" xfId="44" xr:uid="{00000000-0005-0000-0000-000066000000}"/>
    <cellStyle name="Percent" xfId="4" builtinId="5"/>
    <cellStyle name="Percent 2" xfId="51" xr:uid="{00000000-0005-0000-0000-000068000000}"/>
    <cellStyle name="Percent 2 2" xfId="56" xr:uid="{00000000-0005-0000-0000-000069000000}"/>
    <cellStyle name="Percent 3" xfId="52" xr:uid="{00000000-0005-0000-0000-00006A000000}"/>
    <cellStyle name="Percent 4" xfId="54" xr:uid="{00000000-0005-0000-0000-00006B000000}"/>
    <cellStyle name="Percent 4 2" xfId="57" xr:uid="{00000000-0005-0000-0000-00006C000000}"/>
    <cellStyle name="Percent 5" xfId="113" xr:uid="{00000000-0005-0000-0000-00006D000000}"/>
    <cellStyle name="Percent 6" xfId="115" xr:uid="{00000000-0005-0000-0000-00006E000000}"/>
    <cellStyle name="Style 1" xfId="49" xr:uid="{00000000-0005-0000-0000-00006F000000}"/>
    <cellStyle name="Title 2" xfId="110" xr:uid="{00000000-0005-0000-0000-000070000000}"/>
    <cellStyle name="Title 3" xfId="45" xr:uid="{00000000-0005-0000-0000-000071000000}"/>
    <cellStyle name="Total 2" xfId="111" xr:uid="{00000000-0005-0000-0000-000072000000}"/>
    <cellStyle name="Total 3" xfId="46" xr:uid="{00000000-0005-0000-0000-000073000000}"/>
    <cellStyle name="Warning Text 2" xfId="112" xr:uid="{00000000-0005-0000-0000-000074000000}"/>
    <cellStyle name="Warning Text 3" xfId="47" xr:uid="{00000000-0005-0000-0000-00007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781050</xdr:colOff>
          <xdr:row>2</xdr:row>
          <xdr:rowOff>114300</xdr:rowOff>
        </xdr:from>
        <xdr:to>
          <xdr:col>4</xdr:col>
          <xdr:colOff>1476375</xdr:colOff>
          <xdr:row>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95250</xdr:rowOff>
        </xdr:from>
        <xdr:to>
          <xdr:col>5</xdr:col>
          <xdr:colOff>171450</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3"/>
  <sheetViews>
    <sheetView showGridLines="0" tabSelected="1" zoomScaleNormal="100" workbookViewId="0"/>
  </sheetViews>
  <sheetFormatPr defaultColWidth="9.28515625" defaultRowHeight="14.25"/>
  <cols>
    <col min="1" max="1" width="10" style="28" customWidth="1"/>
    <col min="2" max="2" width="38.28515625" style="28" customWidth="1"/>
    <col min="3" max="3" width="8" style="28" customWidth="1"/>
    <col min="4" max="4" width="1.7109375" style="28" customWidth="1"/>
    <col min="5" max="5" width="25.28515625" style="28" customWidth="1"/>
    <col min="6" max="7" width="18.42578125" style="28" customWidth="1"/>
    <col min="8" max="8" width="10.42578125" style="28" customWidth="1"/>
    <col min="9" max="9" width="18.7109375" style="28" customWidth="1"/>
    <col min="10" max="16384" width="9.28515625" style="28"/>
  </cols>
  <sheetData>
    <row r="1" spans="1:8" ht="15">
      <c r="A1" s="26"/>
      <c r="B1" s="26"/>
      <c r="C1" s="26"/>
      <c r="D1" s="26"/>
      <c r="E1" s="26"/>
      <c r="F1" s="27"/>
      <c r="G1" s="142"/>
      <c r="H1" s="42" t="b">
        <v>0</v>
      </c>
    </row>
    <row r="2" spans="1:8" ht="15">
      <c r="A2" s="29" t="s">
        <v>0</v>
      </c>
      <c r="B2" s="77"/>
      <c r="C2" s="26"/>
      <c r="D2" s="26"/>
      <c r="E2" s="29" t="s">
        <v>2</v>
      </c>
      <c r="F2" s="30"/>
      <c r="G2" s="76"/>
      <c r="H2" s="82"/>
    </row>
    <row r="3" spans="1:8" ht="15">
      <c r="A3" s="29"/>
      <c r="B3" s="31"/>
      <c r="C3" s="29"/>
      <c r="D3" s="26"/>
      <c r="E3" s="26"/>
      <c r="F3" s="32"/>
      <c r="G3" s="33"/>
      <c r="H3" s="82"/>
    </row>
    <row r="4" spans="1:8" ht="15">
      <c r="A4" s="34" t="s">
        <v>3</v>
      </c>
      <c r="B4" s="78"/>
      <c r="C4" s="26"/>
      <c r="D4" s="26" t="s">
        <v>4</v>
      </c>
      <c r="E4" s="41"/>
      <c r="F4" s="34" t="s">
        <v>5</v>
      </c>
      <c r="G4" s="131"/>
      <c r="H4" s="82"/>
    </row>
    <row r="5" spans="1:8">
      <c r="A5" s="35"/>
      <c r="B5" s="35"/>
      <c r="C5" s="35"/>
      <c r="D5" s="35"/>
      <c r="E5" s="35"/>
      <c r="F5" s="35"/>
      <c r="G5" s="35"/>
      <c r="H5" s="82"/>
    </row>
    <row r="6" spans="1:8" ht="15">
      <c r="A6" s="29" t="s">
        <v>6</v>
      </c>
      <c r="B6" s="79"/>
      <c r="C6" s="35"/>
      <c r="D6" s="35"/>
      <c r="E6" s="29" t="s">
        <v>7</v>
      </c>
      <c r="F6" s="156"/>
      <c r="G6" s="156"/>
      <c r="H6" s="82"/>
    </row>
    <row r="7" spans="1:8" ht="21.75" customHeight="1" thickBot="1">
      <c r="A7" s="29"/>
      <c r="B7" s="60"/>
      <c r="C7" s="35"/>
      <c r="D7" s="35"/>
      <c r="E7" s="29"/>
      <c r="F7" s="61"/>
      <c r="G7" s="62"/>
      <c r="H7" s="82"/>
    </row>
    <row r="8" spans="1:8" ht="15">
      <c r="A8" s="11" t="s">
        <v>125</v>
      </c>
      <c r="B8" s="12"/>
      <c r="C8" s="12"/>
      <c r="D8" s="12"/>
      <c r="E8" s="12"/>
      <c r="F8" s="137" t="s">
        <v>8</v>
      </c>
      <c r="G8" s="138" t="s">
        <v>9</v>
      </c>
      <c r="H8" s="135"/>
    </row>
    <row r="9" spans="1:8">
      <c r="A9" s="88" t="s">
        <v>15</v>
      </c>
      <c r="B9" s="89"/>
      <c r="C9" s="89"/>
      <c r="D9" s="89"/>
      <c r="E9" s="89"/>
      <c r="F9" s="90"/>
      <c r="G9" s="75"/>
    </row>
    <row r="10" spans="1:8" ht="15.75" thickBot="1">
      <c r="A10" s="7" t="s">
        <v>121</v>
      </c>
      <c r="B10" s="8"/>
      <c r="C10" s="8"/>
      <c r="D10" s="5"/>
      <c r="E10" s="6"/>
      <c r="F10" s="72"/>
      <c r="G10" s="74">
        <f>SUM(G9:G9)</f>
        <v>0</v>
      </c>
    </row>
    <row r="11" spans="1:8" ht="15.75" thickBot="1">
      <c r="A11" s="29"/>
      <c r="B11" s="60"/>
      <c r="C11" s="35"/>
      <c r="D11" s="35"/>
      <c r="E11" s="29"/>
      <c r="F11" s="61"/>
      <c r="G11" s="62"/>
    </row>
    <row r="12" spans="1:8" ht="15">
      <c r="A12" s="11" t="s">
        <v>124</v>
      </c>
      <c r="B12" s="12"/>
      <c r="C12" s="12"/>
      <c r="D12" s="12"/>
      <c r="E12" s="12"/>
      <c r="F12" s="137" t="s">
        <v>8</v>
      </c>
      <c r="G12" s="138" t="s">
        <v>9</v>
      </c>
    </row>
    <row r="13" spans="1:8" ht="15">
      <c r="A13" s="2" t="s">
        <v>12</v>
      </c>
      <c r="B13" s="89"/>
      <c r="C13" s="89"/>
      <c r="D13" s="89"/>
      <c r="E13" s="92"/>
      <c r="F13" s="90"/>
      <c r="G13" s="150">
        <f>SUM(F14:F15)</f>
        <v>0</v>
      </c>
    </row>
    <row r="14" spans="1:8">
      <c r="A14" s="17" t="s">
        <v>13</v>
      </c>
      <c r="B14" s="89"/>
      <c r="C14" s="89"/>
      <c r="D14" s="89"/>
      <c r="E14" s="89"/>
      <c r="F14" s="139"/>
      <c r="G14" s="149"/>
    </row>
    <row r="15" spans="1:8">
      <c r="A15" s="17" t="s">
        <v>14</v>
      </c>
      <c r="B15" s="89"/>
      <c r="C15" s="89"/>
      <c r="D15" s="89"/>
      <c r="E15" s="89"/>
      <c r="F15" s="148"/>
      <c r="G15" s="147"/>
    </row>
    <row r="16" spans="1:8" s="82" customFormat="1" ht="15.75" thickBot="1">
      <c r="A16" s="7" t="s">
        <v>122</v>
      </c>
      <c r="B16" s="8"/>
      <c r="C16" s="8"/>
      <c r="D16" s="5"/>
      <c r="E16" s="6"/>
      <c r="F16" s="72"/>
      <c r="G16" s="74">
        <f>SUM(G13:G15)</f>
        <v>0</v>
      </c>
      <c r="H16" s="28"/>
    </row>
    <row r="17" spans="1:19" s="82" customFormat="1" ht="15.75" thickBot="1">
      <c r="A17" s="80"/>
      <c r="B17" s="80"/>
      <c r="C17" s="80"/>
      <c r="D17" s="1"/>
      <c r="E17" s="81"/>
      <c r="F17" s="83"/>
      <c r="G17" s="84"/>
      <c r="H17" s="28"/>
    </row>
    <row r="18" spans="1:19" ht="15">
      <c r="A18" s="11" t="s">
        <v>126</v>
      </c>
      <c r="B18" s="12"/>
      <c r="C18" s="12"/>
      <c r="D18" s="12"/>
      <c r="E18" s="12"/>
      <c r="F18" s="137" t="s">
        <v>8</v>
      </c>
      <c r="G18" s="138" t="s">
        <v>9</v>
      </c>
    </row>
    <row r="19" spans="1:19" ht="15">
      <c r="A19" s="66" t="s">
        <v>10</v>
      </c>
      <c r="B19" s="3"/>
      <c r="C19" s="65"/>
      <c r="D19" s="65"/>
      <c r="E19" s="65"/>
      <c r="F19" s="71"/>
      <c r="G19" s="150">
        <f>SUM(F20:F20)</f>
        <v>0</v>
      </c>
    </row>
    <row r="20" spans="1:19" ht="15">
      <c r="A20" s="67" t="s">
        <v>11</v>
      </c>
      <c r="B20" s="3"/>
      <c r="C20" s="65"/>
      <c r="D20" s="65"/>
      <c r="E20" s="65"/>
      <c r="F20" s="139"/>
      <c r="G20" s="70"/>
    </row>
    <row r="21" spans="1:19" ht="15">
      <c r="A21" s="2" t="s">
        <v>12</v>
      </c>
      <c r="B21" s="89"/>
      <c r="C21" s="89"/>
      <c r="D21" s="89"/>
      <c r="E21" s="92"/>
      <c r="F21" s="90"/>
      <c r="G21" s="150">
        <f>SUM(F22:F23)</f>
        <v>0</v>
      </c>
      <c r="I21" s="82"/>
      <c r="J21" s="82"/>
      <c r="K21" s="82"/>
      <c r="L21" s="82"/>
      <c r="M21" s="82"/>
      <c r="N21" s="82"/>
      <c r="O21" s="82"/>
      <c r="P21" s="82"/>
      <c r="Q21" s="82"/>
      <c r="R21" s="82"/>
      <c r="S21" s="82"/>
    </row>
    <row r="22" spans="1:19">
      <c r="A22" s="17" t="s">
        <v>13</v>
      </c>
      <c r="B22" s="89"/>
      <c r="C22" s="89"/>
      <c r="D22" s="89"/>
      <c r="E22" s="92"/>
      <c r="F22" s="140"/>
      <c r="G22" s="151"/>
      <c r="I22" s="82"/>
      <c r="J22" s="82"/>
      <c r="K22" s="82"/>
      <c r="L22" s="82"/>
      <c r="M22" s="82"/>
      <c r="N22" s="82"/>
      <c r="O22" s="82"/>
      <c r="P22" s="82"/>
      <c r="Q22" s="82"/>
      <c r="R22" s="82"/>
      <c r="S22" s="82"/>
    </row>
    <row r="23" spans="1:19">
      <c r="A23" s="17" t="s">
        <v>14</v>
      </c>
      <c r="B23" s="89"/>
      <c r="C23" s="89"/>
      <c r="D23" s="89"/>
      <c r="E23" s="89"/>
      <c r="F23" s="139"/>
      <c r="G23" s="73"/>
      <c r="I23" s="82"/>
      <c r="J23" s="82"/>
      <c r="K23" s="82"/>
      <c r="L23" s="82"/>
      <c r="M23" s="82"/>
      <c r="N23" s="82"/>
      <c r="O23" s="82"/>
      <c r="P23" s="82"/>
      <c r="Q23" s="82"/>
      <c r="R23" s="82"/>
      <c r="S23" s="82"/>
    </row>
    <row r="24" spans="1:19" ht="15.75" thickBot="1">
      <c r="A24" s="7" t="s">
        <v>123</v>
      </c>
      <c r="B24" s="8"/>
      <c r="C24" s="8"/>
      <c r="D24" s="5"/>
      <c r="E24" s="6"/>
      <c r="F24" s="72"/>
      <c r="G24" s="74">
        <f>SUM(G19:G23)</f>
        <v>0</v>
      </c>
      <c r="I24" s="82"/>
      <c r="J24" s="82"/>
      <c r="K24" s="82"/>
      <c r="L24" s="82"/>
      <c r="M24" s="82"/>
      <c r="N24" s="82"/>
      <c r="O24" s="82"/>
      <c r="P24" s="82"/>
      <c r="Q24" s="82"/>
      <c r="R24" s="82"/>
      <c r="S24" s="82"/>
    </row>
    <row r="25" spans="1:19" s="91" customFormat="1" ht="16.149999999999999" customHeight="1">
      <c r="A25" s="143"/>
      <c r="B25" s="143"/>
      <c r="C25" s="143"/>
      <c r="D25" s="144"/>
      <c r="E25" s="145"/>
      <c r="F25" s="145"/>
      <c r="G25" s="146"/>
      <c r="H25" s="35"/>
      <c r="I25" s="35"/>
      <c r="J25" s="35"/>
      <c r="K25" s="35"/>
      <c r="L25" s="35"/>
      <c r="M25" s="35"/>
      <c r="N25" s="35"/>
      <c r="O25" s="35"/>
      <c r="P25" s="35"/>
      <c r="Q25" s="35"/>
      <c r="R25" s="35"/>
      <c r="S25" s="35"/>
    </row>
    <row r="26" spans="1:19" ht="15">
      <c r="A26" s="155" t="s">
        <v>16</v>
      </c>
      <c r="B26" s="155"/>
      <c r="C26" s="155"/>
      <c r="D26" s="155"/>
      <c r="E26" s="155"/>
      <c r="F26" s="155"/>
      <c r="G26" s="155"/>
      <c r="H26" s="82"/>
      <c r="I26" s="82"/>
      <c r="J26" s="82"/>
      <c r="K26" s="82"/>
      <c r="L26" s="82"/>
      <c r="M26" s="82"/>
      <c r="N26" s="82"/>
      <c r="O26" s="82"/>
      <c r="P26" s="82"/>
      <c r="Q26" s="82"/>
      <c r="R26" s="82"/>
      <c r="S26" s="82"/>
    </row>
    <row r="27" spans="1:19" s="37" customFormat="1" ht="12" thickBot="1">
      <c r="A27" s="24"/>
      <c r="B27" s="93"/>
      <c r="C27" s="93"/>
      <c r="D27" s="93"/>
      <c r="E27" s="94"/>
      <c r="F27" s="94"/>
      <c r="G27" s="25"/>
      <c r="H27" s="95"/>
      <c r="I27" s="95"/>
      <c r="J27" s="95"/>
      <c r="K27" s="95"/>
      <c r="L27" s="95"/>
      <c r="M27" s="95"/>
      <c r="N27" s="95"/>
      <c r="O27" s="95"/>
      <c r="P27" s="95"/>
      <c r="Q27" s="95"/>
      <c r="R27" s="95"/>
      <c r="S27" s="95"/>
    </row>
    <row r="28" spans="1:19" ht="15">
      <c r="A28" s="13" t="s">
        <v>120</v>
      </c>
      <c r="B28" s="14"/>
      <c r="C28" s="14"/>
      <c r="D28" s="10"/>
      <c r="E28" s="15"/>
      <c r="F28" s="16"/>
      <c r="G28" s="38">
        <f>G24+G16+G10</f>
        <v>0</v>
      </c>
      <c r="H28" s="82"/>
      <c r="I28" s="82"/>
      <c r="J28" s="82"/>
      <c r="K28" s="82"/>
      <c r="L28" s="82"/>
      <c r="M28" s="82"/>
      <c r="N28" s="82"/>
      <c r="O28" s="82"/>
      <c r="P28" s="82"/>
      <c r="Q28" s="82"/>
      <c r="R28" s="82"/>
      <c r="S28" s="82"/>
    </row>
    <row r="29" spans="1:19">
      <c r="A29" s="17" t="s">
        <v>17</v>
      </c>
      <c r="B29" s="89"/>
      <c r="C29" s="3"/>
      <c r="D29" s="89"/>
      <c r="E29" s="96"/>
      <c r="F29" s="97"/>
      <c r="G29" s="141"/>
      <c r="H29" s="82"/>
      <c r="I29" s="82"/>
      <c r="J29" s="82"/>
      <c r="K29" s="82"/>
      <c r="L29" s="82"/>
      <c r="M29" s="82"/>
      <c r="N29" s="82"/>
      <c r="O29" s="82"/>
      <c r="P29" s="82"/>
      <c r="Q29" s="82"/>
      <c r="R29" s="82"/>
      <c r="S29" s="82"/>
    </row>
    <row r="30" spans="1:19" ht="15.75" thickBot="1">
      <c r="A30" s="7" t="s">
        <v>18</v>
      </c>
      <c r="B30" s="5"/>
      <c r="C30" s="4"/>
      <c r="D30" s="5"/>
      <c r="E30" s="6"/>
      <c r="F30" s="9"/>
      <c r="G30" s="36">
        <f>G28-G29</f>
        <v>0</v>
      </c>
      <c r="H30" s="82"/>
      <c r="I30" s="82"/>
      <c r="J30" s="82"/>
      <c r="K30" s="82"/>
      <c r="L30" s="82"/>
      <c r="M30" s="82"/>
      <c r="N30" s="82"/>
      <c r="O30" s="82"/>
      <c r="P30" s="82"/>
      <c r="Q30" s="82"/>
      <c r="R30" s="82"/>
      <c r="S30" s="82"/>
    </row>
    <row r="31" spans="1:19">
      <c r="A31" s="1"/>
      <c r="B31" s="1"/>
      <c r="C31" s="1"/>
      <c r="D31" s="1"/>
      <c r="E31" s="1"/>
      <c r="F31" s="1"/>
      <c r="G31" s="1"/>
      <c r="H31" s="82"/>
      <c r="I31" s="82"/>
      <c r="J31" s="82"/>
      <c r="K31" s="82"/>
      <c r="L31" s="82"/>
      <c r="M31" s="82"/>
      <c r="N31" s="82"/>
      <c r="O31" s="82"/>
      <c r="P31" s="82"/>
      <c r="Q31" s="82"/>
      <c r="R31" s="82"/>
      <c r="S31" s="82"/>
    </row>
    <row r="32" spans="1:19" ht="136.5" customHeight="1">
      <c r="A32" s="154" t="s">
        <v>19</v>
      </c>
      <c r="B32" s="154"/>
      <c r="C32" s="98"/>
      <c r="D32" s="154" t="s">
        <v>20</v>
      </c>
      <c r="E32" s="154"/>
      <c r="F32" s="154"/>
      <c r="G32" s="154"/>
      <c r="H32" s="39"/>
      <c r="I32" s="82"/>
      <c r="J32" s="82"/>
      <c r="K32" s="82"/>
      <c r="L32" s="82"/>
      <c r="M32" s="82"/>
      <c r="N32" s="82"/>
      <c r="O32" s="82"/>
      <c r="P32" s="82"/>
      <c r="Q32" s="82"/>
      <c r="R32" s="82"/>
      <c r="S32" s="82"/>
    </row>
    <row r="33" spans="1:9" ht="14.25" customHeight="1">
      <c r="A33" s="134"/>
      <c r="B33" s="134"/>
      <c r="C33" s="98"/>
      <c r="D33" s="154"/>
      <c r="E33" s="154"/>
      <c r="F33" s="154"/>
      <c r="G33" s="154"/>
      <c r="H33" s="39"/>
      <c r="I33" s="82"/>
    </row>
    <row r="34" spans="1:9" ht="14.25" customHeight="1">
      <c r="A34" s="134"/>
      <c r="B34" s="134"/>
      <c r="C34" s="98"/>
      <c r="D34" s="134"/>
      <c r="E34" s="134"/>
      <c r="F34" s="134"/>
      <c r="G34" s="134"/>
      <c r="H34" s="39"/>
      <c r="I34" s="82"/>
    </row>
    <row r="35" spans="1:9" ht="14.25" customHeight="1">
      <c r="A35" s="134"/>
      <c r="B35" s="134"/>
      <c r="C35" s="98"/>
      <c r="D35" s="134"/>
      <c r="E35" s="134"/>
      <c r="F35" s="134"/>
      <c r="G35" s="134"/>
      <c r="H35" s="39"/>
      <c r="I35" s="82"/>
    </row>
    <row r="36" spans="1:9" ht="14.25" customHeight="1">
      <c r="A36" s="134"/>
      <c r="B36" s="134"/>
      <c r="C36" s="98"/>
      <c r="D36" s="134"/>
      <c r="E36" s="134"/>
      <c r="F36" s="134"/>
      <c r="G36" s="134"/>
      <c r="H36" s="39"/>
      <c r="I36" s="82"/>
    </row>
    <row r="37" spans="1:9">
      <c r="A37" s="99"/>
      <c r="B37" s="99"/>
      <c r="C37" s="100"/>
      <c r="D37" s="100"/>
      <c r="E37" s="99"/>
      <c r="F37" s="99"/>
      <c r="G37" s="99"/>
      <c r="H37" s="82"/>
      <c r="I37" s="82"/>
    </row>
    <row r="38" spans="1:9">
      <c r="A38" s="100" t="s">
        <v>21</v>
      </c>
      <c r="B38" s="100"/>
      <c r="C38" s="100"/>
      <c r="D38" s="100"/>
      <c r="E38" s="100" t="s">
        <v>22</v>
      </c>
      <c r="F38" s="100"/>
      <c r="G38" s="100"/>
      <c r="H38" s="82"/>
      <c r="I38" s="82"/>
    </row>
    <row r="39" spans="1:9" ht="29.25" customHeight="1">
      <c r="A39" s="99"/>
      <c r="B39" s="99"/>
      <c r="C39" s="100"/>
      <c r="D39" s="100"/>
      <c r="E39" s="99"/>
      <c r="F39" s="99"/>
      <c r="G39" s="99"/>
      <c r="H39" s="82"/>
      <c r="I39" s="82"/>
    </row>
    <row r="40" spans="1:9">
      <c r="A40" s="100" t="s">
        <v>23</v>
      </c>
      <c r="B40" s="101"/>
      <c r="C40" s="100"/>
      <c r="D40" s="100"/>
      <c r="E40" s="100" t="s">
        <v>23</v>
      </c>
      <c r="F40" s="101"/>
      <c r="G40" s="100"/>
      <c r="H40" s="82"/>
      <c r="I40" s="82"/>
    </row>
    <row r="41" spans="1:9">
      <c r="A41" s="1"/>
      <c r="B41" s="1"/>
      <c r="C41" s="1"/>
      <c r="D41" s="1"/>
      <c r="E41" s="1"/>
      <c r="F41" s="1"/>
      <c r="G41" s="1"/>
      <c r="H41" s="82"/>
      <c r="I41" s="82"/>
    </row>
    <row r="42" spans="1:9">
      <c r="A42" s="1"/>
      <c r="B42" s="1"/>
      <c r="C42" s="1"/>
      <c r="D42" s="1"/>
      <c r="E42" s="1"/>
      <c r="F42" s="1"/>
      <c r="G42" s="1"/>
      <c r="H42" s="82"/>
      <c r="I42" s="82"/>
    </row>
    <row r="43" spans="1:9">
      <c r="A43" s="1"/>
      <c r="B43" s="1"/>
      <c r="C43" s="1"/>
      <c r="D43" s="1"/>
      <c r="E43" s="1"/>
      <c r="F43" s="1"/>
      <c r="G43" s="1"/>
      <c r="H43" s="82"/>
      <c r="I43" s="82"/>
    </row>
  </sheetData>
  <protectedRanges>
    <protectedRange sqref="B2" name="All Counties_1"/>
    <protectedRange sqref="B4" name="All Counties_3"/>
    <protectedRange sqref="B6" name="All Counties_4"/>
  </protectedRanges>
  <mergeCells count="4">
    <mergeCell ref="A32:B32"/>
    <mergeCell ref="D32:G33"/>
    <mergeCell ref="A26:G26"/>
    <mergeCell ref="F6:G6"/>
  </mergeCells>
  <phoneticPr fontId="5" type="noConversion"/>
  <dataValidations xWindow="884" yWindow="284" count="20">
    <dataValidation type="custom" operator="greaterThanOrEqual" showInputMessage="1" showErrorMessage="1" errorTitle="Invalid Field" error="This is not a valid field to enter data.  " sqref="G24:G25 G16 G19 G10 G21" xr:uid="{C756935E-2E68-45E4-9E3E-0213C3875E2A}">
      <formula1>"xxx"</formula1>
    </dataValidation>
    <dataValidation type="custom" showInputMessage="1" showErrorMessage="1" errorTitle="Invalid Field" error="This is not a valid field to enter data.  " sqref="G30" xr:uid="{5167EDCE-46CC-4ACC-95BA-93865690DFE9}">
      <formula1>"xxx"</formula1>
    </dataValidation>
    <dataValidation type="whole" operator="greaterThanOrEqual" allowBlank="1" showInputMessage="1" showErrorMessage="1" errorTitle="Whole number" error="Value must be a whole number." sqref="F22:F23" xr:uid="{0061C856-491C-4C26-8405-93709D024431}">
      <formula1>-1000000000000</formula1>
    </dataValidation>
    <dataValidation type="date" operator="greaterThan" allowBlank="1" showInputMessage="1" showErrorMessage="1" error="Date must be entered using numeric values, and date must be 7/1/23 or later." prompt="Date entered must be 7/1/2023 or later. This Claim Form may only be used for SFY 2023-24." sqref="G2" xr:uid="{1606E983-07F8-450D-975E-CF05B3A2536B}">
      <formula1>45107</formula1>
    </dataValidation>
    <dataValidation type="whole" operator="greaterThan" allowBlank="1" showErrorMessage="1" error="Costs must be entered in whole dollars." sqref="G29" xr:uid="{3C9775AC-3E8B-4388-9388-1C11C0888BB5}">
      <formula1>-999999999</formula1>
    </dataValidation>
    <dataValidation allowBlank="1" showInputMessage="1" showErrorMessage="1" prompt="Click the &quot;Adusted&quot; box for adjusted claims - do not check for original claims. " sqref="E4" xr:uid="{18285340-2A68-49B1-86E5-7BB9E94D352E}"/>
    <dataValidation allowBlank="1" showInputMessage="1" showErrorMessage="1" prompt="If this is an adjusted claim - enter the adjustment number. Example: 1, 2, 3" sqref="G4" xr:uid="{50D77D56-4200-4041-91CE-EB163CAD9AE9}"/>
    <dataValidation type="custom" allowBlank="1" showInputMessage="1" showErrorMessage="1" error="No entry should be made to this line item" sqref="F17" xr:uid="{AE4E18B6-7794-4FF6-BC78-4C04BCDBFE40}">
      <formula1>0</formula1>
    </dataValidation>
    <dataValidation type="whole" operator="greaterThanOrEqual" allowBlank="1" showInputMessage="1" showErrorMessage="1" errorTitle="Whole Number" error="Value must be a whole number." sqref="F20" xr:uid="{E6CCF07E-8BED-4BA5-AE61-1969EB58BB12}">
      <formula1>-1000000000000</formula1>
    </dataValidation>
    <dataValidation type="custom" allowBlank="1" showInputMessage="1" showErrorMessage="1" errorTitle="Invalid Field" error="This is not a valid field to enter data.  " sqref="G28 F21" xr:uid="{136B9F18-8145-4E7C-AA2E-8C813BB34A54}">
      <formula1>"xxx"</formula1>
    </dataValidation>
    <dataValidation type="custom" allowBlank="1" showInputMessage="1" showErrorMessage="1" errorTitle="Invalid Field" error="This is not a valid field to enter data.  " sqref="G14 F10" xr:uid="{158E9B74-87A4-41FC-AC9E-116B64DBFCEA}">
      <formula1>0</formula1>
    </dataValidation>
    <dataValidation type="custom" allowBlank="1" showInputMessage="1" showErrorMessage="1" error="This is not a valid field to enter data.  " sqref="F13 G22 F28:F30 G15 F16" xr:uid="{3A13B29A-A575-4344-9023-881D3F26FBB6}">
      <formula1>0</formula1>
    </dataValidation>
    <dataValidation type="custom" allowBlank="1" showInputMessage="1" showErrorMessage="1" errorTitle="Invalid Entry" error="This is not a valid field to enter data.  " sqref="F18" xr:uid="{4C713D85-577E-4CB6-A659-642C7FCC837E}">
      <formula1>"xxx"</formula1>
    </dataValidation>
    <dataValidation type="custom" allowBlank="1" showInputMessage="1" showErrorMessage="1" errorTitle="Invalid Field " error="This is not a valid field to enter data.  " sqref="G20" xr:uid="{FD2ADF65-AA99-4943-938D-EA7149304C57}">
      <formula1>"xxx"</formula1>
    </dataValidation>
    <dataValidation type="custom" allowBlank="1" showInputMessage="1" showErrorMessage="1" errorTitle="Invalid Field" error="This is not a valid field to enter data.  " sqref="F19 G23 G13" xr:uid="{07104D85-2A4A-4530-9B3F-12F7AF0DBB6D}">
      <formula1>"xxxx"</formula1>
    </dataValidation>
    <dataValidation type="whole" operator="greaterThanOrEqual" allowBlank="1" showInputMessage="1" showErrorMessage="1" errorTitle="Invalid Field" error="Value must be a whole number." sqref="G9 F14:F15" xr:uid="{90F5AEF2-EAC7-4543-A7ED-6DD6833E7015}">
      <formula1>-100000000000</formula1>
    </dataValidation>
    <dataValidation type="custom" operator="greaterThanOrEqual" allowBlank="1" showInputMessage="1" showErrorMessage="1" errorTitle="Invalid Field " error="This is not a valid field to enter data.  " sqref="F9" xr:uid="{9D66C513-5BF9-45DF-B626-95A28B3BF8BA}">
      <formula1>"xxxx"</formula1>
    </dataValidation>
    <dataValidation type="custom" operator="greaterThanOrEqual" showInputMessage="1" showErrorMessage="1" errorTitle="Invalid Entry" error="This is not a valid field to enter data.  " sqref="G17" xr:uid="{DC2B5B9D-53AC-4814-BE64-02A8A64ACC83}">
      <formula1>SUM(G13:G15)</formula1>
    </dataValidation>
    <dataValidation type="custom" allowBlank="1" showInputMessage="1" showErrorMessage="1" errorTitle="Invalid Field " error="This is not a valid field to enter data.  " sqref="F24" xr:uid="{2EA5B136-38E4-406E-8E3B-99F190E59F8B}">
      <formula1>"xxxx"</formula1>
    </dataValidation>
    <dataValidation type="custom" allowBlank="1" showInputMessage="1" showErrorMessage="1" sqref="L10:L17" xr:uid="{69603CAE-4260-49F9-9C83-1A099295D770}">
      <formula1>0</formula1>
    </dataValidation>
  </dataValidations>
  <printOptions horizontalCentered="1"/>
  <pageMargins left="0.25" right="0.25" top="0.90625" bottom="0.39" header="0.42" footer="0.5"/>
  <pageSetup scale="84" orientation="portrait" r:id="rId1"/>
  <headerFooter alignWithMargins="0">
    <oddHeader>&amp;C&amp;"Arial,Bold"&amp;11SAWS
SB 1341 Automation Monthly Expenditure Claim 
SFY 2023-24</oddHeader>
    <oddFooter>&amp;C&amp;F</oddFooter>
  </headerFooter>
  <rowBreaks count="1" manualBreakCount="1">
    <brk id="2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781050</xdr:colOff>
                    <xdr:row>2</xdr:row>
                    <xdr:rowOff>114300</xdr:rowOff>
                  </from>
                  <to>
                    <xdr:col>4</xdr:col>
                    <xdr:colOff>1476375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84" yWindow="284" count="1">
        <x14:dataValidation type="list" allowBlank="1" showInputMessage="1" showErrorMessage="1" prompt="Enter County Name and Number (e.g., Alpine - 01)" xr:uid="{9B86DCF3-9D7C-412F-9A83-0E6D9FDCF73F}">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5"/>
  <sheetViews>
    <sheetView zoomScaleNormal="100" workbookViewId="0">
      <selection activeCell="G2" sqref="G2:H2"/>
    </sheetView>
  </sheetViews>
  <sheetFormatPr defaultRowHeight="12.75"/>
  <cols>
    <col min="1" max="1" width="21.28515625" customWidth="1"/>
    <col min="3" max="3" width="16.28515625" bestFit="1" customWidth="1"/>
    <col min="4" max="4" width="12.5703125" customWidth="1"/>
    <col min="5" max="5" width="16.28515625" bestFit="1" customWidth="1"/>
    <col min="6" max="8" width="14.7109375" customWidth="1"/>
    <col min="10" max="10" width="11.42578125" bestFit="1" customWidth="1"/>
  </cols>
  <sheetData>
    <row r="1" spans="1:13">
      <c r="A1" s="18"/>
      <c r="B1" s="18"/>
      <c r="C1" s="18"/>
      <c r="D1" s="18"/>
      <c r="E1" s="18"/>
      <c r="F1" s="18"/>
      <c r="G1" s="18"/>
      <c r="H1" s="18"/>
    </row>
    <row r="2" spans="1:13">
      <c r="A2" s="19" t="s">
        <v>0</v>
      </c>
      <c r="B2" s="158">
        <f>Claim!B2</f>
        <v>0</v>
      </c>
      <c r="C2" s="158"/>
      <c r="D2" s="18"/>
      <c r="E2" s="18" t="s">
        <v>24</v>
      </c>
      <c r="F2" s="19"/>
      <c r="G2" s="157">
        <f>Claim!G2</f>
        <v>0</v>
      </c>
      <c r="H2" s="158"/>
    </row>
    <row r="3" spans="1:13">
      <c r="A3" s="19"/>
      <c r="B3" s="20"/>
      <c r="C3" s="20"/>
      <c r="D3" s="18"/>
      <c r="E3" s="18"/>
      <c r="F3" s="19"/>
      <c r="G3" s="21"/>
      <c r="H3" s="20"/>
    </row>
    <row r="4" spans="1:13">
      <c r="A4" s="19"/>
      <c r="B4" s="20"/>
      <c r="C4" s="20"/>
      <c r="D4" s="23"/>
      <c r="E4" s="40" t="s">
        <v>25</v>
      </c>
      <c r="F4" s="22" t="s">
        <v>26</v>
      </c>
      <c r="G4" s="159">
        <f>Claim!G4</f>
        <v>0</v>
      </c>
      <c r="H4" s="159"/>
    </row>
    <row r="5" spans="1:13">
      <c r="A5" s="19"/>
      <c r="B5" s="20"/>
      <c r="C5" s="20"/>
      <c r="D5" s="23"/>
      <c r="E5" s="40"/>
      <c r="F5" s="22"/>
      <c r="G5" s="85"/>
      <c r="H5" s="85"/>
    </row>
    <row r="6" spans="1:13" ht="13.5" thickBot="1">
      <c r="A6" s="19"/>
      <c r="B6" s="102"/>
      <c r="C6" s="18"/>
      <c r="D6" s="18"/>
      <c r="E6" s="23"/>
      <c r="F6" s="103"/>
      <c r="G6" s="102"/>
      <c r="H6" s="104"/>
    </row>
    <row r="7" spans="1:13">
      <c r="A7" s="161" t="s">
        <v>125</v>
      </c>
      <c r="B7" s="162"/>
      <c r="C7" s="162"/>
      <c r="D7" s="162"/>
      <c r="E7" s="162"/>
      <c r="F7" s="162"/>
      <c r="G7" s="162"/>
      <c r="H7" s="163"/>
    </row>
    <row r="8" spans="1:13" ht="13.5" thickBot="1">
      <c r="A8" s="166" t="s">
        <v>119</v>
      </c>
      <c r="B8" s="167"/>
      <c r="C8" s="167"/>
      <c r="D8" s="167"/>
      <c r="E8" s="167"/>
      <c r="F8" s="167"/>
      <c r="G8" s="167"/>
      <c r="H8" s="168"/>
      <c r="K8" s="105"/>
    </row>
    <row r="9" spans="1:13">
      <c r="A9" s="44"/>
      <c r="B9" s="45"/>
      <c r="C9" s="58"/>
      <c r="D9" s="58" t="s">
        <v>27</v>
      </c>
      <c r="E9" s="58"/>
      <c r="F9" s="58" t="s">
        <v>28</v>
      </c>
      <c r="G9" s="58" t="s">
        <v>28</v>
      </c>
      <c r="H9" s="59" t="s">
        <v>29</v>
      </c>
    </row>
    <row r="10" spans="1:13">
      <c r="A10" s="46"/>
      <c r="B10" s="43" t="s">
        <v>30</v>
      </c>
      <c r="C10" s="56" t="s">
        <v>30</v>
      </c>
      <c r="D10" s="56" t="s">
        <v>31</v>
      </c>
      <c r="E10" s="56" t="s">
        <v>32</v>
      </c>
      <c r="F10" s="56" t="s">
        <v>33</v>
      </c>
      <c r="G10" s="56" t="s">
        <v>34</v>
      </c>
      <c r="H10" s="57" t="s">
        <v>35</v>
      </c>
      <c r="M10" s="106"/>
    </row>
    <row r="11" spans="1:13">
      <c r="A11" s="50" t="s">
        <v>30</v>
      </c>
      <c r="B11" s="51" t="s">
        <v>36</v>
      </c>
      <c r="C11" s="52" t="s">
        <v>37</v>
      </c>
      <c r="D11" s="52" t="s">
        <v>38</v>
      </c>
      <c r="E11" s="52" t="s">
        <v>39</v>
      </c>
      <c r="F11" s="52" t="s">
        <v>39</v>
      </c>
      <c r="G11" s="52" t="s">
        <v>39</v>
      </c>
      <c r="H11" s="53" t="s">
        <v>39</v>
      </c>
      <c r="M11" s="106"/>
    </row>
    <row r="12" spans="1:13">
      <c r="A12" s="68" t="s">
        <v>40</v>
      </c>
      <c r="B12" s="107">
        <v>1</v>
      </c>
      <c r="C12" s="108">
        <f>ROUND(C13*B12,0)</f>
        <v>0</v>
      </c>
      <c r="D12" s="109" t="s">
        <v>41</v>
      </c>
      <c r="E12" s="108">
        <f>ROUNDDOWN(C12*0.5,0)</f>
        <v>0</v>
      </c>
      <c r="F12" s="108">
        <f>C12-E12-G12-H12</f>
        <v>0</v>
      </c>
      <c r="G12" s="108">
        <f>C12-E12</f>
        <v>0</v>
      </c>
      <c r="H12" s="110">
        <f>ROUND($C12*0,0)</f>
        <v>0</v>
      </c>
      <c r="M12" s="106"/>
    </row>
    <row r="13" spans="1:13" ht="13.9" customHeight="1">
      <c r="A13" s="47" t="s">
        <v>42</v>
      </c>
      <c r="B13" s="111">
        <f>SUM(B12:B12)</f>
        <v>1</v>
      </c>
      <c r="C13" s="112">
        <f>Claim!G10</f>
        <v>0</v>
      </c>
      <c r="D13" s="108"/>
      <c r="E13" s="112">
        <f t="shared" ref="E13:H14" si="0">SUM(E12:E12)</f>
        <v>0</v>
      </c>
      <c r="F13" s="112">
        <f t="shared" si="0"/>
        <v>0</v>
      </c>
      <c r="G13" s="112">
        <f t="shared" si="0"/>
        <v>0</v>
      </c>
      <c r="H13" s="48">
        <f t="shared" si="0"/>
        <v>0</v>
      </c>
    </row>
    <row r="14" spans="1:13" ht="13.9" customHeight="1">
      <c r="A14" s="49" t="s">
        <v>43</v>
      </c>
      <c r="B14" s="113"/>
      <c r="C14" s="112">
        <f>SUM(C13:C13)</f>
        <v>0</v>
      </c>
      <c r="D14" s="108"/>
      <c r="E14" s="112">
        <f t="shared" si="0"/>
        <v>0</v>
      </c>
      <c r="F14" s="112">
        <f t="shared" si="0"/>
        <v>0</v>
      </c>
      <c r="G14" s="112">
        <f t="shared" si="0"/>
        <v>0</v>
      </c>
      <c r="H14" s="48">
        <f t="shared" si="0"/>
        <v>0</v>
      </c>
    </row>
    <row r="15" spans="1:13" ht="13.5" customHeight="1" thickBot="1">
      <c r="A15" s="114" t="s">
        <v>44</v>
      </c>
      <c r="B15" s="115"/>
      <c r="C15" s="116"/>
      <c r="D15" s="116"/>
      <c r="E15" s="117"/>
      <c r="F15" s="160">
        <f>SUM(F14:G14)</f>
        <v>0</v>
      </c>
      <c r="G15" s="160"/>
      <c r="H15" s="118"/>
    </row>
    <row r="16" spans="1:13" ht="13.5" customHeight="1" thickBot="1">
      <c r="A16" s="104"/>
      <c r="B16" s="119"/>
      <c r="C16" s="120"/>
      <c r="D16" s="120"/>
      <c r="E16" s="121"/>
      <c r="F16" s="122"/>
      <c r="G16" s="122"/>
      <c r="H16" s="121"/>
    </row>
    <row r="17" spans="1:8" ht="13.5" customHeight="1">
      <c r="A17" s="161" t="s">
        <v>124</v>
      </c>
      <c r="B17" s="162"/>
      <c r="C17" s="162"/>
      <c r="D17" s="162"/>
      <c r="E17" s="162"/>
      <c r="F17" s="162"/>
      <c r="G17" s="162"/>
      <c r="H17" s="163"/>
    </row>
    <row r="18" spans="1:8" ht="13.5" customHeight="1" thickBot="1">
      <c r="A18" s="166" t="s">
        <v>119</v>
      </c>
      <c r="B18" s="167"/>
      <c r="C18" s="167"/>
      <c r="D18" s="167"/>
      <c r="E18" s="167"/>
      <c r="F18" s="167"/>
      <c r="G18" s="167"/>
      <c r="H18" s="168"/>
    </row>
    <row r="19" spans="1:8" ht="13.5" customHeight="1">
      <c r="A19" s="44"/>
      <c r="B19" s="45"/>
      <c r="C19" s="58"/>
      <c r="D19" s="58" t="s">
        <v>27</v>
      </c>
      <c r="E19" s="58"/>
      <c r="F19" s="58" t="s">
        <v>28</v>
      </c>
      <c r="G19" s="58" t="s">
        <v>28</v>
      </c>
      <c r="H19" s="59" t="s">
        <v>29</v>
      </c>
    </row>
    <row r="20" spans="1:8" ht="13.5" customHeight="1">
      <c r="A20" s="46"/>
      <c r="B20" s="43" t="s">
        <v>30</v>
      </c>
      <c r="C20" s="56" t="s">
        <v>30</v>
      </c>
      <c r="D20" s="56" t="s">
        <v>31</v>
      </c>
      <c r="E20" s="56" t="s">
        <v>32</v>
      </c>
      <c r="F20" s="56" t="s">
        <v>33</v>
      </c>
      <c r="G20" s="56" t="s">
        <v>34</v>
      </c>
      <c r="H20" s="57" t="s">
        <v>35</v>
      </c>
    </row>
    <row r="21" spans="1:8" ht="13.5" customHeight="1">
      <c r="A21" s="50" t="s">
        <v>30</v>
      </c>
      <c r="B21" s="51" t="s">
        <v>36</v>
      </c>
      <c r="C21" s="52" t="s">
        <v>37</v>
      </c>
      <c r="D21" s="52" t="s">
        <v>38</v>
      </c>
      <c r="E21" s="52" t="s">
        <v>39</v>
      </c>
      <c r="F21" s="52" t="s">
        <v>39</v>
      </c>
      <c r="G21" s="52" t="s">
        <v>39</v>
      </c>
      <c r="H21" s="53" t="s">
        <v>39</v>
      </c>
    </row>
    <row r="22" spans="1:8" ht="13.5" customHeight="1">
      <c r="A22" s="68" t="s">
        <v>40</v>
      </c>
      <c r="B22" s="107">
        <v>1</v>
      </c>
      <c r="C22" s="108">
        <f>ROUND(C23*B22,0)</f>
        <v>0</v>
      </c>
      <c r="D22" s="109" t="s">
        <v>41</v>
      </c>
      <c r="E22" s="108">
        <f>ROUNDDOWN(C22*0.5,0)</f>
        <v>0</v>
      </c>
      <c r="F22" s="108">
        <f>C22-E22-G22-H22</f>
        <v>0</v>
      </c>
      <c r="G22" s="108">
        <f>C22-E22</f>
        <v>0</v>
      </c>
      <c r="H22" s="110">
        <f>ROUND($C22*0,0)</f>
        <v>0</v>
      </c>
    </row>
    <row r="23" spans="1:8" ht="13.5" customHeight="1">
      <c r="A23" s="47" t="s">
        <v>42</v>
      </c>
      <c r="B23" s="111">
        <f>SUM(B22:B22)</f>
        <v>1</v>
      </c>
      <c r="C23" s="112">
        <f>Claim!G16</f>
        <v>0</v>
      </c>
      <c r="D23" s="108"/>
      <c r="E23" s="112">
        <f t="shared" ref="E23:H24" si="1">SUM(E22:E22)</f>
        <v>0</v>
      </c>
      <c r="F23" s="112">
        <f t="shared" si="1"/>
        <v>0</v>
      </c>
      <c r="G23" s="112">
        <f t="shared" si="1"/>
        <v>0</v>
      </c>
      <c r="H23" s="48">
        <f t="shared" si="1"/>
        <v>0</v>
      </c>
    </row>
    <row r="24" spans="1:8" ht="13.5" customHeight="1">
      <c r="A24" s="49" t="s">
        <v>43</v>
      </c>
      <c r="B24" s="113"/>
      <c r="C24" s="112">
        <f>SUM(C23:C23)</f>
        <v>0</v>
      </c>
      <c r="D24" s="108"/>
      <c r="E24" s="112">
        <f t="shared" si="1"/>
        <v>0</v>
      </c>
      <c r="F24" s="112">
        <f t="shared" si="1"/>
        <v>0</v>
      </c>
      <c r="G24" s="112">
        <f t="shared" si="1"/>
        <v>0</v>
      </c>
      <c r="H24" s="48">
        <f t="shared" si="1"/>
        <v>0</v>
      </c>
    </row>
    <row r="25" spans="1:8" ht="13.5" customHeight="1" thickBot="1">
      <c r="A25" s="114" t="s">
        <v>44</v>
      </c>
      <c r="B25" s="115"/>
      <c r="C25" s="116"/>
      <c r="D25" s="116"/>
      <c r="E25" s="117"/>
      <c r="F25" s="160">
        <f>SUM(F24:G24)</f>
        <v>0</v>
      </c>
      <c r="G25" s="160"/>
      <c r="H25" s="118"/>
    </row>
    <row r="26" spans="1:8" ht="13.5" thickBot="1">
      <c r="A26" s="123"/>
      <c r="B26" s="123"/>
      <c r="C26" s="123"/>
      <c r="D26" s="123"/>
      <c r="E26" s="123"/>
      <c r="F26" s="123"/>
      <c r="G26" s="123"/>
      <c r="H26" s="123"/>
    </row>
    <row r="27" spans="1:8">
      <c r="A27" s="161" t="s">
        <v>126</v>
      </c>
      <c r="B27" s="164"/>
      <c r="C27" s="164"/>
      <c r="D27" s="164"/>
      <c r="E27" s="164"/>
      <c r="F27" s="164"/>
      <c r="G27" s="164"/>
      <c r="H27" s="165"/>
    </row>
    <row r="28" spans="1:8" ht="13.5" thickBot="1">
      <c r="A28" s="166" t="s">
        <v>119</v>
      </c>
      <c r="B28" s="167"/>
      <c r="C28" s="167"/>
      <c r="D28" s="167"/>
      <c r="E28" s="167"/>
      <c r="F28" s="167"/>
      <c r="G28" s="167"/>
      <c r="H28" s="168"/>
    </row>
    <row r="29" spans="1:8">
      <c r="A29" s="44"/>
      <c r="B29" s="45"/>
      <c r="C29" s="58"/>
      <c r="D29" s="58" t="s">
        <v>27</v>
      </c>
      <c r="E29" s="58"/>
      <c r="F29" s="58" t="s">
        <v>28</v>
      </c>
      <c r="G29" s="58" t="s">
        <v>28</v>
      </c>
      <c r="H29" s="59" t="s">
        <v>29</v>
      </c>
    </row>
    <row r="30" spans="1:8">
      <c r="A30" s="46"/>
      <c r="B30" s="43" t="s">
        <v>30</v>
      </c>
      <c r="C30" s="56" t="s">
        <v>30</v>
      </c>
      <c r="D30" s="56" t="s">
        <v>31</v>
      </c>
      <c r="E30" s="56" t="s">
        <v>32</v>
      </c>
      <c r="F30" s="56" t="s">
        <v>33</v>
      </c>
      <c r="G30" s="56" t="s">
        <v>34</v>
      </c>
      <c r="H30" s="57" t="s">
        <v>35</v>
      </c>
    </row>
    <row r="31" spans="1:8">
      <c r="A31" s="50" t="s">
        <v>30</v>
      </c>
      <c r="B31" s="51" t="s">
        <v>36</v>
      </c>
      <c r="C31" s="52" t="s">
        <v>37</v>
      </c>
      <c r="D31" s="52" t="s">
        <v>38</v>
      </c>
      <c r="E31" s="52" t="s">
        <v>39</v>
      </c>
      <c r="F31" s="52" t="s">
        <v>39</v>
      </c>
      <c r="G31" s="52" t="s">
        <v>39</v>
      </c>
      <c r="H31" s="53" t="s">
        <v>39</v>
      </c>
    </row>
    <row r="32" spans="1:8">
      <c r="A32" s="68" t="s">
        <v>40</v>
      </c>
      <c r="B32" s="107">
        <v>1</v>
      </c>
      <c r="C32" s="108">
        <f>ROUND(C33*B32,0)</f>
        <v>0</v>
      </c>
      <c r="D32" s="109" t="s">
        <v>41</v>
      </c>
      <c r="E32" s="108">
        <f>ROUNDDOWN($C32*0.5,0)</f>
        <v>0</v>
      </c>
      <c r="F32" s="108">
        <f>ROUND($C32*0,0)</f>
        <v>0</v>
      </c>
      <c r="G32" s="108">
        <f>C32-E32</f>
        <v>0</v>
      </c>
      <c r="H32" s="110">
        <v>0</v>
      </c>
    </row>
    <row r="33" spans="1:10">
      <c r="A33" s="47" t="s">
        <v>42</v>
      </c>
      <c r="B33" s="111">
        <f>SUM(B32:B32)</f>
        <v>1</v>
      </c>
      <c r="C33" s="112">
        <f>Claim!G24</f>
        <v>0</v>
      </c>
      <c r="D33" s="108"/>
      <c r="E33" s="112">
        <f t="shared" ref="E33:H34" si="2">SUM(E32:E32)</f>
        <v>0</v>
      </c>
      <c r="F33" s="112">
        <f t="shared" si="2"/>
        <v>0</v>
      </c>
      <c r="G33" s="112">
        <f t="shared" si="2"/>
        <v>0</v>
      </c>
      <c r="H33" s="48">
        <f t="shared" si="2"/>
        <v>0</v>
      </c>
    </row>
    <row r="34" spans="1:10" ht="15">
      <c r="A34" s="49" t="s">
        <v>43</v>
      </c>
      <c r="B34" s="113"/>
      <c r="C34" s="112">
        <f>SUM(C33:C33)</f>
        <v>0</v>
      </c>
      <c r="D34" s="108"/>
      <c r="E34" s="112">
        <f t="shared" si="2"/>
        <v>0</v>
      </c>
      <c r="F34" s="112">
        <f t="shared" si="2"/>
        <v>0</v>
      </c>
      <c r="G34" s="112">
        <f t="shared" si="2"/>
        <v>0</v>
      </c>
      <c r="H34" s="48">
        <f t="shared" si="2"/>
        <v>0</v>
      </c>
    </row>
    <row r="35" spans="1:10" ht="15.75" thickBot="1">
      <c r="A35" s="114" t="s">
        <v>44</v>
      </c>
      <c r="B35" s="115"/>
      <c r="C35" s="116"/>
      <c r="D35" s="116"/>
      <c r="E35" s="117"/>
      <c r="F35" s="160">
        <f>SUM(F34:G34)</f>
        <v>0</v>
      </c>
      <c r="G35" s="160"/>
      <c r="H35" s="118"/>
    </row>
    <row r="36" spans="1:10" ht="13.5" thickBot="1">
      <c r="A36" s="124"/>
      <c r="B36" s="124"/>
      <c r="C36" s="124"/>
      <c r="D36" s="124"/>
      <c r="E36" s="124"/>
      <c r="F36" s="124"/>
      <c r="G36" s="124"/>
      <c r="H36" s="124"/>
    </row>
    <row r="37" spans="1:10">
      <c r="A37" s="161" t="s">
        <v>127</v>
      </c>
      <c r="B37" s="162"/>
      <c r="C37" s="162"/>
      <c r="D37" s="162"/>
      <c r="E37" s="162"/>
      <c r="F37" s="162"/>
      <c r="G37" s="162"/>
      <c r="H37" s="163"/>
    </row>
    <row r="38" spans="1:10" ht="13.5" thickBot="1">
      <c r="A38" s="166" t="s">
        <v>119</v>
      </c>
      <c r="B38" s="167"/>
      <c r="C38" s="167"/>
      <c r="D38" s="167"/>
      <c r="E38" s="167"/>
      <c r="F38" s="167"/>
      <c r="G38" s="167"/>
      <c r="H38" s="168"/>
    </row>
    <row r="39" spans="1:10">
      <c r="A39" s="44"/>
      <c r="B39" s="45"/>
      <c r="C39" s="58" t="s">
        <v>29</v>
      </c>
      <c r="D39" s="58" t="s">
        <v>27</v>
      </c>
      <c r="E39" s="58"/>
      <c r="F39" s="58" t="s">
        <v>28</v>
      </c>
      <c r="G39" s="58" t="s">
        <v>28</v>
      </c>
      <c r="H39" s="59" t="s">
        <v>29</v>
      </c>
    </row>
    <row r="40" spans="1:10">
      <c r="A40" s="46"/>
      <c r="B40" s="43" t="s">
        <v>30</v>
      </c>
      <c r="C40" s="56" t="s">
        <v>30</v>
      </c>
      <c r="D40" s="56" t="s">
        <v>31</v>
      </c>
      <c r="E40" s="56" t="s">
        <v>32</v>
      </c>
      <c r="F40" s="56" t="s">
        <v>33</v>
      </c>
      <c r="G40" s="56" t="s">
        <v>34</v>
      </c>
      <c r="H40" s="57" t="s">
        <v>35</v>
      </c>
    </row>
    <row r="41" spans="1:10">
      <c r="A41" s="50" t="s">
        <v>30</v>
      </c>
      <c r="B41" s="51" t="s">
        <v>36</v>
      </c>
      <c r="C41" s="52" t="s">
        <v>37</v>
      </c>
      <c r="D41" s="52" t="s">
        <v>38</v>
      </c>
      <c r="E41" s="52" t="s">
        <v>39</v>
      </c>
      <c r="F41" s="52" t="s">
        <v>39</v>
      </c>
      <c r="G41" s="52" t="s">
        <v>39</v>
      </c>
      <c r="H41" s="53" t="s">
        <v>39</v>
      </c>
    </row>
    <row r="42" spans="1:10">
      <c r="A42" s="69" t="s">
        <v>40</v>
      </c>
      <c r="B42" s="125">
        <v>1</v>
      </c>
      <c r="C42" s="126">
        <f>C12+C22+C32</f>
        <v>0</v>
      </c>
      <c r="D42" s="55"/>
      <c r="E42" s="126">
        <f>E12+E22+E32</f>
        <v>0</v>
      </c>
      <c r="F42" s="126">
        <f>F12+F22+F32</f>
        <v>0</v>
      </c>
      <c r="G42" s="126">
        <f>G12+G22+G32</f>
        <v>0</v>
      </c>
      <c r="H42" s="127">
        <f>H12+H22+H32</f>
        <v>0</v>
      </c>
    </row>
    <row r="43" spans="1:10">
      <c r="A43" s="54" t="s">
        <v>45</v>
      </c>
      <c r="B43" s="111">
        <f>SUM(B42:B42)</f>
        <v>1</v>
      </c>
      <c r="C43" s="112">
        <f>SUM(C42:C42)</f>
        <v>0</v>
      </c>
      <c r="D43" s="112"/>
      <c r="E43" s="112">
        <f t="shared" ref="E43:H44" si="3">SUM(E42:E42)</f>
        <v>0</v>
      </c>
      <c r="F43" s="112">
        <f t="shared" si="3"/>
        <v>0</v>
      </c>
      <c r="G43" s="112">
        <f t="shared" si="3"/>
        <v>0</v>
      </c>
      <c r="H43" s="48">
        <f t="shared" si="3"/>
        <v>0</v>
      </c>
    </row>
    <row r="44" spans="1:10" ht="13.5" customHeight="1">
      <c r="A44" s="49" t="s">
        <v>43</v>
      </c>
      <c r="B44" s="128"/>
      <c r="C44" s="129">
        <f>SUM(C43:C43)</f>
        <v>0</v>
      </c>
      <c r="D44" s="130"/>
      <c r="E44" s="129">
        <f t="shared" si="3"/>
        <v>0</v>
      </c>
      <c r="F44" s="129">
        <f t="shared" si="3"/>
        <v>0</v>
      </c>
      <c r="G44" s="129">
        <f t="shared" si="3"/>
        <v>0</v>
      </c>
      <c r="H44" s="64">
        <f t="shared" si="3"/>
        <v>0</v>
      </c>
      <c r="J44" s="63"/>
    </row>
    <row r="45" spans="1:10" ht="13.5" customHeight="1" thickBot="1">
      <c r="A45" s="114" t="s">
        <v>44</v>
      </c>
      <c r="B45" s="115"/>
      <c r="C45" s="116"/>
      <c r="D45" s="116"/>
      <c r="E45" s="117"/>
      <c r="F45" s="160">
        <f>SUM(F44:G44)</f>
        <v>0</v>
      </c>
      <c r="G45" s="160"/>
      <c r="H45" s="118"/>
    </row>
  </sheetData>
  <mergeCells count="15">
    <mergeCell ref="G2:H2"/>
    <mergeCell ref="B2:C2"/>
    <mergeCell ref="G4:H4"/>
    <mergeCell ref="F45:G45"/>
    <mergeCell ref="F15:G15"/>
    <mergeCell ref="A37:H37"/>
    <mergeCell ref="A7:H7"/>
    <mergeCell ref="A27:H27"/>
    <mergeCell ref="F35:G35"/>
    <mergeCell ref="A17:H17"/>
    <mergeCell ref="F25:G25"/>
    <mergeCell ref="A8:H8"/>
    <mergeCell ref="A18:H18"/>
    <mergeCell ref="A28:H28"/>
    <mergeCell ref="A38:H38"/>
  </mergeCells>
  <phoneticPr fontId="5" type="noConversion"/>
  <printOptions horizontalCentered="1"/>
  <pageMargins left="0.37" right="0.41" top="1" bottom="1" header="0.5" footer="0.5"/>
  <pageSetup scale="82" orientation="portrait" r:id="rId1"/>
  <headerFooter alignWithMargins="0">
    <oddHeader>&amp;C&amp;"Arial,Bold"SAWS - CalSAWS
SB 1341 Automation Cost Allocation Plan
SFY 2023-24</oddHeader>
    <oddFooter>&amp;CSFY 23-24
CAP&amp;RPage &amp;P</oddFooter>
  </headerFooter>
  <ignoredErrors>
    <ignoredError sqref="H4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95250</xdr:rowOff>
                  </from>
                  <to>
                    <xdr:col>5</xdr:col>
                    <xdr:colOff>171450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D6AD-1571-4596-B530-CE3AC2DE45FC}">
  <dimension ref="A1:A59"/>
  <sheetViews>
    <sheetView workbookViewId="0"/>
  </sheetViews>
  <sheetFormatPr defaultColWidth="9.140625" defaultRowHeight="12.75"/>
  <cols>
    <col min="1" max="1" width="23.140625" style="87" customWidth="1"/>
    <col min="2" max="16384" width="9.140625" style="87"/>
  </cols>
  <sheetData>
    <row r="1" spans="1:1">
      <c r="A1" s="86" t="s">
        <v>49</v>
      </c>
    </row>
    <row r="2" spans="1:1">
      <c r="A2" s="87" t="s">
        <v>50</v>
      </c>
    </row>
    <row r="3" spans="1:1">
      <c r="A3" s="87" t="s">
        <v>51</v>
      </c>
    </row>
    <row r="4" spans="1:1">
      <c r="A4" s="87" t="s">
        <v>52</v>
      </c>
    </row>
    <row r="5" spans="1:1">
      <c r="A5" s="87" t="s">
        <v>53</v>
      </c>
    </row>
    <row r="6" spans="1:1">
      <c r="A6" s="87" t="s">
        <v>54</v>
      </c>
    </row>
    <row r="7" spans="1:1">
      <c r="A7" s="87" t="s">
        <v>55</v>
      </c>
    </row>
    <row r="8" spans="1:1">
      <c r="A8" s="87" t="s">
        <v>56</v>
      </c>
    </row>
    <row r="9" spans="1:1">
      <c r="A9" s="87" t="s">
        <v>57</v>
      </c>
    </row>
    <row r="10" spans="1:1">
      <c r="A10" s="87" t="s">
        <v>58</v>
      </c>
    </row>
    <row r="11" spans="1:1">
      <c r="A11" s="87" t="s">
        <v>59</v>
      </c>
    </row>
    <row r="12" spans="1:1">
      <c r="A12" s="87" t="s">
        <v>60</v>
      </c>
    </row>
    <row r="13" spans="1:1">
      <c r="A13" s="87" t="s">
        <v>61</v>
      </c>
    </row>
    <row r="14" spans="1:1">
      <c r="A14" s="87" t="s">
        <v>62</v>
      </c>
    </row>
    <row r="15" spans="1:1">
      <c r="A15" s="87" t="s">
        <v>63</v>
      </c>
    </row>
    <row r="16" spans="1:1">
      <c r="A16" s="87" t="s">
        <v>64</v>
      </c>
    </row>
    <row r="17" spans="1:1">
      <c r="A17" s="87" t="s">
        <v>65</v>
      </c>
    </row>
    <row r="18" spans="1:1">
      <c r="A18" s="87" t="s">
        <v>66</v>
      </c>
    </row>
    <row r="19" spans="1:1">
      <c r="A19" s="87" t="s">
        <v>67</v>
      </c>
    </row>
    <row r="20" spans="1:1">
      <c r="A20" s="87" t="s">
        <v>68</v>
      </c>
    </row>
    <row r="21" spans="1:1">
      <c r="A21" s="87" t="s">
        <v>69</v>
      </c>
    </row>
    <row r="22" spans="1:1">
      <c r="A22" s="87" t="s">
        <v>70</v>
      </c>
    </row>
    <row r="23" spans="1:1">
      <c r="A23" s="87" t="s">
        <v>71</v>
      </c>
    </row>
    <row r="24" spans="1:1">
      <c r="A24" s="87" t="s">
        <v>72</v>
      </c>
    </row>
    <row r="25" spans="1:1">
      <c r="A25" s="87" t="s">
        <v>73</v>
      </c>
    </row>
    <row r="26" spans="1:1">
      <c r="A26" s="87" t="s">
        <v>74</v>
      </c>
    </row>
    <row r="27" spans="1:1">
      <c r="A27" s="87" t="s">
        <v>75</v>
      </c>
    </row>
    <row r="28" spans="1:1">
      <c r="A28" s="87" t="s">
        <v>76</v>
      </c>
    </row>
    <row r="29" spans="1:1">
      <c r="A29" s="87" t="s">
        <v>77</v>
      </c>
    </row>
    <row r="30" spans="1:1">
      <c r="A30" s="87" t="s">
        <v>78</v>
      </c>
    </row>
    <row r="31" spans="1:1">
      <c r="A31" s="87" t="s">
        <v>79</v>
      </c>
    </row>
    <row r="32" spans="1:1">
      <c r="A32" s="87" t="s">
        <v>80</v>
      </c>
    </row>
    <row r="33" spans="1:1">
      <c r="A33" s="87" t="s">
        <v>81</v>
      </c>
    </row>
    <row r="34" spans="1:1">
      <c r="A34" s="87" t="s">
        <v>82</v>
      </c>
    </row>
    <row r="35" spans="1:1">
      <c r="A35" s="87" t="s">
        <v>83</v>
      </c>
    </row>
    <row r="36" spans="1:1">
      <c r="A36" s="87" t="s">
        <v>84</v>
      </c>
    </row>
    <row r="37" spans="1:1">
      <c r="A37" s="87" t="s">
        <v>85</v>
      </c>
    </row>
    <row r="38" spans="1:1">
      <c r="A38" s="87" t="s">
        <v>1</v>
      </c>
    </row>
    <row r="39" spans="1:1">
      <c r="A39" s="87" t="s">
        <v>86</v>
      </c>
    </row>
    <row r="40" spans="1:1">
      <c r="A40" s="87" t="s">
        <v>87</v>
      </c>
    </row>
    <row r="41" spans="1:1">
      <c r="A41" s="87" t="s">
        <v>88</v>
      </c>
    </row>
    <row r="42" spans="1:1">
      <c r="A42" s="87" t="s">
        <v>89</v>
      </c>
    </row>
    <row r="43" spans="1:1">
      <c r="A43" s="87" t="s">
        <v>90</v>
      </c>
    </row>
    <row r="44" spans="1:1">
      <c r="A44" s="87" t="s">
        <v>91</v>
      </c>
    </row>
    <row r="45" spans="1:1">
      <c r="A45" s="87" t="s">
        <v>92</v>
      </c>
    </row>
    <row r="46" spans="1:1">
      <c r="A46" s="87" t="s">
        <v>93</v>
      </c>
    </row>
    <row r="47" spans="1:1">
      <c r="A47" s="87" t="s">
        <v>94</v>
      </c>
    </row>
    <row r="48" spans="1:1">
      <c r="A48" s="87" t="s">
        <v>95</v>
      </c>
    </row>
    <row r="49" spans="1:1">
      <c r="A49" s="87" t="s">
        <v>96</v>
      </c>
    </row>
    <row r="50" spans="1:1">
      <c r="A50" s="87" t="s">
        <v>97</v>
      </c>
    </row>
    <row r="51" spans="1:1">
      <c r="A51" s="87" t="s">
        <v>98</v>
      </c>
    </row>
    <row r="52" spans="1:1">
      <c r="A52" s="87" t="s">
        <v>99</v>
      </c>
    </row>
    <row r="53" spans="1:1">
      <c r="A53" s="87" t="s">
        <v>100</v>
      </c>
    </row>
    <row r="54" spans="1:1">
      <c r="A54" s="87" t="s">
        <v>101</v>
      </c>
    </row>
    <row r="55" spans="1:1">
      <c r="A55" s="87" t="s">
        <v>102</v>
      </c>
    </row>
    <row r="56" spans="1:1">
      <c r="A56" s="87" t="s">
        <v>103</v>
      </c>
    </row>
    <row r="57" spans="1:1">
      <c r="A57" s="87" t="s">
        <v>104</v>
      </c>
    </row>
    <row r="58" spans="1:1">
      <c r="A58" s="87" t="s">
        <v>105</v>
      </c>
    </row>
    <row r="59" spans="1:1">
      <c r="A59" s="87"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6A73-C9CD-4762-97EC-2D277215A6CD}">
  <sheetPr>
    <pageSetUpPr fitToPage="1"/>
  </sheetPr>
  <dimension ref="A1:K9"/>
  <sheetViews>
    <sheetView topLeftCell="B1" zoomScaleNormal="100" workbookViewId="0">
      <selection activeCell="H28" sqref="H28"/>
    </sheetView>
  </sheetViews>
  <sheetFormatPr defaultRowHeight="12.75"/>
  <cols>
    <col min="1" max="1" width="23.7109375" customWidth="1"/>
    <col min="2" max="2" width="12.140625" bestFit="1" customWidth="1"/>
    <col min="3" max="3" width="18.7109375" bestFit="1" customWidth="1"/>
    <col min="4" max="4" width="12" bestFit="1" customWidth="1"/>
    <col min="5" max="5" width="6.5703125" bestFit="1" customWidth="1"/>
    <col min="6" max="6" width="7.28515625" bestFit="1" customWidth="1"/>
    <col min="7" max="7" width="8" bestFit="1" customWidth="1"/>
    <col min="8" max="8" width="53" customWidth="1"/>
    <col min="9" max="10" width="39.5703125" bestFit="1" customWidth="1"/>
    <col min="11" max="11" width="12.140625" bestFit="1" customWidth="1"/>
  </cols>
  <sheetData>
    <row r="1" spans="1:11">
      <c r="A1" t="s">
        <v>107</v>
      </c>
      <c r="B1" s="133">
        <f>+Claim!$G$28</f>
        <v>0</v>
      </c>
    </row>
    <row r="2" spans="1:11">
      <c r="A2" t="s">
        <v>108</v>
      </c>
      <c r="B2" t="s">
        <v>109</v>
      </c>
      <c r="C2" t="s">
        <v>110</v>
      </c>
      <c r="D2" t="s">
        <v>46</v>
      </c>
      <c r="E2" t="s">
        <v>47</v>
      </c>
      <c r="F2" t="s">
        <v>48</v>
      </c>
      <c r="G2" t="s">
        <v>111</v>
      </c>
      <c r="H2" t="s">
        <v>112</v>
      </c>
      <c r="I2" t="s">
        <v>113</v>
      </c>
      <c r="J2" t="s">
        <v>114</v>
      </c>
      <c r="K2" t="s">
        <v>115</v>
      </c>
    </row>
    <row r="3" spans="1:11">
      <c r="A3">
        <f>+Claim!$B$4</f>
        <v>0</v>
      </c>
      <c r="B3">
        <f>+Claim!$B$6</f>
        <v>0</v>
      </c>
      <c r="C3">
        <f>+Claim!$F$6</f>
        <v>0</v>
      </c>
      <c r="D3">
        <f>+Claim!$B$2</f>
        <v>0</v>
      </c>
      <c r="E3" t="str">
        <f>TEXT(Claim!$G$2,"MMM YY")</f>
        <v>Jan 00</v>
      </c>
      <c r="F3" s="132">
        <f>Claim!$G$4</f>
        <v>0</v>
      </c>
      <c r="G3" s="132" t="b">
        <f>Claim!$H$1</f>
        <v>0</v>
      </c>
      <c r="H3" t="s">
        <v>117</v>
      </c>
      <c r="I3" t="str">
        <f>+Claim!$A$19</f>
        <v>Consortium Personnel</v>
      </c>
      <c r="J3" t="str">
        <f>+Claim!$A$20</f>
        <v>County Consortium Staff</v>
      </c>
      <c r="K3" s="133">
        <f>+Claim!$F$11+Claim!$F$20</f>
        <v>0</v>
      </c>
    </row>
    <row r="4" spans="1:11">
      <c r="A4">
        <f>+Claim!$B$4</f>
        <v>0</v>
      </c>
      <c r="B4">
        <f>+Claim!$B$6</f>
        <v>0</v>
      </c>
      <c r="C4">
        <f>+Claim!$F$6</f>
        <v>0</v>
      </c>
      <c r="D4">
        <f>+Claim!$B$2</f>
        <v>0</v>
      </c>
      <c r="E4" t="str">
        <f>TEXT(Claim!$G$2,"MMM YY")</f>
        <v>Jan 00</v>
      </c>
      <c r="F4" s="132">
        <f>Claim!$G$4</f>
        <v>0</v>
      </c>
      <c r="G4" s="132" t="b">
        <f>Claim!$H$1</f>
        <v>0</v>
      </c>
      <c r="H4" t="s">
        <v>117</v>
      </c>
      <c r="I4" t="str">
        <f>+Claim!$A$21</f>
        <v>Contractor Services</v>
      </c>
      <c r="J4" t="str">
        <f>+Claim!$A$22</f>
        <v>Application Maintenance</v>
      </c>
      <c r="K4" s="133">
        <f>+Claim!$F$11+Claim!$F$22</f>
        <v>0</v>
      </c>
    </row>
    <row r="5" spans="1:11">
      <c r="A5">
        <f>+Claim!$B$4</f>
        <v>0</v>
      </c>
      <c r="B5">
        <f>+Claim!$B$6</f>
        <v>0</v>
      </c>
      <c r="C5">
        <f>+Claim!$F$6</f>
        <v>0</v>
      </c>
      <c r="D5">
        <f>+Claim!$B$2</f>
        <v>0</v>
      </c>
      <c r="E5" t="str">
        <f>TEXT(Claim!$G$2,"MMM YY")</f>
        <v>Jan 00</v>
      </c>
      <c r="F5" s="132">
        <f>Claim!$G$4</f>
        <v>0</v>
      </c>
      <c r="G5" s="132" t="b">
        <f>Claim!$H$1</f>
        <v>0</v>
      </c>
      <c r="H5" t="s">
        <v>117</v>
      </c>
      <c r="I5" t="str">
        <f>+Claim!$A$21</f>
        <v>Contractor Services</v>
      </c>
      <c r="J5" t="str">
        <f>+Claim!$A$23</f>
        <v>Quality Assurance</v>
      </c>
      <c r="K5" s="133">
        <f>+Claim!$F$11+Claim!$F$23</f>
        <v>0</v>
      </c>
    </row>
    <row r="6" spans="1:11">
      <c r="A6">
        <f>+Claim!$B$4</f>
        <v>0</v>
      </c>
      <c r="B6">
        <f>+Claim!$B$6</f>
        <v>0</v>
      </c>
      <c r="C6">
        <f>+Claim!$F$6</f>
        <v>0</v>
      </c>
      <c r="D6">
        <f>+Claim!$B$2</f>
        <v>0</v>
      </c>
      <c r="E6" t="str">
        <f>TEXT(Claim!$G$2,"MMM YY")</f>
        <v>Jan 00</v>
      </c>
      <c r="F6" s="132">
        <f>Claim!$G$4</f>
        <v>0</v>
      </c>
      <c r="G6" s="132" t="b">
        <f>Claim!$H$1</f>
        <v>0</v>
      </c>
      <c r="H6" s="136" t="s">
        <v>116</v>
      </c>
      <c r="I6" s="152" t="str">
        <f>+Claim!$A$9</f>
        <v>Production and Operations - County Print Cost</v>
      </c>
      <c r="J6" s="152" t="str">
        <f>+Claim!$A$9</f>
        <v>Production and Operations - County Print Cost</v>
      </c>
      <c r="K6" s="153">
        <f>+Claim!$G$9</f>
        <v>0</v>
      </c>
    </row>
    <row r="7" spans="1:11">
      <c r="A7">
        <f>+Claim!$B$4</f>
        <v>0</v>
      </c>
      <c r="B7">
        <f>+Claim!$B$6</f>
        <v>0</v>
      </c>
      <c r="C7">
        <f>+Claim!$F$6</f>
        <v>0</v>
      </c>
      <c r="D7">
        <f>+Claim!$B$2</f>
        <v>0</v>
      </c>
      <c r="E7" t="str">
        <f>TEXT(Claim!$G$2,"MMM YY")</f>
        <v>Jan 00</v>
      </c>
      <c r="F7" s="132">
        <f>Claim!$G$4</f>
        <v>0</v>
      </c>
      <c r="G7" s="132" t="b">
        <f>Claim!$H$1</f>
        <v>0</v>
      </c>
      <c r="H7" t="s">
        <v>118</v>
      </c>
      <c r="I7" t="str">
        <f>+Claim!$A$21</f>
        <v>Contractor Services</v>
      </c>
      <c r="J7" s="133" t="str">
        <f>+Claim!$A$14</f>
        <v>Application Maintenance</v>
      </c>
      <c r="K7" s="133">
        <f>+Claim!$F$14</f>
        <v>0</v>
      </c>
    </row>
    <row r="8" spans="1:11">
      <c r="A8">
        <f>+Claim!$B$4</f>
        <v>0</v>
      </c>
      <c r="B8">
        <f>+Claim!$B$6</f>
        <v>0</v>
      </c>
      <c r="C8">
        <f>+Claim!$F$6</f>
        <v>0</v>
      </c>
      <c r="D8">
        <f>+Claim!$B$2</f>
        <v>0</v>
      </c>
      <c r="E8" t="str">
        <f>TEXT(Claim!$G$2,"MMM YY")</f>
        <v>Jan 00</v>
      </c>
      <c r="F8" s="132">
        <f>Claim!$G$4</f>
        <v>0</v>
      </c>
      <c r="G8" s="132" t="b">
        <f>Claim!$H$1</f>
        <v>0</v>
      </c>
      <c r="H8" t="s">
        <v>118</v>
      </c>
      <c r="I8" t="str">
        <f>+Claim!$A$21</f>
        <v>Contractor Services</v>
      </c>
      <c r="J8" s="133" t="str">
        <f>+Claim!$A$15</f>
        <v>Quality Assurance</v>
      </c>
      <c r="K8" s="133">
        <f>+Claim!$F$15</f>
        <v>0</v>
      </c>
    </row>
    <row r="9" spans="1:11">
      <c r="K9" s="133"/>
    </row>
  </sheetData>
  <pageMargins left="0.7" right="0.7" top="0.75" bottom="0.75" header="0.3" footer="0.3"/>
  <pageSetup paperSize="5" scale="7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18220E695763419F3D1FF928C2C387" ma:contentTypeVersion="7" ma:contentTypeDescription="Create a new document." ma:contentTypeScope="" ma:versionID="f9225c738994e828a814243f5b9575e7">
  <xsd:schema xmlns:xsd="http://www.w3.org/2001/XMLSchema" xmlns:xs="http://www.w3.org/2001/XMLSchema" xmlns:p="http://schemas.microsoft.com/office/2006/metadata/properties" xmlns:ns2="b8c93935-6c6b-401e-9b93-c262b8d99401" targetNamespace="http://schemas.microsoft.com/office/2006/metadata/properties" ma:root="true" ma:fieldsID="da5550aa677d2531d07a2d1d05d4388d" ns2:_="">
    <xsd:import namespace="b8c93935-6c6b-401e-9b93-c262b8d994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93935-6c6b-401e-9b93-c262b8d99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30627-38A4-4B4B-B71D-35E87E5DA572}">
  <ds:schemaRefs>
    <ds:schemaRef ds:uri="http://schemas.microsoft.com/sharepoint/v3/contenttype/forms"/>
  </ds:schemaRefs>
</ds:datastoreItem>
</file>

<file path=customXml/itemProps2.xml><?xml version="1.0" encoding="utf-8"?>
<ds:datastoreItem xmlns:ds="http://schemas.openxmlformats.org/officeDocument/2006/customXml" ds:itemID="{FB7F665F-6B3D-4564-A7BB-AF84686C9945}">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b8c93935-6c6b-401e-9b93-c262b8d99401"/>
    <ds:schemaRef ds:uri="http://www.w3.org/XML/1998/namespace"/>
    <ds:schemaRef ds:uri="http://purl.org/dc/dcmitype/"/>
  </ds:schemaRefs>
</ds:datastoreItem>
</file>

<file path=customXml/itemProps3.xml><?xml version="1.0" encoding="utf-8"?>
<ds:datastoreItem xmlns:ds="http://schemas.openxmlformats.org/officeDocument/2006/customXml" ds:itemID="{9588DF73-6ED6-4098-9886-102DF074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93935-6c6b-401e-9b93-c262b8d99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Claim</vt:lpstr>
      <vt:lpstr>SFY 23-24 CAP</vt:lpstr>
      <vt:lpstr>County List</vt:lpstr>
      <vt:lpstr>Upload Data</vt:lpstr>
      <vt:lpstr>Claim!Print_Area</vt:lpstr>
      <vt:lpstr>'SFY 23-24 CAP'!Print_Area</vt:lpstr>
      <vt:lpstr>'Upload Data'!Print_Area</vt:lpstr>
      <vt:lpstr>'SFY 23-24 CAP'!Print_Titles</vt:lpstr>
    </vt:vector>
  </TitlesOfParts>
  <Manager/>
  <Company>HHSDC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Ott</dc:creator>
  <cp:keywords/>
  <dc:description/>
  <cp:lastModifiedBy>Berhel, Tracy</cp:lastModifiedBy>
  <cp:revision/>
  <cp:lastPrinted>2023-07-14T17:51:05Z</cp:lastPrinted>
  <dcterms:created xsi:type="dcterms:W3CDTF">2005-05-10T18:20:30Z</dcterms:created>
  <dcterms:modified xsi:type="dcterms:W3CDTF">2023-08-03T00:09:09Z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0x010100D418220E695763419F3D1FF928C2C387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