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mygainwell-my.sharepoint.com/personal/dawn_wilder_gainwelltechnologies_com/Documents/Gainwell Info/BenefitsCal M&amp;O/Submitted Files/Cure Period Version/"/>
    </mc:Choice>
  </mc:AlternateContent>
  <xr:revisionPtr revIDLastSave="376" documentId="8_{4871EC52-9763-4167-929A-27DB65D5EE7B}" xr6:coauthVersionLast="47" xr6:coauthVersionMax="47" xr10:uidLastSave="{B860F4E4-65C4-45CD-9F39-32D134B89B3D}"/>
  <bookViews>
    <workbookView xWindow="-110" yWindow="-110" windowWidth="19420" windowHeight="10420" activeTab="1" xr2:uid="{1373EE99-EBE6-4D31-9913-EE1392883D64}"/>
  </bookViews>
  <sheets>
    <sheet name="Form Instructions" sheetId="6" r:id="rId1"/>
    <sheet name="Resume" sheetId="1" r:id="rId2"/>
    <sheet name="S19" sheetId="7" r:id="rId3"/>
    <sheet name="S20" sheetId="2" r:id="rId4"/>
    <sheet name="S21" sheetId="8" r:id="rId5"/>
    <sheet name="S22" sheetId="9" r:id="rId6"/>
    <sheet name="S23" sheetId="10"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0" l="1"/>
  <c r="L22" i="1"/>
  <c r="L47" i="1"/>
  <c r="L42" i="1"/>
  <c r="L37" i="1"/>
  <c r="L32" i="1"/>
  <c r="L27" i="1"/>
  <c r="D10" i="10"/>
  <c r="C10" i="10"/>
  <c r="D10" i="9"/>
  <c r="C10" i="9"/>
  <c r="D10" i="8"/>
  <c r="C10" i="8"/>
  <c r="C10" i="2"/>
  <c r="B16" i="10" l="1"/>
  <c r="B16" i="9"/>
  <c r="B16" i="8"/>
  <c r="B16" i="2"/>
  <c r="C16" i="10"/>
  <c r="E11" i="10"/>
  <c r="D11" i="10"/>
  <c r="C11" i="10"/>
  <c r="F11" i="10" s="1"/>
  <c r="G11" i="10" s="1"/>
  <c r="B11" i="10"/>
  <c r="F10" i="10"/>
  <c r="E10" i="10"/>
  <c r="G10" i="10" s="1"/>
  <c r="B10" i="10"/>
  <c r="E9" i="10"/>
  <c r="D9" i="10"/>
  <c r="C9" i="10"/>
  <c r="B9" i="10"/>
  <c r="E8" i="10"/>
  <c r="D8" i="10"/>
  <c r="C8" i="10"/>
  <c r="B8" i="10"/>
  <c r="E7" i="10"/>
  <c r="D7" i="10"/>
  <c r="B7" i="10"/>
  <c r="E6" i="10"/>
  <c r="D6" i="10"/>
  <c r="C6" i="10"/>
  <c r="B6" i="10"/>
  <c r="F3" i="10"/>
  <c r="C3" i="10"/>
  <c r="C16" i="9"/>
  <c r="E11" i="9"/>
  <c r="D11" i="9"/>
  <c r="C11" i="9"/>
  <c r="F11" i="9" s="1"/>
  <c r="G11" i="9" s="1"/>
  <c r="B11" i="9"/>
  <c r="F10" i="9"/>
  <c r="E10" i="9"/>
  <c r="G10" i="9" s="1"/>
  <c r="B10" i="9"/>
  <c r="E9" i="9"/>
  <c r="D9" i="9"/>
  <c r="C9" i="9"/>
  <c r="B9" i="9"/>
  <c r="E8" i="9"/>
  <c r="D8" i="9"/>
  <c r="C8" i="9"/>
  <c r="B8" i="9"/>
  <c r="E7" i="9"/>
  <c r="D7" i="9"/>
  <c r="C7" i="9"/>
  <c r="B7" i="9"/>
  <c r="E6" i="9"/>
  <c r="D6" i="9"/>
  <c r="C6" i="9"/>
  <c r="B6" i="9"/>
  <c r="F3" i="9"/>
  <c r="C3" i="9"/>
  <c r="C16" i="8"/>
  <c r="E11" i="8"/>
  <c r="D11" i="8"/>
  <c r="C11" i="8"/>
  <c r="F11" i="8" s="1"/>
  <c r="G11" i="8" s="1"/>
  <c r="B11" i="8"/>
  <c r="F10" i="8"/>
  <c r="E10" i="8"/>
  <c r="G10" i="8" s="1"/>
  <c r="B10" i="8"/>
  <c r="E9" i="8"/>
  <c r="D9" i="8"/>
  <c r="C9" i="8"/>
  <c r="B9" i="8"/>
  <c r="E8" i="8"/>
  <c r="D8" i="8"/>
  <c r="C8" i="8"/>
  <c r="B8" i="8"/>
  <c r="E7" i="8"/>
  <c r="D7" i="8"/>
  <c r="C7" i="8"/>
  <c r="B7" i="8"/>
  <c r="E6" i="8"/>
  <c r="D6" i="8"/>
  <c r="C6" i="8"/>
  <c r="B6" i="8"/>
  <c r="F3" i="8"/>
  <c r="C3" i="8"/>
  <c r="F3" i="7"/>
  <c r="C3" i="7"/>
  <c r="D10" i="2"/>
  <c r="F10" i="2" s="1"/>
  <c r="D11" i="2"/>
  <c r="C11" i="2"/>
  <c r="D9" i="2"/>
  <c r="C9" i="2"/>
  <c r="D8" i="2"/>
  <c r="C8" i="2"/>
  <c r="D7" i="2"/>
  <c r="C7" i="2"/>
  <c r="D6" i="2"/>
  <c r="C6" i="2"/>
  <c r="B10" i="2"/>
  <c r="B11" i="2"/>
  <c r="B9" i="2"/>
  <c r="B8" i="2"/>
  <c r="B7" i="2"/>
  <c r="B6" i="2"/>
  <c r="C16" i="2"/>
  <c r="F3" i="2"/>
  <c r="C3" i="2"/>
  <c r="E11" i="2"/>
  <c r="E10" i="2"/>
  <c r="E8" i="2"/>
  <c r="E9" i="2"/>
  <c r="E7" i="2"/>
  <c r="E6" i="2"/>
  <c r="F7" i="2" l="1"/>
  <c r="G7" i="2" s="1"/>
  <c r="F6" i="2"/>
  <c r="G6" i="2" s="1"/>
  <c r="F6" i="9"/>
  <c r="G6" i="9" s="1"/>
  <c r="F8" i="9"/>
  <c r="G8" i="9" s="1"/>
  <c r="F6" i="10"/>
  <c r="G6" i="10" s="1"/>
  <c r="F8" i="10"/>
  <c r="F7" i="10"/>
  <c r="G7" i="10" s="1"/>
  <c r="F9" i="10"/>
  <c r="G9" i="10" s="1"/>
  <c r="F7" i="9"/>
  <c r="G7" i="9" s="1"/>
  <c r="F9" i="9"/>
  <c r="G9" i="9" s="1"/>
  <c r="F6" i="8"/>
  <c r="G6" i="8" s="1"/>
  <c r="F8" i="8"/>
  <c r="G8" i="8" s="1"/>
  <c r="F7" i="8"/>
  <c r="G7" i="8" s="1"/>
  <c r="F9" i="8"/>
  <c r="G9" i="8" s="1"/>
  <c r="G8" i="10"/>
  <c r="F11" i="2"/>
  <c r="G11" i="2" s="1"/>
  <c r="F9" i="2"/>
  <c r="G9" i="2" s="1"/>
  <c r="F8" i="2"/>
  <c r="G8" i="2" s="1"/>
  <c r="G10" i="2"/>
  <c r="G12" i="10" l="1"/>
  <c r="F12" i="10"/>
  <c r="F12" i="9"/>
  <c r="F12" i="8"/>
  <c r="G12" i="9"/>
  <c r="G12" i="8"/>
  <c r="G12" i="2"/>
  <c r="F12" i="2"/>
</calcChain>
</file>

<file path=xl/sharedStrings.xml><?xml version="1.0" encoding="utf-8"?>
<sst xmlns="http://schemas.openxmlformats.org/spreadsheetml/2006/main" count="604" uniqueCount="154">
  <si>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</si>
  <si>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</si>
  <si>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</si>
  <si>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</si>
  <si>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</si>
  <si>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</si>
  <si>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family val="1"/>
      </rPr>
      <t>Relevant Experience:</t>
    </r>
    <r>
      <rPr>
        <sz val="11"/>
        <color rgb="FF000000"/>
        <rFont val="Century Gothic"/>
        <family val="1"/>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</si>
  <si>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(S19 - S23)</t>
  </si>
  <si>
    <r>
      <rPr>
        <b/>
        <sz val="11"/>
        <color rgb="FF000000"/>
        <rFont val="Century Gothic"/>
        <family val="1"/>
      </rPr>
      <t>Instructions</t>
    </r>
    <r>
      <rPr>
        <sz val="11"/>
        <color rgb="FF000000"/>
        <rFont val="Century Gothic"/>
        <family val="1"/>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</si>
  <si>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family val="1"/>
      </rPr>
      <t xml:space="preserve">For each Project, identify the name of the Project, Project/Project Role details, Description of the relevant Project Experience, and Project Contact information. 
</t>
    </r>
    <r>
      <rPr>
        <b/>
        <sz val="11"/>
        <color rgb="FF000000"/>
        <rFont val="Century Gothic"/>
        <family val="1"/>
      </rPr>
      <t>Project/Project Role details:</t>
    </r>
    <r>
      <rPr>
        <sz val="11"/>
        <color rgb="FF000000"/>
        <rFont val="Century Gothic"/>
        <family val="1"/>
      </rPr>
      <t xml:space="preserve"> Provide the Contractor name, Project start and end dates, percentage of time on the Project (100%, 50%, etc.), and name of Role on the Project. 
</t>
    </r>
    <r>
      <rPr>
        <b/>
        <sz val="11"/>
        <color rgb="FF000000"/>
        <rFont val="Century Gothic"/>
        <family val="1"/>
      </rPr>
      <t>Description of Relevant Experience:</t>
    </r>
    <r>
      <rPr>
        <sz val="11"/>
        <color rgb="FF000000"/>
        <rFont val="Century Gothic"/>
        <family val="1"/>
      </rPr>
      <t xml:space="preserve"> Provde a description that includes sufficient detail to verify that the Key Staff role/experience on the Project is relevant the MQ definition.
</t>
    </r>
    <r>
      <rPr>
        <b/>
        <sz val="11"/>
        <color rgb="FF000000"/>
        <rFont val="Century Gothic"/>
        <family val="1"/>
      </rPr>
      <t>Contact Information:</t>
    </r>
    <r>
      <rPr>
        <sz val="11"/>
        <color rgb="FF000000"/>
        <rFont val="Century Gothic"/>
        <family val="1"/>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</si>
  <si>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</si>
  <si>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</si>
  <si>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</si>
  <si>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</si>
  <si>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USER CENTERED DESIGN (UCD) LEAD</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</si>
  <si>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</si>
  <si>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</si>
  <si>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</si>
  <si>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</si>
  <si>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</si>
  <si>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</si>
  <si>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</si>
  <si>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</si>
  <si>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</si>
  <si>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</si>
  <si>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</si>
  <si>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</si>
  <si>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</si>
  <si>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</si>
  <si>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</si>
  <si>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</si>
  <si>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</si>
  <si>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</si>
  <si>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</si>
  <si>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</si>
  <si>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</si>
  <si>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</si>
  <si>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</si>
  <si>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</si>
  <si>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</si>
  <si>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xml:space="preserve">PART 2 – USER CENTERED DESIGN (UCD) LEAD MINIMUM QUALIFICATIONS SUMMARY TABLE </t>
  </si>
  <si>
    <t xml:space="preserve">Contractor - </t>
  </si>
  <si>
    <t xml:space="preserve">Candidate Name - </t>
  </si>
  <si>
    <t>Minimum Qualification - S19</t>
  </si>
  <si>
    <t xml:space="preserve">Bachelor’s Degree in relevant design discipline, (e.g., Interaction design, Human Computer Interface, User Experience Design), or certification from similar accelerated learning program. </t>
  </si>
  <si>
    <t>Certification/Degree Title</t>
  </si>
  <si>
    <t>Certification Number</t>
  </si>
  <si>
    <t>Original Grant Date</t>
  </si>
  <si>
    <t>Expiration Date</t>
  </si>
  <si>
    <t>Online Validation Link, if not available attach a copy to the offer</t>
  </si>
  <si>
    <t>Minimum Qualification - S20</t>
  </si>
  <si>
    <t xml:space="preserve">A minimum of five (5) years of experience leading a program of work through full product development cycles in discovery, concepting, prototypes, requirements, design specifications, implementation and post-implementation. </t>
  </si>
  <si>
    <t xml:space="preserve"> Project Name</t>
  </si>
  <si>
    <t>Start Date</t>
  </si>
  <si>
    <t>End Date</t>
  </si>
  <si>
    <t>Percentage of Time</t>
  </si>
  <si>
    <t>Duration in Months</t>
  </si>
  <si>
    <t>Project Value</t>
  </si>
  <si>
    <t>Totals</t>
  </si>
  <si>
    <t xml:space="preserve">PART 2 – USER CENTERED DESIGN (UCD) LEAD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</si>
  <si>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</si>
  <si>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</si>
  <si>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</si>
  <si>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</si>
  <si>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</si>
  <si>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</si>
  <si>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</si>
  <si>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</si>
  <si>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</si>
  <si>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</si>
  <si>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</si>
  <si>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</si>
  <si>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</si>
  <si>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</si>
  <si>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</si>
  <si>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</si>
  <si>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</si>
  <si>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</si>
  <si>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</si>
  <si>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</si>
  <si>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S21</t>
  </si>
  <si>
    <t xml:space="preserve">A minimum of two (2) years of experience leading design work of successful automation products, demonstrating User Centered Design models and User Experience usability studies.  </t>
  </si>
  <si>
    <t>Minimum Qualification - S22</t>
  </si>
  <si>
    <t>A minimum of two (2) years of experience demonstrating advanced skills in interactive design, Visual/UI design and Architecture.</t>
  </si>
  <si>
    <t>Minimum Qualification - S23</t>
  </si>
  <si>
    <t>A minimum of one (1) year of experience conducting User research and prototyping.</t>
  </si>
  <si>
    <t>Gainwell Technologies</t>
  </si>
  <si>
    <t>GainwellGo Initiative</t>
  </si>
  <si>
    <t>Upkey</t>
  </si>
  <si>
    <t>Upkey Product Suite Development</t>
  </si>
  <si>
    <t>Head of Product</t>
  </si>
  <si>
    <t>Personalized Career Preparation Platform</t>
  </si>
  <si>
    <t>Customization Platform Overhaul</t>
  </si>
  <si>
    <t>Managed and mentored a team of senior product managers and technical PMs, driving the overhaul of JVL’s customization platform. Implemented UCD best practices to conduct user research, create prototypes, and perform usability studies. Engaged with customers and end users regularly to identify pain points and opportunities for improvement, leading to a responsive, mobile-friendly redesign that significantly enhanced user retention and increased sales by 92%. Achieved a 60% reduction in workforce customization costs and a 50% reduction in turnaround time through process improvements.</t>
  </si>
  <si>
    <t>Interactive Video and Audio Team Management</t>
  </si>
  <si>
    <t>Director of Product, Customization</t>
  </si>
  <si>
    <t>Responsive Product Redesign</t>
  </si>
  <si>
    <t>Director, Media Production</t>
  </si>
  <si>
    <t>Amir Badr, Founder</t>
  </si>
  <si>
    <t>amir@upkey.com</t>
  </si>
  <si>
    <t>1-630-201-2647</t>
  </si>
  <si>
    <t>Jeffrey.reid@gainwelltechnologies.com</t>
  </si>
  <si>
    <t>Jeff Reid, VP, Product</t>
  </si>
  <si>
    <t>Amanda Lannert, CEO</t>
  </si>
  <si>
    <t>amanda@jellyvision.com</t>
  </si>
  <si>
    <t>(312) 266-0606</t>
  </si>
  <si>
    <t>Product Strategy</t>
  </si>
  <si>
    <t>Pragmatic Certified Product Manager, PCM III</t>
  </si>
  <si>
    <t>University of Utah</t>
  </si>
  <si>
    <t>BS, Mass Communication Technology</t>
  </si>
  <si>
    <t>Sr. Manager, User Experience</t>
  </si>
  <si>
    <t>Led the overhaul of JVL’s customization platform, employing UCD best practices to conduct user research, create prototypes, and perform usability studies. Regularly engaged with customers to identify pain points and opportunities for improvement.</t>
  </si>
  <si>
    <t>Christian Sorensen</t>
  </si>
  <si>
    <t>2.5 years</t>
  </si>
  <si>
    <t>NA</t>
  </si>
  <si>
    <r>
      <rPr>
        <b/>
        <sz val="10"/>
        <color theme="1"/>
        <rFont val="Century Gothic"/>
        <family val="1"/>
      </rPr>
      <t>User-Centered Design (UCD) Expertise</t>
    </r>
    <r>
      <rPr>
        <sz val="10"/>
        <color theme="1"/>
        <rFont val="Century Gothic"/>
        <family val="2"/>
      </rPr>
      <t xml:space="preserve">: Extensive experience leading UCD practices and methodologies to enhance system usability and user experience. Skilled in conducting user research, prototyping, usability testing, and iterative design based on user feedback.
</t>
    </r>
    <r>
      <rPr>
        <b/>
        <sz val="10"/>
        <color theme="1"/>
        <rFont val="Century Gothic"/>
        <family val="1"/>
      </rPr>
      <t>Team Management and Leadership</t>
    </r>
    <r>
      <rPr>
        <sz val="10"/>
        <color theme="1"/>
        <rFont val="Century Gothic"/>
        <family val="2"/>
      </rPr>
      <t xml:space="preserve">: Proven track record of leading and managing cross-functional teams of UX/UI designers, front-end developers, and other roles. Fostered collaborative, innovative, and user-centered design cultures within organizations. Provided mentorship and professional development opportunities for team members.
</t>
    </r>
    <r>
      <rPr>
        <b/>
        <sz val="10"/>
        <color theme="1"/>
        <rFont val="Century Gothic"/>
        <family val="1"/>
      </rPr>
      <t>Strategic Planning and Execution</t>
    </r>
    <r>
      <rPr>
        <sz val="10"/>
        <color theme="1"/>
        <rFont val="Century Gothic"/>
        <family val="2"/>
      </rPr>
      <t xml:space="preserve">: Demonstrated ability to drive the development and implementation of UCD solutions across various products and services. Strong background in defining and enforcing UX/UI design standards and best practices. Expertise in process improvement, efficiency enhancement, and elimination of redundancy.
</t>
    </r>
    <r>
      <rPr>
        <b/>
        <sz val="10"/>
        <color theme="1"/>
        <rFont val="Century Gothic"/>
        <family val="1"/>
      </rPr>
      <t>Collaboration and Stakeholder Engagement</t>
    </r>
    <r>
      <rPr>
        <sz val="10"/>
        <color theme="1"/>
        <rFont val="Century Gothic"/>
        <family val="2"/>
      </rPr>
      <t xml:space="preserve">: Experienced in collaborating with Product Managers, SCR teams, and other stakeholders to plan, prioritize, and deliver UCD work products. Advocated for user perspectives, so that the voices of stakeholders, including end users and community organizations, are represented in design solutions. Developed strategic partnerships to enhance UCD processes and design expertise.
</t>
    </r>
    <r>
      <rPr>
        <b/>
        <sz val="10"/>
        <color theme="1"/>
        <rFont val="Century Gothic"/>
        <family val="1"/>
      </rPr>
      <t>Business Analysis and Project Management</t>
    </r>
    <r>
      <rPr>
        <sz val="10"/>
        <color theme="1"/>
        <rFont val="Century Gothic"/>
        <family val="2"/>
      </rPr>
      <t xml:space="preserve">: Led business analysis projects, planning and structuring work to meet expected levels of deliverable quality. Supervised lower-level analysts, providing direction and oversight in both planning and execution.
</t>
    </r>
    <r>
      <rPr>
        <b/>
        <sz val="10"/>
        <color theme="1"/>
        <rFont val="Century Gothic"/>
        <family val="1"/>
      </rPr>
      <t>Continuous Improvement and Innovation</t>
    </r>
    <r>
      <rPr>
        <sz val="10"/>
        <color theme="1"/>
        <rFont val="Century Gothic"/>
        <family val="2"/>
      </rPr>
      <t xml:space="preserve">: Monitored product performance and user feedback to identify areas for improvement. Led iterative design improvements based on performance metrics and user feedback, seeing that products evolve to meet user needs and industry trends.
</t>
    </r>
    <r>
      <rPr>
        <b/>
        <sz val="10"/>
        <color theme="1"/>
        <rFont val="Century Gothic"/>
        <family val="1"/>
      </rPr>
      <t>Communication and Advocacy</t>
    </r>
    <r>
      <rPr>
        <sz val="10"/>
        <color theme="1"/>
        <rFont val="Century Gothic"/>
        <family val="2"/>
      </rPr>
      <t xml:space="preserve">: Promoted and explained UCD thinking, concepts, and techniques to teams and stakeholders. Enhanced UX/UI visibility through internal and external communication channels, including blog posts, podcasts, and conference presentations.
</t>
    </r>
    <r>
      <rPr>
        <b/>
        <sz val="10"/>
        <color theme="1"/>
        <rFont val="Century Gothic"/>
        <family val="1"/>
      </rPr>
      <t>Technical Understanding</t>
    </r>
    <r>
      <rPr>
        <sz val="10"/>
        <color theme="1"/>
        <rFont val="Century Gothic"/>
        <family val="2"/>
      </rPr>
      <t>: Demonstrated understanding of how technical constraints and opportunities inform design solutions. Worked closely with front-end and back-end developers to achieve seamless implementation of designs.</t>
    </r>
  </si>
  <si>
    <t>Kellogg Executive Education</t>
  </si>
  <si>
    <t>Pragmatic Institute</t>
  </si>
  <si>
    <t>BS, Mass Communication Technology, University of Utah</t>
  </si>
  <si>
    <t>Oversee the development and implementation of the GainwellGo initiative across all products and services. Develop GainwellGo modules, including user registration, enrollment, profile management, security, consent management, and personalization. Promote the unification of all Gainwell products and services with an end user, driving the development of a cohesive user experience across the product suite. Lead and manage a team of UX/UI designers, front-end developers, and other UX/UI adjacent roles, fostering a collaborative, innovative, and user-centered design culture. Define and enforce UX/UI design standards and best practices, and oversee the development and maintenance of the product design system. Collaborate with Product Managers and other stakeholders to incorporate user research and insights, and achieve seamless implementation of designs. Monitor product performance and user feedback to identify areas for improvement and lead iterative design improvements based on metrics and feedback.</t>
  </si>
  <si>
    <t>Drove the creation of a personalized career preparation platform using UCD methods. Conducted extensive user research and usability testing to understand user needs and preferences, iterating on design solutions based on feedback. Collaborated with end users to make the platform intuitive, accessible, and aligned with their goals, resulting in a highly successful market launch.</t>
  </si>
  <si>
    <t>The Jellyvision Lab, Inc.</t>
  </si>
  <si>
    <t>Upkey Inc.</t>
  </si>
  <si>
    <t>Dir. of Product, 
Customization</t>
  </si>
  <si>
    <t>Led the responsive and mobile-friendly redesign of JVL’s platform, employing UCD practices to gather user feedback, create use cases, and develop prototypes. Engaged with users throughout the design process to refine and improve the product, significantly enhancing user retention and increasing sales by 92%. Saw that the final product met both user needs and business objectives by continuously iterating on user insights.</t>
  </si>
  <si>
    <t>Directed the Interactive Video and Audio teams, seeing that high-quality, immersive user experiences were integrated into JVL’s products. Applied UCD methodologies to understand user needs and behaviors, developing engaging interactive content that won the eHealthcare 2015 Platinum Award for "Best Interactive." Worked closely with end users to test and iterate on design solutions, improving overall user satisfaction and engagement.</t>
  </si>
  <si>
    <t>Sr. Manager, 
User Experience</t>
  </si>
  <si>
    <t>Led the creative UI/UX and product teams, driving strategy, vision, and implementation from ideation to market. Employed user-centered design methodologies, including user research, prototyping, and usability testing, to gather and analyze user feedback. Collaborated extensively with end users and stakeholders to refine and improve product features, providing alignment with user needs and project goals. Used complex analytical data to secure $2.8 million in Series A funding. Successfully launched a personalized student career preparation platform in less than three months by continuously iterating on user insights and feedback</t>
  </si>
  <si>
    <t>User-Centered Design (UCD) Expertise: Extensive experience leading UCD practices and methodologies to enhance system usability and user experience. Skilled in conducting user research, prototyping, usability testing, and iterative design based on user feedback.
Team Management and Leadership: Proven track record of leading and managing cross-functional teams of UX/UI designers, front-end developers, and other roles. Fostered collaborative, innovative, and user-centered design cultures within organizations. Provided mentorship and professional development opportunities for team members.  
Business Analysis and Project Management: Led business analysis projects, planning and structuring work to meet expected levels of deliverable quality. Supervised lower-level analysts, providing direction and oversight in both planning and execution.
Technical Understanding: Demonstrated understanding of how technical constraints and opportunities inform design solutions. Worked closely with front-end and back-end developers to achieve seamless implementation of designs.</t>
  </si>
  <si>
    <t>Upkey Product Development Suite</t>
  </si>
  <si>
    <t>Project Title #3</t>
  </si>
  <si>
    <t xml:space="preserve">User-Centered Design (UCD) Expertise: Extensive experience leading UCD practices and methodologies to enhance system usability and user experience. Skilled in conducting user research, prototyping, usability testing, and iterative design based on user feedback.
Team Management and Leadership: Proven track record of leading and managing cross-functional teams of UX/UI designers, front-end developers, and other roles. Fostered collaborative, innovative, and user-centered design cultures within organizations. Provided mentorship and professional development opportunities for team members.  
Business Analysis and Project Management: Led business analysis projects, planning and structuring work to meet expected levels of deliverable quality. Supervised lower-level analysts, providing direction and oversight in both planning and execution.
Technical Understanding: Demonstrated understanding of how technical constraints and opportunities inform design solutions. Worked closely with front-end and back-end developers to achieve seamless implementation of designs.
Collaboration and Stakeholder Engagement: Experienced in collaborating with Product Managers, SCR teams, and other stakeholders to plan, prioritize, and deliver UCD work products. Advocated for user perspectives, so that the voices of stakeholders, including end users and community organizations, are represented in design solutions. </t>
  </si>
  <si>
    <t>Project Title #4</t>
  </si>
  <si>
    <t>Senior Product Manager</t>
  </si>
  <si>
    <t xml:space="preserve">User-Centered Design (UCD) Expertise: Extensive experience leading UCD practices and methodologies to enhance system usability and user experience. Skilled in conducting user research, prototyping, usability testing, and iterative design based on user feedback.
Business Analysis and Project Management: Led business analysis projects, planning and structuring work to meet expected levels of deliverable quality. Supervised lower-level analysts, providing direction and oversight in both planning and execution.
Technical Understanding: Demonstrated understanding of how technical constraints and opportunities inform design solutions. Worked closely with front-end and back-end developers to achieve seamless implementation of designs.
Collaboration and Stakeholder Engagement: Experienced in collaborating with Product Managers, SCR teams, and other stakeholders to plan, prioritize, and deliver UCD work products. Advocated for user perspectives, so that the voices of stakeholders, including end users and community organizations, are represented in design solutions. </t>
  </si>
  <si>
    <t>Project Title #5</t>
  </si>
  <si>
    <t>Project Title #6</t>
  </si>
  <si>
    <t>User-Centered Design (UCD) Expertise: Extensive experience leading UCD practices and methodologies to enhance system usability and user experience. Skilled in conducting user research, prototyping, usability testing, and iterative design based on user feedback.
Team Management and Leadership: Proven track record of leading and managing cross-functional teams of UX/UI designers, front-end developers, and other roles. Fostered collaborative, innovative, and user-centered design cultures within organizations. Provided mentorship and professional development opportunities for team members.
Strategic Planning and Execution: Demonstrated ability to drive the development and implementation of UCD solutions across various products and services. Strong background in defining and enforcing UX/UI design standards and best practices. Expertise in process improvement, efficiency enhancement, and elimination of redundancy.
Collaboration and Stakeholder Engagement: Experienced in collaborating with Product Managers, SCR teams, and other stakeholders to plan, prioritize, and deliver UCD work products. Advocated for user perspectives, so that the voices of stakeholders, including end users and community organizations, are represented in design solutions. Developed strategic partnerships to enhance UCD processes and design expertise.
Business Analysis and Project Management: Led business analysis projects, planning and structuring work to meet expected levels of deliverable quality. Supervised lower-level analysts, providing direction and oversight in both planning and execution.
Continuous Improvement and Innovation: Monitored product performance and user feedback to identify areas for improvement. Led iterative design improvements based on performance metrics and user feedback, seeing that products evolve to meet user needs and industry trends.
Communication and Advocacy: Promoted and explained UCD thinking, concepts, and techniques to teams and stakeholders. Enhanced UX/UI visibility through internal and external communication channels, including blog posts, podcasts, and conference presentations.
Technical Understanding: Demonstrated understanding of how technical constraints and opportunities inform design solutions. Worked closely with front-end and back-end developers to achieve seamless implementation of designs.</t>
  </si>
  <si>
    <t>Gainwell Go Initiative</t>
  </si>
  <si>
    <t>Defined and enforced UX/UI design standards and best practices across the organization. Involved the UX team from project inception through delivery, maintaining high visibility and collaboration with internal teams. Led the development and maintenance of the product design system, driving innovation and efficiency. Led the responsive and mobile-friendly redesign of JVL’s platform, employing UCD practices to conduct user research, gather user feedback, create use cases, and develop prototypes. Engaged with users throughout the design process to refine and improve the product, significantly enhancing user retention.</t>
  </si>
  <si>
    <t>Oversee the development, maintenance, and enforcement of UX/UI design standards and best practices for the GainwellGo initiative. Involved the UX team from project inception through delivery, fostering collaboration and high visibility. Driving the innovation strategy focusing on modernization and new product development.   Define and enforce UX/UI design standards and best practices, and oversee the development and maintenance of the product design system. Collaborate with Product Managers and other stakeholders to incorporate user research and insights, build prototypes and achieve seamless implementation of designs. Monitor product performance and user feedback to identify areas for improvement and lead iterative design improvements based on metrics and feedback.</t>
  </si>
  <si>
    <t>Directed the Interactive Video and Audio teams, seeing that high-quality, immersive user experiences were integrated into JVL’s products. Applied UCD methodologies to understand user needs and behaviors, designing and developing engaging interactive content that won the eHealthcare 2015 Platinum Award for "Best Interactive." Applying visual UI design and architecture, worked closely with end users to test and iterate on design solutions, improving overall user satisfaction and engagement.</t>
  </si>
  <si>
    <t>Led the redesign of JVL’s platform to be responsive and mobile-friendly. Used UCD practices to gather user feedback, create use cases, and develop prototypes. Engaged with users to refine and improve the product, enhancing user retention and increasing sales.  Applied interactive design, visual/UI design and architecture to the redesign of the platform.</t>
  </si>
  <si>
    <t>Created a personalized career preparation platform using UCD methods and interactive design. Conducted user research and usability testing to understand user needs and preferences, iterating on visual/UI design and architecture solutions based on feedback. Designed the platform to be intuitive and accessible.</t>
  </si>
  <si>
    <r>
      <rPr>
        <b/>
        <sz val="10"/>
        <color theme="1"/>
        <rFont val="Century Gothic"/>
        <family val="1"/>
      </rPr>
      <t>Ownership of GainwellGo</t>
    </r>
    <r>
      <rPr>
        <sz val="10"/>
        <color theme="1"/>
        <rFont val="Century Gothic"/>
        <family val="2"/>
      </rPr>
      <t xml:space="preserve">
• Oversee development and implementation of the GainwellGo initiative.
• Develop GainwellGo modules that include user registration, enrollment, profile management, security, consent management, and personalization.
• Promote unification of Gainwell products and services with an end user, driving the development of a cohesive user experience across the product suite.
</t>
    </r>
    <r>
      <rPr>
        <b/>
        <sz val="10"/>
        <color theme="1"/>
        <rFont val="Century Gothic"/>
        <family val="1"/>
      </rPr>
      <t>Team Management</t>
    </r>
    <r>
      <rPr>
        <sz val="10"/>
        <color theme="1"/>
        <rFont val="Century Gothic"/>
        <family val="2"/>
      </rPr>
      <t xml:space="preserve">
• Lead and manage our team of UX/UI designers, front-end developers, and other UX/UI-adjacent roles.
• Foster a collaborative, innovative, and user-centered design culture within the team and Gainwell.
• Provide mentorship and professional development opportunities.
• Oversee hiring and onboarding of new team members as needed.
</t>
    </r>
    <r>
      <rPr>
        <b/>
        <sz val="10"/>
        <color theme="1"/>
        <rFont val="Century Gothic"/>
        <family val="1"/>
      </rPr>
      <t>Process and Governance</t>
    </r>
    <r>
      <rPr>
        <sz val="10"/>
        <color theme="1"/>
        <rFont val="Century Gothic"/>
        <family val="2"/>
      </rPr>
      <t xml:space="preserve">
• Define and enforce UX/UI design standards and best practices across the organization.
• See that the UX team is involved from project inception through delivery, maintaining high visibility and collaboration with internal teams.
• Oversee development, maintenance, and enforcement of product design system and use of best practices.
• Drive innovation strategy, focusing on modernization, new product development, efficiency, and eliminating redundancy.
</t>
    </r>
    <r>
      <rPr>
        <b/>
        <sz val="10"/>
        <color theme="1"/>
        <rFont val="Century Gothic"/>
        <family val="1"/>
      </rPr>
      <t>Product Development</t>
    </r>
    <r>
      <rPr>
        <sz val="10"/>
        <color theme="1"/>
        <rFont val="Century Gothic"/>
        <family val="2"/>
      </rPr>
      <t xml:space="preserve">
• Collaborate with Product Managers and other stakeholders during ideation phase to incorporate user research and insights.
• Lead UX/UI team in creating wireframes, prototypes, high-fidelity mockups, and final designs.
• Work closely with front-end and back-end developers to achieve seamless implementation of designs.
• Unify the UX/UI backlogs.
</t>
    </r>
    <r>
      <rPr>
        <b/>
        <sz val="10"/>
        <color theme="1"/>
        <rFont val="Century Gothic"/>
        <family val="1"/>
      </rPr>
      <t>Continuous Improvement</t>
    </r>
    <r>
      <rPr>
        <sz val="10"/>
        <color theme="1"/>
        <rFont val="Century Gothic"/>
        <family val="2"/>
      </rPr>
      <t xml:space="preserve">
• Monitor product performance and user feedback to identify areas for improvement.
• Lead team in iterative design improvements based on performance metrics and user feedback.
• See that the products evolve to meet user needs and industry trends.
</t>
    </r>
    <r>
      <rPr>
        <b/>
        <sz val="10"/>
        <color theme="1"/>
        <rFont val="Century Gothic"/>
        <family val="1"/>
      </rPr>
      <t xml:space="preserve">Internal and External Collaboration
</t>
    </r>
    <r>
      <rPr>
        <sz val="10"/>
        <color theme="1"/>
        <rFont val="Century Gothic"/>
        <family val="2"/>
      </rPr>
      <t>• Collaborate with various departments, including Product, Sales, Engineering, Marketing, and Executive Leadership Team (ELT).
• Represent UX team in preliminary and primary discussions with stakeholders, partners, and customers.
• Enhance UX/UI visibility through internal and external communication channels like blog posts, podcasts, and conference presentations.</t>
    </r>
  </si>
  <si>
    <t>Led the development and implementation of the GainwellGo initiative, including user registration, enrollment, profile management, security, consent management, and personalization. Achieved unification of all Gainwell products and services with an end user. Employed UCD methodologies to conduct UX usability studies to gather and analyze user feedback, creating a cohesive user experience across the product suite. 
Process and Governance
• Define and enforce UX/UI design standards and best practices across the organization.
• See that the UX team is involved from project inception through delivery, maintaining high visibility and collaboration with internal teams.
• Oversee development, maintenance, and enforcement of product design system and use of best practices.
• Drive innovation strategy, focusing on modernization, new product development, efficiency, and eliminating redundancy.
Product Development
• Collaborate with Product Managers and other stakeholders during ideation phase to incorporate user research and insights.
• Lead UX/UI team in creating wireframes, prototypes, high-fidelity mockups, and final designs.
• Work closely with front-end and back-end developers to achieve seamless implementation of designs.
• Unify the UX/UI backlogs.
Continuous Improvement
• Monitor product performance and user feedback to identify areas for improvement.
• Lead team in iterative design improvements based on performance metrics and user feedback.
• See that the products evolve to meet user needs and industry trends.</t>
  </si>
  <si>
    <t>Managed the creative UI/UX and product teams, overseeing strategy, vision, and implementation from ideation to market. Conducted user research, usability studies, prototyping, and usability testing to gather and analyze user feedback. Collaborated with end users to refine and improve product features.</t>
  </si>
  <si>
    <t>Led the overhaul of JVL’s customization platform, employing UCD best practices to conduct user research, create prototypes, and perform usability studies. Regularly engaged with customers, including usability studies, to identify pain points and opportunities for improvement.</t>
  </si>
  <si>
    <t>Oversee the full product development cycles including discovery, concepting, prototypes, requirements, design specifications, development, implementation and post-implementation of the GainwellGo initiative across all products and services. Develop GainwellGo modules, including user registration, enrollment, profile management, security, consent management, and personalization. Promote the unification of all Gainwell products and services with an end user, driving the development of a cohesive user experience across the product suite. Lead and manage a team of UX/UI designers, front-end developers, and other UX/UI adjacent roles, fostering a collaborative, innovative, and user-centered design culture. Define and enforce UX/UI design standards and best practices, and oversee the development and maintenance of the product design system. Collaborate with Product Managers and other stakeholders to incorporate user research and insights, and achieve seamless implementation of designs. Monitor product performance and user feedback to identify areas for improvement and lead iterative design improvements based on metrics and feedback.</t>
  </si>
  <si>
    <t>Led the creative UI/UX and product teams, driving strategy, vision, and implementation from ideation to market. Oversaw the full product development cycles including discovery, concepting, prototypes, requirements, design specifications, development, implementation and post-implementation. Employed user-centered design methodologies, including user research, prototyping, and usability testing, to gather and analyze user feedback. Collaborated extensively with end users and stakeholders to refine and improve product features, providing alignment with user needs and project goals. Used complex analytical data to secure $2.8 million in Series A funding. Successfully launched a personalized student career preparation platform in less than three months by continuously iterating on user insights and feedback.</t>
  </si>
  <si>
    <t>Oversaw the full product development cycles including discovery, concepting, prototypes, requirements, design specifications, development, implementation and post-implementation of the career preparation platform.  Drove the creation of a personalized career preparation platform using UCD methods. Conducted extensive user research and usability testing to understand user needs and preferences, iterating on design solutions based on feedback. Collaborated with end users to make the platform intuitive, accessible, and aligned with their goals, resulting in a highly successful market launch.</t>
  </si>
  <si>
    <t>Managed and mentored a team of senior product managers and technical PMs, driving the overhaul of JVL’s customization platform. Oversaw the full product development cycles including discovery, concepting, prototypes, requirements, design specifications, development, implementation and post-implementation. Implemented UCD best practices to conduct user research, create prototypes, and perform usability studies. Engaged with customers and end users regularly to identify pain points and opportunities for improvement, leading to a responsive, mobile-friendly redesign that significantly enhanced user retention and increased sales by 92%. Achieved a 60% reduction in workforce customization costs and a 50% reduction in turnaround time through process improvements.</t>
  </si>
  <si>
    <t>Led the responsive and mobile-friendly redesign of JVL’s platform, across the full product development cycles including discovery, concepting, prototypes, requirements, design specifications, development, implementation and post-implementation. Employed UCD practices to gather user feedback, create use cases, and develop prototypes. Engaged with users throughout the design process to refine and improve the product, significantly enhancing user retention and increasing sales by 92%. Saw that the final product met both user needs and business objectives by continuously iterating on user insights.</t>
  </si>
  <si>
    <t>Directed the Interactive Video and Audio teams, seeing that high-quality, immersive user experiences were integrated into JVL’s products. Led the full product development cycles including discovery, concepting, prototypes, requirements, design specifications, development, implementation and post-implementation. Applied UCD methodologies to understand user needs and behaviors, developing engaging interactive content that won the eHealthcare 2015 Platinum Award for "Best Interactive." Worked closely with end users to test and iterate on design solutions, improving overall user satisfaction and engagement.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</si>
</sst>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amily val="1"/>
    </font>
    <font>
      <sz val="11"/>
      <color rgb="FF000000"/>
      <name val="Century Gothic"/>
      <family val="1"/>
    </font>
    <font>
      <u/>
      <sz val="11"/>
      <color theme="10"/>
      <name val="Calibri"/>
      <family val="2"/>
      <scheme val="minor"/>
    </font>
    <font>
      <b/>
      <sz val="10"/>
      <color theme="1"/>
      <name val="Century Gothic"/>
      <family val="1"/>
    </font>
    <font>
      <sz val="10"/>
      <color theme="1"/>
      <name val="Century Gothic"/>
      <family val="1"/>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28">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7" xfId="0" applyFont="1" applyFill="1" applyBorder="1" applyAlignment="1">
      <alignment horizontal="center" vertical="center" wrapText="1"/>
    </xf>
    <xf numFmtId="14" fontId="6" fillId="7" borderId="7" xfId="0" applyNumberFormat="1" applyFont="1" applyFill="1" applyBorder="1" applyAlignment="1">
      <alignment vertical="center" wrapText="1"/>
    </xf>
    <xf numFmtId="9" fontId="6" fillId="7" borderId="7" xfId="1" applyFont="1" applyFill="1" applyBorder="1" applyAlignment="1">
      <alignment vertical="center" wrapText="1"/>
    </xf>
    <xf numFmtId="164" fontId="6" fillId="7" borderId="7" xfId="0" applyNumberFormat="1" applyFont="1" applyFill="1" applyBorder="1" applyAlignment="1">
      <alignment vertical="center" wrapText="1"/>
    </xf>
    <xf numFmtId="0" fontId="8" fillId="0" borderId="8" xfId="0" applyFont="1" applyBorder="1" applyAlignment="1">
      <alignment vertical="center" wrapText="1"/>
    </xf>
    <xf numFmtId="164" fontId="12" fillId="7" borderId="7" xfId="0" applyNumberFormat="1" applyFont="1" applyFill="1" applyBorder="1" applyAlignment="1">
      <alignment vertical="center" wrapText="1"/>
    </xf>
    <xf numFmtId="0" fontId="7" fillId="6" borderId="7"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5" fillId="3" borderId="7" xfId="0" applyFont="1" applyFill="1" applyBorder="1" applyAlignment="1">
      <alignment vertical="center" wrapText="1"/>
    </xf>
    <xf numFmtId="0" fontId="4" fillId="2" borderId="3" xfId="0" applyFont="1" applyFill="1" applyBorder="1" applyAlignment="1">
      <alignment horizontal="right" vertical="center"/>
    </xf>
    <xf numFmtId="0" fontId="4" fillId="2" borderId="1" xfId="0" applyFont="1" applyFill="1" applyBorder="1" applyAlignment="1">
      <alignment horizontal="right" vertical="center"/>
    </xf>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0" fontId="4" fillId="2" borderId="2" xfId="0" applyFont="1" applyFill="1" applyBorder="1" applyAlignment="1">
      <alignment vertical="center"/>
    </xf>
    <xf numFmtId="14" fontId="12" fillId="7" borderId="5" xfId="0" applyNumberFormat="1"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17" fontId="0" fillId="0" borderId="0" xfId="0" applyNumberFormat="1"/>
    <xf numFmtId="9" fontId="0" fillId="0" borderId="0" xfId="0" applyNumberFormat="1"/>
    <xf numFmtId="0" fontId="18" fillId="0" borderId="1" xfId="2" applyBorder="1" applyAlignment="1">
      <alignment horizontal="left" vertical="center"/>
    </xf>
    <xf numFmtId="0" fontId="12" fillId="0" borderId="7" xfId="0" applyFont="1" applyBorder="1" applyAlignment="1">
      <alignment vertical="center" wrapText="1"/>
    </xf>
    <xf numFmtId="14" fontId="12" fillId="0" borderId="7" xfId="0" applyNumberFormat="1" applyFont="1" applyBorder="1" applyAlignment="1">
      <alignment vertical="center" wrapText="1"/>
    </xf>
    <xf numFmtId="49" fontId="10" fillId="0" borderId="3" xfId="1" applyNumberFormat="1" applyFont="1" applyBorder="1" applyAlignment="1">
      <alignment horizontal="left" vertical="center" wrapText="1"/>
    </xf>
    <xf numFmtId="49" fontId="10" fillId="0" borderId="3" xfId="1" applyNumberFormat="1" applyFont="1" applyBorder="1" applyAlignment="1">
      <alignment horizontal="center" vertical="center" wrapText="1"/>
    </xf>
    <xf numFmtId="0" fontId="18" fillId="0" borderId="7" xfId="2" applyBorder="1" applyAlignment="1">
      <alignment vertical="center" wrapText="1"/>
    </xf>
    <xf numFmtId="46" fontId="0" fillId="0" borderId="0" xfId="0" applyNumberFormat="1"/>
    <xf numFmtId="0" fontId="7" fillId="3" borderId="13" xfId="0" applyFont="1" applyFill="1" applyBorder="1" applyAlignment="1">
      <alignment vertical="center" wrapText="1"/>
    </xf>
    <xf numFmtId="0" fontId="7" fillId="3" borderId="14" xfId="0" applyFont="1" applyFill="1" applyBorder="1" applyAlignment="1">
      <alignment vertical="center" wrapText="1"/>
    </xf>
    <xf numFmtId="0" fontId="6" fillId="4" borderId="13" xfId="0" applyFont="1" applyFill="1" applyBorder="1" applyAlignment="1">
      <alignment vertical="center" wrapText="1"/>
    </xf>
    <xf numFmtId="0" fontId="6" fillId="4" borderId="15" xfId="0" applyFont="1" applyFill="1" applyBorder="1" applyAlignment="1">
      <alignment vertical="center" wrapText="1"/>
    </xf>
    <xf numFmtId="0" fontId="6" fillId="4" borderId="14" xfId="0" applyFont="1" applyFill="1" applyBorder="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14" fontId="5" fillId="4" borderId="2" xfId="0" applyNumberFormat="1" applyFont="1" applyFill="1" applyBorder="1" applyAlignment="1">
      <alignment horizontal="center"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6" xfId="0" applyFont="1" applyFill="1" applyBorder="1" applyAlignment="1">
      <alignment vertical="center" wrapText="1"/>
    </xf>
    <xf numFmtId="0" fontId="7" fillId="3" borderId="18" xfId="0" applyFont="1" applyFill="1" applyBorder="1" applyAlignment="1">
      <alignment vertical="center" wrapText="1"/>
    </xf>
    <xf numFmtId="0" fontId="6" fillId="4" borderId="16" xfId="0" applyFont="1" applyFill="1" applyBorder="1" applyAlignment="1">
      <alignment vertical="center" wrapText="1"/>
    </xf>
    <xf numFmtId="0" fontId="6" fillId="4" borderId="17" xfId="0" applyFont="1" applyFill="1" applyBorder="1" applyAlignment="1">
      <alignment vertical="center" wrapText="1"/>
    </xf>
    <xf numFmtId="0" fontId="6" fillId="4" borderId="18" xfId="0" applyFont="1" applyFill="1" applyBorder="1" applyAlignment="1">
      <alignment vertical="center" wrapText="1"/>
    </xf>
    <xf numFmtId="0" fontId="20"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3" xfId="0" applyFont="1" applyFill="1" applyBorder="1" applyAlignment="1">
      <alignment horizontal="left" vertical="center" wrapText="1"/>
    </xf>
    <xf numFmtId="0" fontId="6" fillId="0" borderId="2" xfId="0" applyFont="1" applyBorder="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17" fontId="6" fillId="0" borderId="2" xfId="0" applyNumberFormat="1" applyFont="1" applyBorder="1" applyAlignment="1">
      <alignment horizontal="left" vertical="center" wrapText="1"/>
    </xf>
    <xf numFmtId="0" fontId="12" fillId="0" borderId="2" xfId="0" applyFont="1" applyBorder="1" applyAlignment="1">
      <alignment vertical="center"/>
    </xf>
    <xf numFmtId="0" fontId="12" fillId="0" borderId="4" xfId="0" applyFont="1" applyBorder="1" applyAlignment="1">
      <alignment vertical="center"/>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5" fillId="3" borderId="2" xfId="0" applyFont="1" applyFill="1" applyBorder="1" applyAlignment="1">
      <alignment vertical="center" wrapText="1"/>
    </xf>
    <xf numFmtId="0" fontId="5" fillId="3" borderId="4"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10" fillId="0" borderId="8"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1" fillId="6" borderId="12" xfId="0" applyFont="1" applyFill="1" applyBorder="1" applyAlignment="1">
      <alignment horizontal="left" vertical="center"/>
    </xf>
    <xf numFmtId="0" fontId="11" fillId="6" borderId="5" xfId="0" applyFont="1" applyFill="1" applyBorder="1" applyAlignment="1">
      <alignment horizontal="left" vertical="center"/>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3" xfId="0" applyFont="1" applyFill="1" applyBorder="1" applyAlignment="1">
      <alignment horizontal="left" vertical="center"/>
    </xf>
    <xf numFmtId="0" fontId="10" fillId="0" borderId="9" xfId="0" applyFont="1" applyBorder="1" applyAlignment="1">
      <alignment horizontal="left" vertical="center" indent="1"/>
    </xf>
    <xf numFmtId="0" fontId="10" fillId="0" borderId="10" xfId="0" applyFont="1" applyBorder="1" applyAlignment="1">
      <alignment horizontal="left" vertical="center" indent="1"/>
    </xf>
    <xf numFmtId="0" fontId="10" fillId="0" borderId="6" xfId="0" applyFont="1" applyBorder="1" applyAlignment="1">
      <alignment horizontal="left" vertical="center" indent="1"/>
    </xf>
    <xf numFmtId="0" fontId="10" fillId="0" borderId="7" xfId="0" applyFont="1" applyBorder="1" applyAlignment="1">
      <alignment horizontal="left" vertical="center" inden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580079</xdr:colOff>
      <xdr:row>6</xdr:row>
      <xdr:rowOff>175000</xdr:rowOff>
    </xdr:from>
    <xdr:to>
      <xdr:col>4</xdr:col>
      <xdr:colOff>819151</xdr:colOff>
      <xdr:row>35</xdr:row>
      <xdr:rowOff>31749</xdr:rowOff>
    </xdr:to>
    <xdr:pic>
      <xdr:nvPicPr>
        <xdr:cNvPr id="2" name="Picture 1">
          <a:extLst>
            <a:ext uri="{FF2B5EF4-FFF2-40B4-BE49-F238E27FC236}">
              <a16:creationId xmlns:a16="http://schemas.microsoft.com/office/drawing/2014/main" id="{C0904ADC-2CFB-0DA4-812D-E74E482C4A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0079" y="1946650"/>
          <a:ext cx="6570022" cy="51970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hyperlink" Target="mailto:amanda@jellyvision.com" TargetMode="External"/><Relationship Id="rId2" Type="http://schemas.openxmlformats.org/officeDocument/2006/relationships/hyperlink" Target="mailto:Jeffrey.reid@gainwelltechnologies.com" TargetMode="External"/><Relationship Id="rId1" Type="http://schemas.openxmlformats.org/officeDocument/2006/relationships/hyperlink" Target="mailto:amir@upkey.com" TargetMode="External"/><Relationship Id="rId5" Type="http://schemas.openxmlformats.org/officeDocument/2006/relationships/hyperlink" Target="mailto:amanda@jellyvision.com" TargetMode="External"/><Relationship Id="rId4" Type="http://schemas.openxmlformats.org/officeDocument/2006/relationships/hyperlink" Target="mailto:amanda@jellyvision.com"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mailto:amanda@jellyvision.com" TargetMode="External"/><Relationship Id="rId2" Type="http://schemas.openxmlformats.org/officeDocument/2006/relationships/hyperlink" Target="mailto:amir@upkey.com" TargetMode="External"/><Relationship Id="rId1" Type="http://schemas.openxmlformats.org/officeDocument/2006/relationships/hyperlink" Target="mailto:Jeffrey.reid@gainwelltechnologies.com"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mailto:amanda@jellyvision.com" TargetMode="External"/><Relationship Id="rId2" Type="http://schemas.openxmlformats.org/officeDocument/2006/relationships/hyperlink" Target="mailto:amanda@jellyvision.com" TargetMode="External"/><Relationship Id="rId1" Type="http://schemas.openxmlformats.org/officeDocument/2006/relationships/hyperlink" Target="mailto:amir@upkey.com"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amanda@jellyvision.com" TargetMode="External"/><Relationship Id="rId2" Type="http://schemas.openxmlformats.org/officeDocument/2006/relationships/hyperlink" Target="mailto:Jeffrey.reid@gainwelltechnologies.com" TargetMode="External"/><Relationship Id="rId1" Type="http://schemas.openxmlformats.org/officeDocument/2006/relationships/hyperlink" Target="mailto:amanda@jellyvision.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workbookViewId="0">
      <selection activeCell="A11" sqref="A11"/>
    </sheetView>
  </sheetViews>
  <sheetFormatPr defaultColWidth="9.08984375" defaultRowHeight="13.5" x14ac:dyDescent="0.25"/>
  <cols>
    <col min="1" max="1" width="174" style="30" customWidth="1"/>
    <col min="2" max="16384" width="9.08984375" style="26"/>
  </cols>
  <sheetData>
    <row r="1" spans="1:1" x14ac:dyDescent="0.25">
      <c r="A1" s="25" t="s">
        <v>0</v>
      </c>
    </row>
    <row r="2" spans="1:1" x14ac:dyDescent="0.25">
      <c r="A2" s="25"/>
    </row>
    <row r="3" spans="1:1" ht="17.5" x14ac:dyDescent="0.25">
      <c r="A3" s="27" t="s">
        <v>1</v>
      </c>
    </row>
    <row r="4" spans="1:1" ht="27.5" x14ac:dyDescent="0.25">
      <c r="A4" s="28" t="s">
        <v>2</v>
      </c>
    </row>
    <row r="5" spans="1:1" ht="27.5" x14ac:dyDescent="0.25">
      <c r="A5" s="29" t="s">
        <v>3</v>
      </c>
    </row>
    <row r="6" spans="1:1" ht="14" x14ac:dyDescent="0.25">
      <c r="A6" s="29" t="s">
        <v>4</v>
      </c>
    </row>
    <row r="7" spans="1:1" ht="14" x14ac:dyDescent="0.25">
      <c r="A7" s="29" t="s">
        <v>5</v>
      </c>
    </row>
    <row r="8" spans="1:1" ht="27.5" x14ac:dyDescent="0.25">
      <c r="A8" s="33" t="s">
        <v>6</v>
      </c>
    </row>
    <row r="9" spans="1:1" x14ac:dyDescent="0.25">
      <c r="A9" s="29"/>
    </row>
    <row r="10" spans="1:1" ht="17.5" x14ac:dyDescent="0.25">
      <c r="A10" s="27" t="s">
        <v>7</v>
      </c>
    </row>
    <row r="11" spans="1:1" ht="27.5" x14ac:dyDescent="0.25">
      <c r="A11" s="34" t="s">
        <v>8</v>
      </c>
    </row>
    <row r="12" spans="1:1" ht="69" x14ac:dyDescent="0.25">
      <c r="A12" s="34" t="s">
        <v>9</v>
      </c>
    </row>
    <row r="13" spans="1:1" ht="27" x14ac:dyDescent="0.25">
      <c r="A13" s="25" t="s">
        <v>10</v>
      </c>
    </row>
    <row r="14" spans="1:1" x14ac:dyDescent="0.25">
      <c r="A14" s="25"/>
    </row>
    <row r="15" spans="1:1" x14ac:dyDescent="0.25">
      <c r="A15" s="25" t="s">
        <v>11</v>
      </c>
    </row>
    <row r="16" spans="1:1" x14ac:dyDescent="0.25">
      <c r="A16" s="30" t="s">
        <v>12</v>
      </c>
    </row>
    <row r="18" spans="1:1" ht="40.5" x14ac:dyDescent="0.25">
      <c r="A18" s="30"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A1:M49"/>
  <sheetViews>
    <sheetView tabSelected="1" zoomScale="90" zoomScaleNormal="90" workbookViewId="0">
      <selection activeCell="D6" sqref="D6:M6"/>
    </sheetView>
  </sheetViews>
  <sheetFormatPr defaultColWidth="8.81640625" defaultRowHeight="14.5" x14ac:dyDescent="0.35"/>
  <cols>
    <col min="1" max="1" width="4.453125" customWidth="1"/>
    <col min="2" max="13" width="14.08984375" customWidth="1"/>
  </cols>
  <sheetData>
    <row r="1" spans="2:13" ht="15" thickBot="1" x14ac:dyDescent="0.4"/>
    <row r="2" spans="2:13" ht="15.5" thickBot="1" x14ac:dyDescent="0.4">
      <c r="B2" s="74" t="s">
        <v>14</v>
      </c>
      <c r="C2" s="75"/>
      <c r="D2" s="75"/>
      <c r="E2" s="75"/>
      <c r="F2" s="75"/>
      <c r="G2" s="75"/>
      <c r="H2" s="75"/>
      <c r="I2" s="75"/>
      <c r="J2" s="75"/>
      <c r="K2" s="75"/>
      <c r="L2" s="75"/>
      <c r="M2" s="76"/>
    </row>
    <row r="3" spans="2:13" ht="15" thickBot="1" x14ac:dyDescent="0.4">
      <c r="B3" s="77" t="s">
        <v>15</v>
      </c>
      <c r="C3" s="78"/>
      <c r="D3" s="78"/>
      <c r="E3" s="78"/>
      <c r="F3" s="78"/>
      <c r="G3" s="78"/>
      <c r="H3" s="78"/>
      <c r="I3" s="78"/>
      <c r="J3" s="78"/>
      <c r="K3" s="78"/>
      <c r="L3" s="78"/>
      <c r="M3" s="79"/>
    </row>
    <row r="4" spans="2:13" ht="15" thickBot="1" x14ac:dyDescent="0.4">
      <c r="B4" s="49" t="s">
        <v>16</v>
      </c>
      <c r="C4" s="50"/>
      <c r="D4" s="80" t="s">
        <v>86</v>
      </c>
      <c r="E4" s="81"/>
      <c r="F4" s="81"/>
      <c r="G4" s="82"/>
      <c r="H4" s="49" t="s">
        <v>17</v>
      </c>
      <c r="I4" s="50"/>
      <c r="J4" s="80" t="s">
        <v>112</v>
      </c>
      <c r="K4" s="81"/>
      <c r="L4" s="81"/>
      <c r="M4" s="82"/>
    </row>
    <row r="5" spans="2:13" ht="15" thickBot="1" x14ac:dyDescent="0.4">
      <c r="B5" s="49" t="s">
        <v>18</v>
      </c>
      <c r="C5" s="50"/>
      <c r="D5" s="83" t="s">
        <v>110</v>
      </c>
      <c r="E5" s="84"/>
      <c r="F5" s="84"/>
      <c r="G5" s="85"/>
      <c r="H5" s="56" t="s">
        <v>19</v>
      </c>
      <c r="I5" s="57"/>
      <c r="J5" s="80" t="s">
        <v>113</v>
      </c>
      <c r="K5" s="81"/>
      <c r="L5" s="81"/>
      <c r="M5" s="82"/>
    </row>
    <row r="6" spans="2:13" ht="353.5" customHeight="1" thickBot="1" x14ac:dyDescent="0.4">
      <c r="B6" s="49" t="s">
        <v>20</v>
      </c>
      <c r="C6" s="50"/>
      <c r="D6" s="66" t="s">
        <v>144</v>
      </c>
      <c r="E6" s="67"/>
      <c r="F6" s="67"/>
      <c r="G6" s="67"/>
      <c r="H6" s="67"/>
      <c r="I6" s="67"/>
      <c r="J6" s="67"/>
      <c r="K6" s="67"/>
      <c r="L6" s="67"/>
      <c r="M6" s="68"/>
    </row>
    <row r="7" spans="2:13" ht="248" customHeight="1" thickBot="1" x14ac:dyDescent="0.4">
      <c r="B7" s="49" t="s">
        <v>21</v>
      </c>
      <c r="C7" s="50"/>
      <c r="D7" s="66" t="s">
        <v>115</v>
      </c>
      <c r="E7" s="67"/>
      <c r="F7" s="67"/>
      <c r="G7" s="67"/>
      <c r="H7" s="67"/>
      <c r="I7" s="67"/>
      <c r="J7" s="67"/>
      <c r="K7" s="67"/>
      <c r="L7" s="67"/>
      <c r="M7" s="68"/>
    </row>
    <row r="8" spans="2:13" ht="15" thickBot="1" x14ac:dyDescent="0.4">
      <c r="B8" s="69" t="s">
        <v>22</v>
      </c>
      <c r="C8" s="70"/>
      <c r="D8" s="70"/>
      <c r="E8" s="70"/>
      <c r="F8" s="70"/>
      <c r="G8" s="70"/>
      <c r="H8" s="70"/>
      <c r="I8" s="70"/>
      <c r="J8" s="70"/>
      <c r="K8" s="70"/>
      <c r="L8" s="70"/>
      <c r="M8" s="71"/>
    </row>
    <row r="9" spans="2:13" ht="15.75" customHeight="1" thickBot="1" x14ac:dyDescent="0.4">
      <c r="B9" s="1" t="s">
        <v>23</v>
      </c>
      <c r="C9" s="1" t="s">
        <v>24</v>
      </c>
      <c r="D9" s="56" t="s">
        <v>25</v>
      </c>
      <c r="E9" s="72"/>
      <c r="F9" s="57"/>
      <c r="G9" s="72" t="s">
        <v>26</v>
      </c>
      <c r="H9" s="72"/>
      <c r="I9" s="72"/>
      <c r="J9" s="72"/>
      <c r="K9" s="72"/>
      <c r="L9" s="72"/>
      <c r="M9" s="57"/>
    </row>
    <row r="10" spans="2:13" ht="15" thickBot="1" x14ac:dyDescent="0.4">
      <c r="B10" s="2">
        <v>38534</v>
      </c>
      <c r="C10" s="2">
        <v>39661</v>
      </c>
      <c r="D10" s="73" t="s">
        <v>109</v>
      </c>
      <c r="E10" s="67"/>
      <c r="F10" s="68"/>
      <c r="G10" s="67" t="s">
        <v>108</v>
      </c>
      <c r="H10" s="67"/>
      <c r="I10" s="67"/>
      <c r="J10" s="67"/>
      <c r="K10" s="67"/>
      <c r="L10" s="67"/>
      <c r="M10" s="68"/>
    </row>
    <row r="11" spans="2:13" ht="15" thickBot="1" x14ac:dyDescent="0.4">
      <c r="B11" s="2"/>
      <c r="C11" s="2"/>
      <c r="D11" s="73"/>
      <c r="E11" s="67"/>
      <c r="F11" s="68"/>
      <c r="G11" s="67"/>
      <c r="H11" s="67"/>
      <c r="I11" s="67"/>
      <c r="J11" s="67"/>
      <c r="K11" s="67"/>
      <c r="L11" s="67"/>
      <c r="M11" s="68"/>
    </row>
    <row r="12" spans="2:13" ht="15" thickBot="1" x14ac:dyDescent="0.4">
      <c r="B12" s="3"/>
      <c r="C12" s="3"/>
      <c r="D12" s="73"/>
      <c r="E12" s="67"/>
      <c r="F12" s="68"/>
      <c r="G12" s="67"/>
      <c r="H12" s="67"/>
      <c r="I12" s="67"/>
      <c r="J12" s="67"/>
      <c r="K12" s="67"/>
      <c r="L12" s="67"/>
      <c r="M12" s="68"/>
    </row>
    <row r="13" spans="2:13" ht="15" thickBot="1" x14ac:dyDescent="0.4">
      <c r="B13" s="69" t="s">
        <v>27</v>
      </c>
      <c r="C13" s="70"/>
      <c r="D13" s="70"/>
      <c r="E13" s="70"/>
      <c r="F13" s="70"/>
      <c r="G13" s="70"/>
      <c r="H13" s="70"/>
      <c r="I13" s="70"/>
      <c r="J13" s="70"/>
      <c r="K13" s="70"/>
      <c r="L13" s="70"/>
      <c r="M13" s="71"/>
    </row>
    <row r="14" spans="2:13" ht="15" thickBot="1" x14ac:dyDescent="0.4">
      <c r="B14" s="56" t="s">
        <v>28</v>
      </c>
      <c r="C14" s="72"/>
      <c r="D14" s="57"/>
      <c r="E14" s="56" t="s">
        <v>29</v>
      </c>
      <c r="F14" s="57"/>
      <c r="G14" s="56" t="s">
        <v>30</v>
      </c>
      <c r="H14" s="72"/>
      <c r="I14" s="72"/>
      <c r="J14" s="72"/>
      <c r="K14" s="72"/>
      <c r="L14" s="72"/>
      <c r="M14" s="57"/>
    </row>
    <row r="15" spans="2:13" ht="15" thickBot="1" x14ac:dyDescent="0.4">
      <c r="B15" s="73" t="s">
        <v>106</v>
      </c>
      <c r="C15" s="67"/>
      <c r="D15" s="68"/>
      <c r="E15" s="73" t="s">
        <v>116</v>
      </c>
      <c r="F15" s="68"/>
      <c r="G15" s="86">
        <v>44166</v>
      </c>
      <c r="H15" s="81"/>
      <c r="I15" s="81"/>
      <c r="J15" s="81"/>
      <c r="K15" s="81"/>
      <c r="L15" s="81"/>
      <c r="M15" s="82"/>
    </row>
    <row r="16" spans="2:13" ht="25.75" customHeight="1" thickBot="1" x14ac:dyDescent="0.4">
      <c r="B16" s="73" t="s">
        <v>107</v>
      </c>
      <c r="C16" s="67"/>
      <c r="D16" s="68"/>
      <c r="E16" s="73" t="s">
        <v>117</v>
      </c>
      <c r="F16" s="68"/>
      <c r="G16" s="86">
        <v>44075</v>
      </c>
      <c r="H16" s="81"/>
      <c r="I16" s="81"/>
      <c r="J16" s="81"/>
      <c r="K16" s="81"/>
      <c r="L16" s="81"/>
      <c r="M16" s="82"/>
    </row>
    <row r="18" spans="2:13" ht="15" thickBot="1" x14ac:dyDescent="0.4"/>
    <row r="19" spans="2:13" ht="15" thickBot="1" x14ac:dyDescent="0.4">
      <c r="B19" s="69" t="s">
        <v>31</v>
      </c>
      <c r="C19" s="70"/>
      <c r="D19" s="70"/>
      <c r="E19" s="70"/>
      <c r="F19" s="70"/>
      <c r="G19" s="70"/>
      <c r="H19" s="70"/>
      <c r="I19" s="70"/>
      <c r="J19" s="70"/>
      <c r="K19" s="70"/>
      <c r="L19" s="70"/>
      <c r="M19" s="71"/>
    </row>
    <row r="20" spans="2:13" ht="15" thickBot="1" x14ac:dyDescent="0.4">
      <c r="B20" s="49" t="s">
        <v>32</v>
      </c>
      <c r="C20" s="50"/>
      <c r="D20" s="51" t="s">
        <v>138</v>
      </c>
      <c r="E20" s="52"/>
      <c r="F20" s="52"/>
      <c r="G20" s="52"/>
      <c r="H20" s="52"/>
      <c r="I20" s="52"/>
      <c r="J20" s="52"/>
      <c r="K20" s="52"/>
      <c r="L20" s="52"/>
      <c r="M20" s="53"/>
    </row>
    <row r="21" spans="2:13" ht="15" thickBot="1" x14ac:dyDescent="0.4">
      <c r="B21" s="49" t="s">
        <v>33</v>
      </c>
      <c r="C21" s="50"/>
      <c r="D21" s="51" t="s">
        <v>110</v>
      </c>
      <c r="E21" s="52"/>
      <c r="F21" s="52"/>
      <c r="G21" s="52"/>
      <c r="H21" s="52"/>
      <c r="I21" s="52"/>
      <c r="J21" s="52"/>
      <c r="K21" s="52"/>
      <c r="L21" s="52"/>
      <c r="M21" s="53"/>
    </row>
    <row r="22" spans="2:13" ht="15" thickBot="1" x14ac:dyDescent="0.4">
      <c r="B22" s="49" t="s">
        <v>34</v>
      </c>
      <c r="C22" s="50"/>
      <c r="D22" s="54">
        <v>44510</v>
      </c>
      <c r="E22" s="55"/>
      <c r="F22" s="56" t="s">
        <v>35</v>
      </c>
      <c r="G22" s="57"/>
      <c r="H22" s="58">
        <v>45504</v>
      </c>
      <c r="I22" s="55"/>
      <c r="J22" s="56" t="s">
        <v>36</v>
      </c>
      <c r="K22" s="57"/>
      <c r="L22" s="59">
        <f>DAYS360(D22,H22)/30</f>
        <v>32.700000000000003</v>
      </c>
      <c r="M22" s="60"/>
    </row>
    <row r="23" spans="2:13" ht="99" customHeight="1" thickBot="1" x14ac:dyDescent="0.4">
      <c r="B23" s="49" t="s">
        <v>37</v>
      </c>
      <c r="C23" s="50"/>
      <c r="D23" s="51" t="s">
        <v>119</v>
      </c>
      <c r="E23" s="52"/>
      <c r="F23" s="52"/>
      <c r="G23" s="52"/>
      <c r="H23" s="52"/>
      <c r="I23" s="52"/>
      <c r="J23" s="52"/>
      <c r="K23" s="52"/>
      <c r="L23" s="52"/>
      <c r="M23" s="53"/>
    </row>
    <row r="24" spans="2:13" ht="250.5" customHeight="1" thickBot="1" x14ac:dyDescent="0.4">
      <c r="B24" s="44" t="s">
        <v>38</v>
      </c>
      <c r="C24" s="45"/>
      <c r="D24" s="46" t="s">
        <v>137</v>
      </c>
      <c r="E24" s="47"/>
      <c r="F24" s="47"/>
      <c r="G24" s="47"/>
      <c r="H24" s="47"/>
      <c r="I24" s="47"/>
      <c r="J24" s="47"/>
      <c r="K24" s="47"/>
      <c r="L24" s="47"/>
      <c r="M24" s="48"/>
    </row>
    <row r="25" spans="2:13" ht="15.5" thickTop="1" thickBot="1" x14ac:dyDescent="0.4">
      <c r="B25" s="49" t="s">
        <v>39</v>
      </c>
      <c r="C25" s="50"/>
      <c r="D25" s="51" t="s">
        <v>129</v>
      </c>
      <c r="E25" s="52"/>
      <c r="F25" s="52"/>
      <c r="G25" s="52"/>
      <c r="H25" s="52"/>
      <c r="I25" s="52"/>
      <c r="J25" s="52"/>
      <c r="K25" s="52"/>
      <c r="L25" s="52"/>
      <c r="M25" s="53"/>
    </row>
    <row r="26" spans="2:13" ht="15" thickBot="1" x14ac:dyDescent="0.4">
      <c r="B26" s="49" t="s">
        <v>33</v>
      </c>
      <c r="C26" s="50"/>
      <c r="D26" s="51" t="s">
        <v>90</v>
      </c>
      <c r="E26" s="52"/>
      <c r="F26" s="52"/>
      <c r="G26" s="52"/>
      <c r="H26" s="52"/>
      <c r="I26" s="52"/>
      <c r="J26" s="52"/>
      <c r="K26" s="52"/>
      <c r="L26" s="52"/>
      <c r="M26" s="53"/>
    </row>
    <row r="27" spans="2:13" ht="15" thickBot="1" x14ac:dyDescent="0.4">
      <c r="B27" s="49" t="s">
        <v>34</v>
      </c>
      <c r="C27" s="50"/>
      <c r="D27" s="54">
        <v>44175</v>
      </c>
      <c r="E27" s="55"/>
      <c r="F27" s="56" t="s">
        <v>35</v>
      </c>
      <c r="G27" s="57"/>
      <c r="H27" s="58">
        <v>44326</v>
      </c>
      <c r="I27" s="55"/>
      <c r="J27" s="56" t="s">
        <v>36</v>
      </c>
      <c r="K27" s="57"/>
      <c r="L27" s="59">
        <f>DAYS360(D27,H27)/30</f>
        <v>5</v>
      </c>
      <c r="M27" s="60"/>
    </row>
    <row r="28" spans="2:13" ht="69.5" customHeight="1" thickBot="1" x14ac:dyDescent="0.4">
      <c r="B28" s="49" t="s">
        <v>37</v>
      </c>
      <c r="C28" s="50"/>
      <c r="D28" s="51" t="s">
        <v>127</v>
      </c>
      <c r="E28" s="52"/>
      <c r="F28" s="52"/>
      <c r="G28" s="52"/>
      <c r="H28" s="52"/>
      <c r="I28" s="52"/>
      <c r="J28" s="52"/>
      <c r="K28" s="52"/>
      <c r="L28" s="52"/>
      <c r="M28" s="53"/>
    </row>
    <row r="29" spans="2:13" ht="138.5" customHeight="1" thickBot="1" x14ac:dyDescent="0.4">
      <c r="B29" s="44" t="s">
        <v>38</v>
      </c>
      <c r="C29" s="45"/>
      <c r="D29" s="46" t="s">
        <v>128</v>
      </c>
      <c r="E29" s="47"/>
      <c r="F29" s="47"/>
      <c r="G29" s="47"/>
      <c r="H29" s="47"/>
      <c r="I29" s="47"/>
      <c r="J29" s="47"/>
      <c r="K29" s="47"/>
      <c r="L29" s="47"/>
      <c r="M29" s="48"/>
    </row>
    <row r="30" spans="2:13" ht="15.5" customHeight="1" thickTop="1" thickBot="1" x14ac:dyDescent="0.4">
      <c r="B30" s="61" t="s">
        <v>130</v>
      </c>
      <c r="C30" s="62"/>
      <c r="D30" s="63" t="s">
        <v>91</v>
      </c>
      <c r="E30" s="64"/>
      <c r="F30" s="64"/>
      <c r="G30" s="64"/>
      <c r="H30" s="64"/>
      <c r="I30" s="64"/>
      <c r="J30" s="64"/>
      <c r="K30" s="64"/>
      <c r="L30" s="64"/>
      <c r="M30" s="65"/>
    </row>
    <row r="31" spans="2:13" ht="15" customHeight="1" thickBot="1" x14ac:dyDescent="0.4">
      <c r="B31" s="49" t="s">
        <v>33</v>
      </c>
      <c r="C31" s="50"/>
      <c r="D31" s="51" t="s">
        <v>90</v>
      </c>
      <c r="E31" s="52"/>
      <c r="F31" s="52"/>
      <c r="G31" s="52"/>
      <c r="H31" s="52"/>
      <c r="I31" s="52"/>
      <c r="J31" s="52"/>
      <c r="K31" s="52"/>
      <c r="L31" s="52"/>
      <c r="M31" s="53"/>
    </row>
    <row r="32" spans="2:13" ht="15" thickBot="1" x14ac:dyDescent="0.4">
      <c r="B32" s="49" t="s">
        <v>34</v>
      </c>
      <c r="C32" s="50"/>
      <c r="D32" s="58">
        <v>44175</v>
      </c>
      <c r="E32" s="55"/>
      <c r="F32" s="56" t="s">
        <v>35</v>
      </c>
      <c r="G32" s="57"/>
      <c r="H32" s="58">
        <v>44326</v>
      </c>
      <c r="I32" s="55"/>
      <c r="J32" s="56" t="s">
        <v>36</v>
      </c>
      <c r="K32" s="57"/>
      <c r="L32" s="59">
        <f>DAYS360(D32,H32)/30</f>
        <v>5</v>
      </c>
      <c r="M32" s="60"/>
    </row>
    <row r="33" spans="1:13" ht="42.5" customHeight="1" thickBot="1" x14ac:dyDescent="0.4">
      <c r="B33" s="49" t="s">
        <v>37</v>
      </c>
      <c r="C33" s="50"/>
      <c r="D33" s="51" t="s">
        <v>120</v>
      </c>
      <c r="E33" s="52"/>
      <c r="F33" s="52"/>
      <c r="G33" s="52"/>
      <c r="H33" s="52"/>
      <c r="I33" s="52"/>
      <c r="J33" s="52"/>
      <c r="K33" s="52"/>
      <c r="L33" s="52"/>
      <c r="M33" s="53"/>
    </row>
    <row r="34" spans="1:13" ht="119" customHeight="1" thickBot="1" x14ac:dyDescent="0.4">
      <c r="B34" s="49" t="s">
        <v>38</v>
      </c>
      <c r="C34" s="50"/>
      <c r="D34" s="51" t="s">
        <v>128</v>
      </c>
      <c r="E34" s="52"/>
      <c r="F34" s="52"/>
      <c r="G34" s="52"/>
      <c r="H34" s="52"/>
      <c r="I34" s="52"/>
      <c r="J34" s="52"/>
      <c r="K34" s="52"/>
      <c r="L34" s="52"/>
      <c r="M34" s="53"/>
    </row>
    <row r="35" spans="1:13" ht="15" customHeight="1" thickBot="1" x14ac:dyDescent="0.4">
      <c r="A35" s="43"/>
      <c r="B35" s="49" t="s">
        <v>132</v>
      </c>
      <c r="C35" s="50"/>
      <c r="D35" s="51" t="s">
        <v>92</v>
      </c>
      <c r="E35" s="52"/>
      <c r="F35" s="52"/>
      <c r="G35" s="52"/>
      <c r="H35" s="52"/>
      <c r="I35" s="52"/>
      <c r="J35" s="52"/>
      <c r="K35" s="52"/>
      <c r="L35" s="52"/>
      <c r="M35" s="53"/>
    </row>
    <row r="36" spans="1:13" ht="15" customHeight="1" thickBot="1" x14ac:dyDescent="0.4">
      <c r="B36" s="49" t="s">
        <v>33</v>
      </c>
      <c r="C36" s="50"/>
      <c r="D36" s="51" t="s">
        <v>95</v>
      </c>
      <c r="E36" s="52"/>
      <c r="F36" s="52"/>
      <c r="G36" s="52"/>
      <c r="H36" s="52"/>
      <c r="I36" s="52"/>
      <c r="J36" s="52"/>
      <c r="K36" s="52"/>
      <c r="L36" s="52"/>
      <c r="M36" s="53"/>
    </row>
    <row r="37" spans="1:13" ht="15" thickBot="1" x14ac:dyDescent="0.4">
      <c r="B37" s="49" t="s">
        <v>34</v>
      </c>
      <c r="C37" s="50"/>
      <c r="D37" s="58">
        <v>42736</v>
      </c>
      <c r="E37" s="55"/>
      <c r="F37" s="56" t="s">
        <v>35</v>
      </c>
      <c r="G37" s="57"/>
      <c r="H37" s="58">
        <v>44196</v>
      </c>
      <c r="I37" s="55"/>
      <c r="J37" s="56" t="s">
        <v>36</v>
      </c>
      <c r="K37" s="57"/>
      <c r="L37" s="59">
        <f>DAYS360(D37,H37)/30</f>
        <v>48</v>
      </c>
      <c r="M37" s="60"/>
    </row>
    <row r="38" spans="1:13" ht="64.5" customHeight="1" thickBot="1" x14ac:dyDescent="0.4">
      <c r="B38" s="49" t="s">
        <v>37</v>
      </c>
      <c r="C38" s="50"/>
      <c r="D38" s="51" t="s">
        <v>93</v>
      </c>
      <c r="E38" s="52"/>
      <c r="F38" s="52"/>
      <c r="G38" s="52"/>
      <c r="H38" s="52"/>
      <c r="I38" s="52"/>
      <c r="J38" s="52"/>
      <c r="K38" s="52"/>
      <c r="L38" s="52"/>
      <c r="M38" s="53"/>
    </row>
    <row r="39" spans="1:13" ht="160.5" customHeight="1" thickBot="1" x14ac:dyDescent="0.4">
      <c r="B39" s="49" t="s">
        <v>38</v>
      </c>
      <c r="C39" s="50"/>
      <c r="D39" s="51" t="s">
        <v>131</v>
      </c>
      <c r="E39" s="52"/>
      <c r="F39" s="52"/>
      <c r="G39" s="52"/>
      <c r="H39" s="52"/>
      <c r="I39" s="52"/>
      <c r="J39" s="52"/>
      <c r="K39" s="52"/>
      <c r="L39" s="52"/>
      <c r="M39" s="53"/>
    </row>
    <row r="40" spans="1:13" ht="15" customHeight="1" thickBot="1" x14ac:dyDescent="0.4">
      <c r="A40" s="43"/>
      <c r="B40" s="49" t="s">
        <v>135</v>
      </c>
      <c r="C40" s="50"/>
      <c r="D40" s="51" t="s">
        <v>96</v>
      </c>
      <c r="E40" s="52"/>
      <c r="F40" s="52"/>
      <c r="G40" s="52"/>
      <c r="H40" s="52"/>
      <c r="I40" s="52"/>
      <c r="J40" s="52"/>
      <c r="K40" s="52"/>
      <c r="L40" s="52"/>
      <c r="M40" s="53"/>
    </row>
    <row r="41" spans="1:13" ht="15" customHeight="1" thickBot="1" x14ac:dyDescent="0.4">
      <c r="B41" s="49" t="s">
        <v>33</v>
      </c>
      <c r="C41" s="50"/>
      <c r="D41" s="51" t="s">
        <v>95</v>
      </c>
      <c r="E41" s="52"/>
      <c r="F41" s="52"/>
      <c r="G41" s="52"/>
      <c r="H41" s="52"/>
      <c r="I41" s="52"/>
      <c r="J41" s="52"/>
      <c r="K41" s="52"/>
      <c r="L41" s="52"/>
      <c r="M41" s="53"/>
    </row>
    <row r="42" spans="1:13" ht="15" thickBot="1" x14ac:dyDescent="0.4">
      <c r="B42" s="49" t="s">
        <v>34</v>
      </c>
      <c r="C42" s="50"/>
      <c r="D42" s="58">
        <v>42736</v>
      </c>
      <c r="E42" s="55"/>
      <c r="F42" s="56" t="s">
        <v>35</v>
      </c>
      <c r="G42" s="57"/>
      <c r="H42" s="58">
        <v>44196</v>
      </c>
      <c r="I42" s="55"/>
      <c r="J42" s="56" t="s">
        <v>36</v>
      </c>
      <c r="K42" s="57"/>
      <c r="L42" s="59">
        <f>DAYS360(D42,H42)/30</f>
        <v>48</v>
      </c>
      <c r="M42" s="60"/>
    </row>
    <row r="43" spans="1:13" ht="64.5" customHeight="1" thickBot="1" x14ac:dyDescent="0.4">
      <c r="B43" s="49" t="s">
        <v>37</v>
      </c>
      <c r="C43" s="50"/>
      <c r="D43" s="51" t="s">
        <v>124</v>
      </c>
      <c r="E43" s="52"/>
      <c r="F43" s="52"/>
      <c r="G43" s="52"/>
      <c r="H43" s="52"/>
      <c r="I43" s="52"/>
      <c r="J43" s="52"/>
      <c r="K43" s="52"/>
      <c r="L43" s="52"/>
      <c r="M43" s="53"/>
    </row>
    <row r="44" spans="1:13" ht="137.5" customHeight="1" thickBot="1" x14ac:dyDescent="0.4">
      <c r="B44" s="49" t="s">
        <v>38</v>
      </c>
      <c r="C44" s="50"/>
      <c r="D44" s="51" t="s">
        <v>134</v>
      </c>
      <c r="E44" s="52"/>
      <c r="F44" s="52"/>
      <c r="G44" s="52"/>
      <c r="H44" s="52"/>
      <c r="I44" s="52"/>
      <c r="J44" s="52"/>
      <c r="K44" s="52"/>
      <c r="L44" s="52"/>
      <c r="M44" s="53"/>
    </row>
    <row r="45" spans="1:13" ht="15" customHeight="1" thickBot="1" x14ac:dyDescent="0.4">
      <c r="A45" s="43"/>
      <c r="B45" s="49" t="s">
        <v>136</v>
      </c>
      <c r="C45" s="50"/>
      <c r="D45" s="51" t="s">
        <v>94</v>
      </c>
      <c r="E45" s="52"/>
      <c r="F45" s="52"/>
      <c r="G45" s="52"/>
      <c r="H45" s="52"/>
      <c r="I45" s="52"/>
      <c r="J45" s="52"/>
      <c r="K45" s="52"/>
      <c r="L45" s="52"/>
      <c r="M45" s="53"/>
    </row>
    <row r="46" spans="1:13" ht="15" customHeight="1" thickBot="1" x14ac:dyDescent="0.4">
      <c r="B46" s="49" t="s">
        <v>33</v>
      </c>
      <c r="C46" s="50"/>
      <c r="D46" s="51" t="s">
        <v>133</v>
      </c>
      <c r="E46" s="52"/>
      <c r="F46" s="52"/>
      <c r="G46" s="52"/>
      <c r="H46" s="52"/>
      <c r="I46" s="52"/>
      <c r="J46" s="52"/>
      <c r="K46" s="52"/>
      <c r="L46" s="52"/>
      <c r="M46" s="53"/>
    </row>
    <row r="47" spans="1:13" ht="15" thickBot="1" x14ac:dyDescent="0.4">
      <c r="B47" s="49" t="s">
        <v>34</v>
      </c>
      <c r="C47" s="50"/>
      <c r="D47" s="58">
        <v>40909</v>
      </c>
      <c r="E47" s="55"/>
      <c r="F47" s="56" t="s">
        <v>35</v>
      </c>
      <c r="G47" s="57"/>
      <c r="H47" s="58">
        <v>43100</v>
      </c>
      <c r="I47" s="55"/>
      <c r="J47" s="56" t="s">
        <v>36</v>
      </c>
      <c r="K47" s="57"/>
      <c r="L47" s="59">
        <f>DAYS360(D47,H47)/30</f>
        <v>72</v>
      </c>
      <c r="M47" s="60"/>
    </row>
    <row r="48" spans="1:13" ht="64.5" customHeight="1" thickBot="1" x14ac:dyDescent="0.4">
      <c r="B48" s="49" t="s">
        <v>37</v>
      </c>
      <c r="C48" s="50"/>
      <c r="D48" s="51" t="s">
        <v>125</v>
      </c>
      <c r="E48" s="52"/>
      <c r="F48" s="52"/>
      <c r="G48" s="52"/>
      <c r="H48" s="52"/>
      <c r="I48" s="52"/>
      <c r="J48" s="52"/>
      <c r="K48" s="52"/>
      <c r="L48" s="52"/>
      <c r="M48" s="53"/>
    </row>
    <row r="49" spans="2:13" ht="137.5" customHeight="1" thickBot="1" x14ac:dyDescent="0.4">
      <c r="B49" s="49" t="s">
        <v>38</v>
      </c>
      <c r="C49" s="50"/>
      <c r="D49" s="51" t="s">
        <v>134</v>
      </c>
      <c r="E49" s="52"/>
      <c r="F49" s="52"/>
      <c r="G49" s="52"/>
      <c r="H49" s="52"/>
      <c r="I49" s="52"/>
      <c r="J49" s="52"/>
      <c r="K49" s="52"/>
      <c r="L49" s="52"/>
      <c r="M49" s="53"/>
    </row>
  </sheetData>
  <mergeCells count="118">
    <mergeCell ref="B33:C33"/>
    <mergeCell ref="D33:M33"/>
    <mergeCell ref="B34:C34"/>
    <mergeCell ref="D34:M34"/>
    <mergeCell ref="B35:C35"/>
    <mergeCell ref="D35:M35"/>
    <mergeCell ref="B5:C5"/>
    <mergeCell ref="B6:C6"/>
    <mergeCell ref="D6:M6"/>
    <mergeCell ref="H5:I5"/>
    <mergeCell ref="B2:M2"/>
    <mergeCell ref="B3:M3"/>
    <mergeCell ref="B4:C4"/>
    <mergeCell ref="H4:I4"/>
    <mergeCell ref="J4:M4"/>
    <mergeCell ref="J5:M5"/>
    <mergeCell ref="D4:G4"/>
    <mergeCell ref="D5:G5"/>
    <mergeCell ref="B7:C7"/>
    <mergeCell ref="D7:M7"/>
    <mergeCell ref="B8:M8"/>
    <mergeCell ref="B19:M19"/>
    <mergeCell ref="D9:F9"/>
    <mergeCell ref="G9:M9"/>
    <mergeCell ref="D10:F10"/>
    <mergeCell ref="G10:M10"/>
    <mergeCell ref="D11:F11"/>
    <mergeCell ref="G11:M11"/>
    <mergeCell ref="D12:F12"/>
    <mergeCell ref="G12:M12"/>
    <mergeCell ref="B13:M13"/>
    <mergeCell ref="B14:D14"/>
    <mergeCell ref="E14:F14"/>
    <mergeCell ref="G14:M14"/>
    <mergeCell ref="B15:D15"/>
    <mergeCell ref="E15:F15"/>
    <mergeCell ref="G15:M15"/>
    <mergeCell ref="B16:D16"/>
    <mergeCell ref="E16:F16"/>
    <mergeCell ref="G16:M16"/>
    <mergeCell ref="B28:C28"/>
    <mergeCell ref="D28:M28"/>
    <mergeCell ref="B29:C29"/>
    <mergeCell ref="D29:M29"/>
    <mergeCell ref="B30:C30"/>
    <mergeCell ref="D30:M30"/>
    <mergeCell ref="B31:C31"/>
    <mergeCell ref="D31:M31"/>
    <mergeCell ref="B32:C32"/>
    <mergeCell ref="D32:E32"/>
    <mergeCell ref="F32:G32"/>
    <mergeCell ref="H32:I32"/>
    <mergeCell ref="J32:K32"/>
    <mergeCell ref="L32:M32"/>
    <mergeCell ref="B25:C25"/>
    <mergeCell ref="D25:M25"/>
    <mergeCell ref="B26:C26"/>
    <mergeCell ref="D26:M26"/>
    <mergeCell ref="B27:C27"/>
    <mergeCell ref="D27:E27"/>
    <mergeCell ref="F27:G27"/>
    <mergeCell ref="H27:I27"/>
    <mergeCell ref="J27:K27"/>
    <mergeCell ref="L27:M27"/>
    <mergeCell ref="B38:C38"/>
    <mergeCell ref="D38:M38"/>
    <mergeCell ref="B39:C39"/>
    <mergeCell ref="D39:M39"/>
    <mergeCell ref="B40:C40"/>
    <mergeCell ref="D40:M40"/>
    <mergeCell ref="B36:C36"/>
    <mergeCell ref="D36:M36"/>
    <mergeCell ref="B37:C37"/>
    <mergeCell ref="D37:E37"/>
    <mergeCell ref="F37:G37"/>
    <mergeCell ref="H37:I37"/>
    <mergeCell ref="J37:K37"/>
    <mergeCell ref="L37:M37"/>
    <mergeCell ref="J47:K47"/>
    <mergeCell ref="L47:M47"/>
    <mergeCell ref="B43:C43"/>
    <mergeCell ref="D43:M43"/>
    <mergeCell ref="B44:C44"/>
    <mergeCell ref="D44:M44"/>
    <mergeCell ref="B45:C45"/>
    <mergeCell ref="D45:M45"/>
    <mergeCell ref="B41:C41"/>
    <mergeCell ref="D41:M41"/>
    <mergeCell ref="B42:C42"/>
    <mergeCell ref="D42:E42"/>
    <mergeCell ref="F42:G42"/>
    <mergeCell ref="H42:I42"/>
    <mergeCell ref="J42:K42"/>
    <mergeCell ref="L42:M42"/>
    <mergeCell ref="B24:C24"/>
    <mergeCell ref="D24:M24"/>
    <mergeCell ref="B48:C48"/>
    <mergeCell ref="D48:M48"/>
    <mergeCell ref="B49:C49"/>
    <mergeCell ref="D49:M49"/>
    <mergeCell ref="B20:C20"/>
    <mergeCell ref="D20:M20"/>
    <mergeCell ref="B21:C21"/>
    <mergeCell ref="D21:M21"/>
    <mergeCell ref="B22:C22"/>
    <mergeCell ref="D22:E22"/>
    <mergeCell ref="F22:G22"/>
    <mergeCell ref="H22:I22"/>
    <mergeCell ref="J22:K22"/>
    <mergeCell ref="L22:M22"/>
    <mergeCell ref="B23:C23"/>
    <mergeCell ref="D23:M23"/>
    <mergeCell ref="B46:C46"/>
    <mergeCell ref="D46:M46"/>
    <mergeCell ref="B47:C47"/>
    <mergeCell ref="D47:E47"/>
    <mergeCell ref="F47:G47"/>
    <mergeCell ref="H47:I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dimension ref="B1:G6"/>
  <sheetViews>
    <sheetView topLeftCell="A3" workbookViewId="0">
      <selection activeCell="F11" sqref="F11"/>
    </sheetView>
  </sheetViews>
  <sheetFormatPr defaultColWidth="8.81640625" defaultRowHeight="14.5" x14ac:dyDescent="0.35"/>
  <cols>
    <col min="2" max="2" width="33.81640625" customWidth="1"/>
    <col min="3" max="6" width="24" customWidth="1"/>
    <col min="7" max="7" width="51.453125" customWidth="1"/>
  </cols>
  <sheetData>
    <row r="1" spans="2:7" ht="15" thickBot="1" x14ac:dyDescent="0.4"/>
    <row r="2" spans="2:7" ht="15" thickBot="1" x14ac:dyDescent="0.4">
      <c r="B2" s="92" t="s">
        <v>40</v>
      </c>
      <c r="C2" s="93"/>
      <c r="D2" s="93"/>
      <c r="E2" s="93"/>
      <c r="F2" s="93"/>
      <c r="G2" s="94"/>
    </row>
    <row r="3" spans="2:7" ht="15" thickBot="1" x14ac:dyDescent="0.4">
      <c r="B3" s="31" t="s">
        <v>41</v>
      </c>
      <c r="C3" s="95" t="str">
        <f>Resume!D4</f>
        <v>Gainwell Technologies</v>
      </c>
      <c r="D3" s="96"/>
      <c r="E3" s="23" t="s">
        <v>42</v>
      </c>
      <c r="F3" s="95" t="str">
        <f>Resume!J4</f>
        <v>Christian Sorensen</v>
      </c>
      <c r="G3" s="96"/>
    </row>
    <row r="4" spans="2:7" ht="54" customHeight="1" thickBot="1" x14ac:dyDescent="0.4">
      <c r="B4" s="31" t="s">
        <v>43</v>
      </c>
      <c r="C4" s="89" t="s">
        <v>44</v>
      </c>
      <c r="D4" s="90"/>
      <c r="E4" s="90"/>
      <c r="F4" s="90"/>
      <c r="G4" s="91"/>
    </row>
    <row r="5" spans="2:7" ht="25.5" thickBot="1" x14ac:dyDescent="0.4">
      <c r="B5" s="97" t="s">
        <v>45</v>
      </c>
      <c r="C5" s="98"/>
      <c r="D5" s="22" t="s">
        <v>46</v>
      </c>
      <c r="E5" s="22" t="s">
        <v>47</v>
      </c>
      <c r="F5" s="22" t="s">
        <v>48</v>
      </c>
      <c r="G5" s="22" t="s">
        <v>49</v>
      </c>
    </row>
    <row r="6" spans="2:7" ht="15" thickBot="1" x14ac:dyDescent="0.4">
      <c r="B6" s="87" t="s">
        <v>118</v>
      </c>
      <c r="C6" s="88"/>
      <c r="D6" s="38" t="s">
        <v>114</v>
      </c>
      <c r="E6" s="39">
        <v>39661</v>
      </c>
      <c r="F6" s="38" t="s">
        <v>114</v>
      </c>
      <c r="G6" s="38"/>
    </row>
  </sheetData>
  <mergeCells count="6">
    <mergeCell ref="B6:C6"/>
    <mergeCell ref="C4:G4"/>
    <mergeCell ref="B2:G2"/>
    <mergeCell ref="C3:D3"/>
    <mergeCell ref="F3:G3"/>
    <mergeCell ref="B5:C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O63"/>
  <sheetViews>
    <sheetView topLeftCell="A50" workbookViewId="0">
      <selection activeCell="D65" sqref="D65"/>
    </sheetView>
  </sheetViews>
  <sheetFormatPr defaultColWidth="8.81640625" defaultRowHeight="14.5" x14ac:dyDescent="0.35"/>
  <cols>
    <col min="1" max="1" width="4.08984375" customWidth="1"/>
    <col min="2" max="2" width="36.08984375" customWidth="1"/>
    <col min="3" max="6" width="24.453125" customWidth="1"/>
    <col min="7" max="7" width="32" customWidth="1"/>
    <col min="10" max="10" width="24.453125" customWidth="1"/>
    <col min="11" max="11" width="36.453125" customWidth="1"/>
    <col min="16" max="16" width="75.08984375" customWidth="1"/>
    <col min="17" max="17" width="9.36328125" bestFit="1" customWidth="1"/>
    <col min="18" max="18" width="18.08984375" bestFit="1" customWidth="1"/>
    <col min="19" max="19" width="20" bestFit="1" customWidth="1"/>
  </cols>
  <sheetData>
    <row r="1" spans="2:15" ht="15" thickBot="1" x14ac:dyDescent="0.4"/>
    <row r="2" spans="2:15" ht="15" thickBot="1" x14ac:dyDescent="0.4">
      <c r="B2" s="92" t="s">
        <v>40</v>
      </c>
      <c r="C2" s="93"/>
      <c r="D2" s="93"/>
      <c r="E2" s="93"/>
      <c r="F2" s="93"/>
      <c r="G2" s="94"/>
    </row>
    <row r="3" spans="2:15" ht="15" thickBot="1" x14ac:dyDescent="0.4">
      <c r="B3" s="31" t="s">
        <v>41</v>
      </c>
      <c r="C3" s="95" t="str">
        <f>Resume!D4</f>
        <v>Gainwell Technologies</v>
      </c>
      <c r="D3" s="96"/>
      <c r="E3" s="24" t="s">
        <v>42</v>
      </c>
      <c r="F3" s="120" t="str">
        <f>Resume!J4</f>
        <v>Christian Sorensen</v>
      </c>
      <c r="G3" s="96"/>
    </row>
    <row r="4" spans="2:15" ht="31.5" customHeight="1" thickBot="1" x14ac:dyDescent="0.4">
      <c r="B4" s="31" t="s">
        <v>50</v>
      </c>
      <c r="C4" s="89" t="s">
        <v>51</v>
      </c>
      <c r="D4" s="90"/>
      <c r="E4" s="90"/>
      <c r="F4" s="90"/>
      <c r="G4" s="91"/>
      <c r="H4" s="12"/>
    </row>
    <row r="5" spans="2:15" s="6" customFormat="1" ht="15" thickBot="1" x14ac:dyDescent="0.4">
      <c r="B5" s="7" t="s">
        <v>52</v>
      </c>
      <c r="C5" s="8" t="s">
        <v>53</v>
      </c>
      <c r="D5" s="8" t="s">
        <v>54</v>
      </c>
      <c r="E5" s="8" t="s">
        <v>55</v>
      </c>
      <c r="F5" s="8" t="s">
        <v>56</v>
      </c>
      <c r="G5" s="14" t="s">
        <v>57</v>
      </c>
    </row>
    <row r="6" spans="2:15" ht="15" thickBot="1" x14ac:dyDescent="0.4">
      <c r="B6" s="15" t="str">
        <f>IF(ISTEXT(C19),C19,"")</f>
        <v>GainwellGo Initiative</v>
      </c>
      <c r="C6" s="9">
        <f>IF(ISTEXT(C19),C20,)</f>
        <v>44510</v>
      </c>
      <c r="D6" s="9">
        <f>IF(ISTEXT(C19),E20,)</f>
        <v>45504</v>
      </c>
      <c r="E6" s="10">
        <f>E21</f>
        <v>0.5</v>
      </c>
      <c r="F6" s="11">
        <f>IF(ISTEXT(C19),DAYS360(C6,D6)/30,)</f>
        <v>32.700000000000003</v>
      </c>
      <c r="G6" s="11">
        <f>E6*F6</f>
        <v>16.350000000000001</v>
      </c>
      <c r="I6" s="6"/>
      <c r="J6" s="6"/>
      <c r="K6" s="6"/>
      <c r="L6" s="6"/>
      <c r="M6" s="6"/>
      <c r="N6" s="6"/>
    </row>
    <row r="7" spans="2:15" ht="15" thickBot="1" x14ac:dyDescent="0.4">
      <c r="B7" s="15" t="str">
        <f>IF(ISTEXT(C27),C27,"")</f>
        <v>Upkey Product Suite Development</v>
      </c>
      <c r="C7" s="9">
        <f>IF(ISTEXT(C27),C28,"")</f>
        <v>44175</v>
      </c>
      <c r="D7" s="9">
        <f>IF(ISTEXT(C27),E28,"")</f>
        <v>44326</v>
      </c>
      <c r="E7" s="10">
        <f>E29</f>
        <v>0.5</v>
      </c>
      <c r="F7" s="11">
        <f>IF(ISTEXT(C27),DAYS360(C7,D7)/30,)</f>
        <v>5</v>
      </c>
      <c r="G7" s="11">
        <f t="shared" ref="G7:G11" si="0">E7*F7</f>
        <v>2.5</v>
      </c>
      <c r="L7" s="35"/>
      <c r="O7" s="36"/>
    </row>
    <row r="8" spans="2:15" ht="15" thickBot="1" x14ac:dyDescent="0.4">
      <c r="B8" s="15" t="str">
        <f>IF(ISTEXT(C35),C35,"")</f>
        <v>Personalized Career Preparation Platform</v>
      </c>
      <c r="C8" s="9">
        <f>IF(ISTEXT(C35),C36,"")</f>
        <v>44175</v>
      </c>
      <c r="D8" s="9">
        <f>IF(ISTEXT(C35),E36,"")</f>
        <v>44326</v>
      </c>
      <c r="E8" s="10">
        <f>E37</f>
        <v>0.5</v>
      </c>
      <c r="F8" s="11">
        <f>IF(ISTEXT(C35),DAYS360(C8,D8)/30,)</f>
        <v>5</v>
      </c>
      <c r="G8" s="11">
        <f t="shared" si="0"/>
        <v>2.5</v>
      </c>
      <c r="L8" s="35"/>
      <c r="M8" s="35"/>
      <c r="O8" s="36"/>
    </row>
    <row r="9" spans="2:15" ht="15" thickBot="1" x14ac:dyDescent="0.4">
      <c r="B9" s="15" t="str">
        <f>IF(ISTEXT(C43),C43,"")</f>
        <v>Customization Platform Overhaul</v>
      </c>
      <c r="C9" s="9">
        <f>IF(ISTEXT(C43),C44,"")</f>
        <v>42736</v>
      </c>
      <c r="D9" s="9">
        <f>IF(ISTEXT(C43),E44,"")</f>
        <v>44196</v>
      </c>
      <c r="E9" s="10">
        <f>E45</f>
        <v>0.5</v>
      </c>
      <c r="F9" s="11">
        <f>IF(ISTEXT(C43),DAYS360(C9,D9)/30,)</f>
        <v>48</v>
      </c>
      <c r="G9" s="11">
        <f t="shared" si="0"/>
        <v>24</v>
      </c>
      <c r="L9" s="35"/>
      <c r="M9" s="35"/>
      <c r="O9" s="36"/>
    </row>
    <row r="10" spans="2:15" ht="15" thickBot="1" x14ac:dyDescent="0.4">
      <c r="B10" s="15" t="str">
        <f>IF(ISTEXT(C51),C51,"")</f>
        <v>Responsive Product Redesign</v>
      </c>
      <c r="C10" s="32">
        <f>IF(ISTEXT(C51),C52,"")</f>
        <v>42736</v>
      </c>
      <c r="D10" s="32">
        <f>IF(ISTEXT(C51),E52,"")</f>
        <v>44196</v>
      </c>
      <c r="E10" s="10">
        <f>E53</f>
        <v>0.5</v>
      </c>
      <c r="F10" s="11">
        <f>IF(ISTEXT(C51),DAYS360(C10,D10)/30,)</f>
        <v>48</v>
      </c>
      <c r="G10" s="11">
        <f t="shared" si="0"/>
        <v>24</v>
      </c>
      <c r="L10" s="35"/>
      <c r="M10" s="35"/>
      <c r="O10" s="36"/>
    </row>
    <row r="11" spans="2:15" ht="15" thickBot="1" x14ac:dyDescent="0.4">
      <c r="B11" s="15" t="str">
        <f>IF(ISTEXT(C59),C59,"")</f>
        <v>Interactive Video and Audio Team Management</v>
      </c>
      <c r="C11" s="9">
        <f>IF(ISTEXT(C59),C60,"")</f>
        <v>40909</v>
      </c>
      <c r="D11" s="9">
        <f>IF(ISTEXT(C59),E60,"")</f>
        <v>43100</v>
      </c>
      <c r="E11" s="10">
        <f>E61</f>
        <v>1</v>
      </c>
      <c r="F11" s="11">
        <f>IF(ISTEXT(C59),DAYS360(C11,D11)/30,)</f>
        <v>72</v>
      </c>
      <c r="G11" s="11">
        <f t="shared" si="0"/>
        <v>72</v>
      </c>
      <c r="L11" s="35"/>
      <c r="M11" s="35"/>
      <c r="O11" s="36"/>
    </row>
    <row r="12" spans="2:15" ht="15" thickBot="1" x14ac:dyDescent="0.4">
      <c r="B12" s="117" t="s">
        <v>58</v>
      </c>
      <c r="C12" s="118"/>
      <c r="D12" s="118"/>
      <c r="E12" s="119"/>
      <c r="F12" s="13">
        <f>SUM(F6:F11)</f>
        <v>210.7</v>
      </c>
      <c r="G12" s="13">
        <f>SUM(G6:G11)</f>
        <v>141.35</v>
      </c>
      <c r="L12" s="35"/>
      <c r="M12" s="35"/>
      <c r="O12" s="36"/>
    </row>
    <row r="13" spans="2:15" x14ac:dyDescent="0.35">
      <c r="L13" s="35"/>
      <c r="M13" s="35"/>
      <c r="O13" s="36"/>
    </row>
    <row r="14" spans="2:15" ht="15" thickBot="1" x14ac:dyDescent="0.4"/>
    <row r="15" spans="2:15" ht="15" thickBot="1" x14ac:dyDescent="0.4">
      <c r="B15" s="92" t="s">
        <v>59</v>
      </c>
      <c r="C15" s="93"/>
      <c r="D15" s="93"/>
      <c r="E15" s="93"/>
      <c r="F15" s="93"/>
      <c r="G15" s="94"/>
    </row>
    <row r="16" spans="2:15" ht="27" customHeight="1" thickBot="1" x14ac:dyDescent="0.4">
      <c r="B16" s="4" t="str">
        <f>B4</f>
        <v>Minimum Qualification - S20</v>
      </c>
      <c r="C16" s="89" t="str">
        <f>C4</f>
        <v xml:space="preserve">A minimum of five (5) years of experience leading a program of work through full product development cycles in discovery, concepting, prototypes, requirements, design specifications, implementation and post-implementation. </v>
      </c>
      <c r="D16" s="90"/>
      <c r="E16" s="90"/>
      <c r="F16" s="90"/>
      <c r="G16" s="91"/>
    </row>
    <row r="17" spans="2:7" ht="15" thickBot="1" x14ac:dyDescent="0.4">
      <c r="B17" s="99" t="s">
        <v>60</v>
      </c>
      <c r="C17" s="100"/>
      <c r="D17" s="100"/>
      <c r="E17" s="101"/>
      <c r="F17" s="99" t="s">
        <v>61</v>
      </c>
      <c r="G17" s="101"/>
    </row>
    <row r="18" spans="2:7" ht="15" thickBot="1" x14ac:dyDescent="0.4">
      <c r="B18" s="21" t="s">
        <v>62</v>
      </c>
      <c r="C18" s="102" t="s">
        <v>86</v>
      </c>
      <c r="D18" s="103"/>
      <c r="E18" s="104"/>
      <c r="F18" s="21" t="s">
        <v>63</v>
      </c>
      <c r="G18" s="19" t="s">
        <v>102</v>
      </c>
    </row>
    <row r="19" spans="2:7" ht="15" thickBot="1" x14ac:dyDescent="0.4">
      <c r="B19" s="21" t="s">
        <v>64</v>
      </c>
      <c r="C19" s="105" t="s">
        <v>87</v>
      </c>
      <c r="D19" s="106"/>
      <c r="E19" s="107"/>
      <c r="F19" s="21" t="s">
        <v>65</v>
      </c>
      <c r="G19" s="19" t="s">
        <v>86</v>
      </c>
    </row>
    <row r="20" spans="2:7" ht="15" thickBot="1" x14ac:dyDescent="0.4">
      <c r="B20" s="21" t="s">
        <v>66</v>
      </c>
      <c r="C20" s="17">
        <v>44510</v>
      </c>
      <c r="D20" s="20" t="s">
        <v>67</v>
      </c>
      <c r="E20" s="17">
        <v>45504</v>
      </c>
      <c r="F20" s="21" t="s">
        <v>68</v>
      </c>
      <c r="G20" s="5"/>
    </row>
    <row r="21" spans="2:7" ht="29.5" thickBot="1" x14ac:dyDescent="0.4">
      <c r="B21" s="21" t="s">
        <v>69</v>
      </c>
      <c r="C21" s="40" t="s">
        <v>110</v>
      </c>
      <c r="D21" s="21" t="s">
        <v>70</v>
      </c>
      <c r="E21" s="16">
        <v>0.5</v>
      </c>
      <c r="F21" s="21" t="s">
        <v>71</v>
      </c>
      <c r="G21" s="42" t="s">
        <v>101</v>
      </c>
    </row>
    <row r="22" spans="2:7" x14ac:dyDescent="0.35">
      <c r="B22" s="108" t="s">
        <v>72</v>
      </c>
      <c r="C22" s="110" t="s">
        <v>148</v>
      </c>
      <c r="D22" s="110"/>
      <c r="E22" s="110"/>
      <c r="F22" s="110"/>
      <c r="G22" s="111"/>
    </row>
    <row r="23" spans="2:7" ht="100.75" customHeight="1" thickBot="1" x14ac:dyDescent="0.4">
      <c r="B23" s="109"/>
      <c r="C23" s="112"/>
      <c r="D23" s="112"/>
      <c r="E23" s="112"/>
      <c r="F23" s="112"/>
      <c r="G23" s="113"/>
    </row>
    <row r="24" spans="2:7" ht="15.75" customHeight="1" thickBot="1" x14ac:dyDescent="0.4">
      <c r="B24" s="114"/>
      <c r="C24" s="115"/>
      <c r="D24" s="115"/>
      <c r="E24" s="115"/>
      <c r="F24" s="115"/>
      <c r="G24" s="116"/>
    </row>
    <row r="25" spans="2:7" ht="15" thickBot="1" x14ac:dyDescent="0.4">
      <c r="B25" s="99" t="s">
        <v>73</v>
      </c>
      <c r="C25" s="100"/>
      <c r="D25" s="100"/>
      <c r="E25" s="101"/>
      <c r="F25" s="99" t="s">
        <v>61</v>
      </c>
      <c r="G25" s="101"/>
    </row>
    <row r="26" spans="2:7" ht="15" thickBot="1" x14ac:dyDescent="0.4">
      <c r="B26" s="21" t="s">
        <v>62</v>
      </c>
      <c r="C26" s="102" t="s">
        <v>88</v>
      </c>
      <c r="D26" s="103"/>
      <c r="E26" s="104"/>
      <c r="F26" s="21" t="s">
        <v>63</v>
      </c>
      <c r="G26" s="19" t="s">
        <v>98</v>
      </c>
    </row>
    <row r="27" spans="2:7" ht="15" thickBot="1" x14ac:dyDescent="0.4">
      <c r="B27" s="21" t="s">
        <v>64</v>
      </c>
      <c r="C27" s="105" t="s">
        <v>89</v>
      </c>
      <c r="D27" s="106"/>
      <c r="E27" s="107"/>
      <c r="F27" s="21" t="s">
        <v>65</v>
      </c>
      <c r="G27" s="19" t="s">
        <v>122</v>
      </c>
    </row>
    <row r="28" spans="2:7" ht="15" thickBot="1" x14ac:dyDescent="0.4">
      <c r="B28" s="21" t="s">
        <v>74</v>
      </c>
      <c r="C28" s="17">
        <v>44175</v>
      </c>
      <c r="D28" s="20" t="s">
        <v>75</v>
      </c>
      <c r="E28" s="17">
        <v>44326</v>
      </c>
      <c r="F28" s="21" t="s">
        <v>68</v>
      </c>
      <c r="G28" s="19" t="s">
        <v>100</v>
      </c>
    </row>
    <row r="29" spans="2:7" ht="15" thickBot="1" x14ac:dyDescent="0.4">
      <c r="B29" s="21" t="s">
        <v>69</v>
      </c>
      <c r="C29" s="18" t="s">
        <v>90</v>
      </c>
      <c r="D29" s="21" t="s">
        <v>70</v>
      </c>
      <c r="E29" s="16">
        <v>0.5</v>
      </c>
      <c r="F29" s="21" t="s">
        <v>71</v>
      </c>
      <c r="G29" s="37" t="s">
        <v>99</v>
      </c>
    </row>
    <row r="30" spans="2:7" x14ac:dyDescent="0.35">
      <c r="B30" s="108" t="s">
        <v>72</v>
      </c>
      <c r="C30" s="110" t="s">
        <v>149</v>
      </c>
      <c r="D30" s="110"/>
      <c r="E30" s="110"/>
      <c r="F30" s="110"/>
      <c r="G30" s="111"/>
    </row>
    <row r="31" spans="2:7" ht="85.5" customHeight="1" thickBot="1" x14ac:dyDescent="0.4">
      <c r="B31" s="109"/>
      <c r="C31" s="112"/>
      <c r="D31" s="112"/>
      <c r="E31" s="112"/>
      <c r="F31" s="112"/>
      <c r="G31" s="113"/>
    </row>
    <row r="32" spans="2:7" ht="15" thickBot="1" x14ac:dyDescent="0.4">
      <c r="B32" s="114"/>
      <c r="C32" s="115"/>
      <c r="D32" s="115"/>
      <c r="E32" s="115"/>
      <c r="F32" s="115"/>
      <c r="G32" s="116"/>
    </row>
    <row r="33" spans="2:7" ht="15" thickBot="1" x14ac:dyDescent="0.4">
      <c r="B33" s="99" t="s">
        <v>76</v>
      </c>
      <c r="C33" s="100"/>
      <c r="D33" s="100"/>
      <c r="E33" s="101"/>
      <c r="F33" s="99" t="s">
        <v>61</v>
      </c>
      <c r="G33" s="101"/>
    </row>
    <row r="34" spans="2:7" ht="15" thickBot="1" x14ac:dyDescent="0.4">
      <c r="B34" s="21" t="s">
        <v>62</v>
      </c>
      <c r="C34" s="102" t="s">
        <v>88</v>
      </c>
      <c r="D34" s="103"/>
      <c r="E34" s="104"/>
      <c r="F34" s="21" t="s">
        <v>63</v>
      </c>
      <c r="G34" s="19" t="s">
        <v>98</v>
      </c>
    </row>
    <row r="35" spans="2:7" ht="15" thickBot="1" x14ac:dyDescent="0.4">
      <c r="B35" s="21" t="s">
        <v>64</v>
      </c>
      <c r="C35" s="105" t="s">
        <v>91</v>
      </c>
      <c r="D35" s="106"/>
      <c r="E35" s="107"/>
      <c r="F35" s="21" t="s">
        <v>65</v>
      </c>
      <c r="G35" s="19" t="s">
        <v>122</v>
      </c>
    </row>
    <row r="36" spans="2:7" ht="15" thickBot="1" x14ac:dyDescent="0.4">
      <c r="B36" s="21" t="s">
        <v>66</v>
      </c>
      <c r="C36" s="17">
        <v>44175</v>
      </c>
      <c r="D36" s="20" t="s">
        <v>75</v>
      </c>
      <c r="E36" s="17">
        <v>44326</v>
      </c>
      <c r="F36" s="21" t="s">
        <v>68</v>
      </c>
      <c r="G36" s="19" t="s">
        <v>100</v>
      </c>
    </row>
    <row r="37" spans="2:7" ht="15" thickBot="1" x14ac:dyDescent="0.4">
      <c r="B37" s="21" t="s">
        <v>69</v>
      </c>
      <c r="C37" s="18" t="s">
        <v>90</v>
      </c>
      <c r="D37" s="21" t="s">
        <v>70</v>
      </c>
      <c r="E37" s="16">
        <v>0.5</v>
      </c>
      <c r="F37" s="21" t="s">
        <v>71</v>
      </c>
      <c r="G37" s="19" t="s">
        <v>99</v>
      </c>
    </row>
    <row r="38" spans="2:7" x14ac:dyDescent="0.35">
      <c r="B38" s="108" t="s">
        <v>72</v>
      </c>
      <c r="C38" s="110" t="s">
        <v>150</v>
      </c>
      <c r="D38" s="110"/>
      <c r="E38" s="110"/>
      <c r="F38" s="110"/>
      <c r="G38" s="111"/>
    </row>
    <row r="39" spans="2:7" ht="64.5" customHeight="1" thickBot="1" x14ac:dyDescent="0.4">
      <c r="B39" s="109"/>
      <c r="C39" s="112"/>
      <c r="D39" s="112"/>
      <c r="E39" s="112"/>
      <c r="F39" s="112"/>
      <c r="G39" s="113"/>
    </row>
    <row r="40" spans="2:7" ht="15" thickBot="1" x14ac:dyDescent="0.4">
      <c r="B40" s="114"/>
      <c r="C40" s="115"/>
      <c r="D40" s="115"/>
      <c r="E40" s="115"/>
      <c r="F40" s="115"/>
      <c r="G40" s="116"/>
    </row>
    <row r="41" spans="2:7" ht="15" thickBot="1" x14ac:dyDescent="0.4">
      <c r="B41" s="99" t="s">
        <v>77</v>
      </c>
      <c r="C41" s="100"/>
      <c r="D41" s="100"/>
      <c r="E41" s="101"/>
      <c r="F41" s="99" t="s">
        <v>61</v>
      </c>
      <c r="G41" s="101"/>
    </row>
    <row r="42" spans="2:7" ht="15" thickBot="1" x14ac:dyDescent="0.4">
      <c r="B42" s="21" t="s">
        <v>62</v>
      </c>
      <c r="C42" s="102" t="s">
        <v>121</v>
      </c>
      <c r="D42" s="103"/>
      <c r="E42" s="104"/>
      <c r="F42" s="21" t="s">
        <v>63</v>
      </c>
      <c r="G42" s="19" t="s">
        <v>103</v>
      </c>
    </row>
    <row r="43" spans="2:7" ht="15" thickBot="1" x14ac:dyDescent="0.4">
      <c r="B43" s="21" t="s">
        <v>64</v>
      </c>
      <c r="C43" s="105" t="s">
        <v>92</v>
      </c>
      <c r="D43" s="106"/>
      <c r="E43" s="107"/>
      <c r="F43" s="21" t="s">
        <v>65</v>
      </c>
      <c r="G43" s="19" t="s">
        <v>121</v>
      </c>
    </row>
    <row r="44" spans="2:7" ht="15" thickBot="1" x14ac:dyDescent="0.4">
      <c r="B44" s="21" t="s">
        <v>66</v>
      </c>
      <c r="C44" s="17">
        <v>42736</v>
      </c>
      <c r="D44" s="20" t="s">
        <v>75</v>
      </c>
      <c r="E44" s="17">
        <v>44196</v>
      </c>
      <c r="F44" s="21" t="s">
        <v>68</v>
      </c>
      <c r="G44" s="19" t="s">
        <v>105</v>
      </c>
    </row>
    <row r="45" spans="2:7" ht="25.5" thickBot="1" x14ac:dyDescent="0.4">
      <c r="B45" s="21" t="s">
        <v>69</v>
      </c>
      <c r="C45" s="41" t="s">
        <v>123</v>
      </c>
      <c r="D45" s="21" t="s">
        <v>70</v>
      </c>
      <c r="E45" s="16">
        <v>0.5</v>
      </c>
      <c r="F45" s="21" t="s">
        <v>71</v>
      </c>
      <c r="G45" s="37" t="s">
        <v>104</v>
      </c>
    </row>
    <row r="46" spans="2:7" x14ac:dyDescent="0.35">
      <c r="B46" s="108" t="s">
        <v>72</v>
      </c>
      <c r="C46" s="110" t="s">
        <v>151</v>
      </c>
      <c r="D46" s="110"/>
      <c r="E46" s="110"/>
      <c r="F46" s="110"/>
      <c r="G46" s="111"/>
    </row>
    <row r="47" spans="2:7" ht="81" customHeight="1" thickBot="1" x14ac:dyDescent="0.4">
      <c r="B47" s="109"/>
      <c r="C47" s="112"/>
      <c r="D47" s="112"/>
      <c r="E47" s="112"/>
      <c r="F47" s="112"/>
      <c r="G47" s="113"/>
    </row>
    <row r="48" spans="2:7" ht="15" thickBot="1" x14ac:dyDescent="0.4">
      <c r="B48" s="114"/>
      <c r="C48" s="115"/>
      <c r="D48" s="115"/>
      <c r="E48" s="115"/>
      <c r="F48" s="115"/>
      <c r="G48" s="116"/>
    </row>
    <row r="49" spans="2:7" ht="15" thickBot="1" x14ac:dyDescent="0.4">
      <c r="B49" s="99" t="s">
        <v>78</v>
      </c>
      <c r="C49" s="100"/>
      <c r="D49" s="100"/>
      <c r="E49" s="101"/>
      <c r="F49" s="99" t="s">
        <v>61</v>
      </c>
      <c r="G49" s="101"/>
    </row>
    <row r="50" spans="2:7" ht="15" thickBot="1" x14ac:dyDescent="0.4">
      <c r="B50" s="21" t="s">
        <v>62</v>
      </c>
      <c r="C50" s="102" t="s">
        <v>121</v>
      </c>
      <c r="D50" s="103"/>
      <c r="E50" s="104"/>
      <c r="F50" s="21" t="s">
        <v>63</v>
      </c>
      <c r="G50" s="19" t="s">
        <v>103</v>
      </c>
    </row>
    <row r="51" spans="2:7" ht="15" thickBot="1" x14ac:dyDescent="0.4">
      <c r="B51" s="21" t="s">
        <v>64</v>
      </c>
      <c r="C51" s="105" t="s">
        <v>96</v>
      </c>
      <c r="D51" s="106"/>
      <c r="E51" s="107"/>
      <c r="F51" s="21" t="s">
        <v>65</v>
      </c>
      <c r="G51" s="19" t="s">
        <v>121</v>
      </c>
    </row>
    <row r="52" spans="2:7" ht="15" thickBot="1" x14ac:dyDescent="0.4">
      <c r="B52" s="21" t="s">
        <v>66</v>
      </c>
      <c r="C52" s="17">
        <v>42736</v>
      </c>
      <c r="D52" s="20" t="s">
        <v>75</v>
      </c>
      <c r="E52" s="17">
        <v>44196</v>
      </c>
      <c r="F52" s="21" t="s">
        <v>68</v>
      </c>
      <c r="G52" s="19" t="s">
        <v>105</v>
      </c>
    </row>
    <row r="53" spans="2:7" ht="15" thickBot="1" x14ac:dyDescent="0.4">
      <c r="B53" s="21" t="s">
        <v>69</v>
      </c>
      <c r="C53" s="18" t="s">
        <v>95</v>
      </c>
      <c r="D53" s="21" t="s">
        <v>70</v>
      </c>
      <c r="E53" s="16">
        <v>0.5</v>
      </c>
      <c r="F53" s="21" t="s">
        <v>71</v>
      </c>
      <c r="G53" s="37" t="s">
        <v>104</v>
      </c>
    </row>
    <row r="54" spans="2:7" x14ac:dyDescent="0.35">
      <c r="B54" s="108" t="s">
        <v>72</v>
      </c>
      <c r="C54" s="110" t="s">
        <v>152</v>
      </c>
      <c r="D54" s="110"/>
      <c r="E54" s="110"/>
      <c r="F54" s="110"/>
      <c r="G54" s="111"/>
    </row>
    <row r="55" spans="2:7" ht="66" customHeight="1" thickBot="1" x14ac:dyDescent="0.4">
      <c r="B55" s="109"/>
      <c r="C55" s="112"/>
      <c r="D55" s="112"/>
      <c r="E55" s="112"/>
      <c r="F55" s="112"/>
      <c r="G55" s="113"/>
    </row>
    <row r="56" spans="2:7" ht="15" thickBot="1" x14ac:dyDescent="0.4">
      <c r="B56" s="114"/>
      <c r="C56" s="115"/>
      <c r="D56" s="115"/>
      <c r="E56" s="115"/>
      <c r="F56" s="115"/>
      <c r="G56" s="116"/>
    </row>
    <row r="57" spans="2:7" ht="15" thickBot="1" x14ac:dyDescent="0.4">
      <c r="B57" s="99" t="s">
        <v>79</v>
      </c>
      <c r="C57" s="100"/>
      <c r="D57" s="100"/>
      <c r="E57" s="101"/>
      <c r="F57" s="99" t="s">
        <v>61</v>
      </c>
      <c r="G57" s="101"/>
    </row>
    <row r="58" spans="2:7" ht="15" thickBot="1" x14ac:dyDescent="0.4">
      <c r="B58" s="21" t="s">
        <v>62</v>
      </c>
      <c r="C58" s="102" t="s">
        <v>121</v>
      </c>
      <c r="D58" s="103"/>
      <c r="E58" s="104"/>
      <c r="F58" s="21" t="s">
        <v>63</v>
      </c>
      <c r="G58" s="19" t="s">
        <v>103</v>
      </c>
    </row>
    <row r="59" spans="2:7" ht="15" thickBot="1" x14ac:dyDescent="0.4">
      <c r="B59" s="21" t="s">
        <v>64</v>
      </c>
      <c r="C59" s="105" t="s">
        <v>94</v>
      </c>
      <c r="D59" s="106"/>
      <c r="E59" s="107"/>
      <c r="F59" s="21" t="s">
        <v>65</v>
      </c>
      <c r="G59" s="19" t="s">
        <v>121</v>
      </c>
    </row>
    <row r="60" spans="2:7" ht="15" thickBot="1" x14ac:dyDescent="0.4">
      <c r="B60" s="21" t="s">
        <v>66</v>
      </c>
      <c r="C60" s="17">
        <v>40909</v>
      </c>
      <c r="D60" s="20" t="s">
        <v>75</v>
      </c>
      <c r="E60" s="17">
        <v>43100</v>
      </c>
      <c r="F60" s="21" t="s">
        <v>68</v>
      </c>
      <c r="G60" s="19" t="s">
        <v>105</v>
      </c>
    </row>
    <row r="61" spans="2:7" ht="15" thickBot="1" x14ac:dyDescent="0.4">
      <c r="B61" s="21" t="s">
        <v>69</v>
      </c>
      <c r="C61" s="18" t="s">
        <v>97</v>
      </c>
      <c r="D61" s="21" t="s">
        <v>70</v>
      </c>
      <c r="E61" s="16">
        <v>1</v>
      </c>
      <c r="F61" s="21" t="s">
        <v>71</v>
      </c>
      <c r="G61" s="37" t="s">
        <v>104</v>
      </c>
    </row>
    <row r="62" spans="2:7" x14ac:dyDescent="0.35">
      <c r="B62" s="108" t="s">
        <v>72</v>
      </c>
      <c r="C62" s="110" t="s">
        <v>153</v>
      </c>
      <c r="D62" s="110"/>
      <c r="E62" s="110"/>
      <c r="F62" s="110"/>
      <c r="G62" s="111"/>
    </row>
    <row r="63" spans="2:7" ht="58" customHeight="1" thickBot="1" x14ac:dyDescent="0.4">
      <c r="B63" s="109"/>
      <c r="C63" s="112"/>
      <c r="D63" s="112"/>
      <c r="E63" s="112"/>
      <c r="F63" s="112"/>
      <c r="G63" s="113"/>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hyperlinks>
    <hyperlink ref="G29" r:id="rId1" xr:uid="{D32171FA-4D5F-DD47-825A-21962B2C21BA}"/>
    <hyperlink ref="G21" r:id="rId2" xr:uid="{945CF78B-6644-7941-A596-59F1CC7C7ADE}"/>
    <hyperlink ref="G45" r:id="rId3" xr:uid="{14CD05BE-EE1C-554E-AED8-12AAAB81119D}"/>
    <hyperlink ref="G53" r:id="rId4" xr:uid="{3BAE0D1A-A300-1E4D-92DE-E66BB63CF35D}"/>
    <hyperlink ref="G61" r:id="rId5" xr:uid="{9C4F4D9A-44F8-F048-9A79-3AB519077F24}"/>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A3C4F-10DE-422E-B53E-7CF344176963}">
  <dimension ref="B1:H63"/>
  <sheetViews>
    <sheetView topLeftCell="A29" workbookViewId="0">
      <selection activeCell="C38" sqref="C38:G39"/>
    </sheetView>
  </sheetViews>
  <sheetFormatPr defaultColWidth="8.81640625" defaultRowHeight="14.5" x14ac:dyDescent="0.35"/>
  <cols>
    <col min="1" max="1" width="3.81640625" customWidth="1"/>
    <col min="2" max="2" width="36.08984375" customWidth="1"/>
    <col min="3" max="7" width="24.453125" customWidth="1"/>
  </cols>
  <sheetData>
    <row r="1" spans="2:8" ht="15" thickBot="1" x14ac:dyDescent="0.4"/>
    <row r="2" spans="2:8" ht="15" thickBot="1" x14ac:dyDescent="0.4">
      <c r="B2" s="92" t="s">
        <v>40</v>
      </c>
      <c r="C2" s="93"/>
      <c r="D2" s="93"/>
      <c r="E2" s="93"/>
      <c r="F2" s="93"/>
      <c r="G2" s="94"/>
    </row>
    <row r="3" spans="2:8" ht="15" thickBot="1" x14ac:dyDescent="0.4">
      <c r="B3" s="31" t="s">
        <v>41</v>
      </c>
      <c r="C3" s="95" t="str">
        <f>Resume!D4</f>
        <v>Gainwell Technologies</v>
      </c>
      <c r="D3" s="96"/>
      <c r="E3" s="24" t="s">
        <v>42</v>
      </c>
      <c r="F3" s="120" t="str">
        <f>Resume!J4</f>
        <v>Christian Sorensen</v>
      </c>
      <c r="G3" s="96"/>
    </row>
    <row r="4" spans="2:8" ht="31.5" customHeight="1" thickBot="1" x14ac:dyDescent="0.4">
      <c r="B4" s="31" t="s">
        <v>80</v>
      </c>
      <c r="C4" s="89" t="s">
        <v>81</v>
      </c>
      <c r="D4" s="90"/>
      <c r="E4" s="90"/>
      <c r="F4" s="90"/>
      <c r="G4" s="91"/>
      <c r="H4" s="12"/>
    </row>
    <row r="5" spans="2:8" s="6" customFormat="1" ht="15" thickBot="1" x14ac:dyDescent="0.4">
      <c r="B5" s="7" t="s">
        <v>52</v>
      </c>
      <c r="C5" s="8" t="s">
        <v>53</v>
      </c>
      <c r="D5" s="8" t="s">
        <v>54</v>
      </c>
      <c r="E5" s="8" t="s">
        <v>55</v>
      </c>
      <c r="F5" s="8" t="s">
        <v>56</v>
      </c>
      <c r="G5" s="14" t="s">
        <v>57</v>
      </c>
    </row>
    <row r="6" spans="2:8" ht="15" thickBot="1" x14ac:dyDescent="0.4">
      <c r="B6" s="15" t="str">
        <f>IF(ISTEXT(C19),C19,"")</f>
        <v>GainwellGo Initiative</v>
      </c>
      <c r="C6" s="9">
        <f>IF(ISTEXT(C19),C20,)</f>
        <v>44510</v>
      </c>
      <c r="D6" s="9">
        <f>IF(ISTEXT(C19),E20,)</f>
        <v>45504</v>
      </c>
      <c r="E6" s="10">
        <f>E21</f>
        <v>1</v>
      </c>
      <c r="F6" s="11">
        <f>IF(ISTEXT(C19),DAYS360(C6,D6)/30,)</f>
        <v>32.700000000000003</v>
      </c>
      <c r="G6" s="11">
        <f>E6*F6</f>
        <v>32.700000000000003</v>
      </c>
    </row>
    <row r="7" spans="2:8" ht="15" thickBot="1" x14ac:dyDescent="0.4">
      <c r="B7" s="15" t="str">
        <f>IF(ISTEXT(C27),C27,"")</f>
        <v>Upkey Product Suite Development</v>
      </c>
      <c r="C7" s="9">
        <f>IF(ISTEXT(C27),C28,"")</f>
        <v>44175</v>
      </c>
      <c r="D7" s="9">
        <f>IF(ISTEXT(C27),E28,"")</f>
        <v>44326</v>
      </c>
      <c r="E7" s="10">
        <f>E29</f>
        <v>0.5</v>
      </c>
      <c r="F7" s="11">
        <f>IF(ISTEXT(C27),DAYS360(C7,D7)/30,)</f>
        <v>5</v>
      </c>
      <c r="G7" s="11">
        <f t="shared" ref="G7:G11" si="0">E7*F7</f>
        <v>2.5</v>
      </c>
    </row>
    <row r="8" spans="2:8" ht="15" thickBot="1" x14ac:dyDescent="0.4">
      <c r="B8" s="15" t="str">
        <f>IF(ISTEXT(C35),C35,"")</f>
        <v>Customization Platform Overhaul</v>
      </c>
      <c r="C8" s="9">
        <f>IF(ISTEXT(C35),C36,"")</f>
        <v>42736</v>
      </c>
      <c r="D8" s="9">
        <f>IF(ISTEXT(C35),E36,"")</f>
        <v>44196</v>
      </c>
      <c r="E8" s="10">
        <f>E37</f>
        <v>0.5</v>
      </c>
      <c r="F8" s="11">
        <f>IF(ISTEXT(C35),DAYS360(C8,D8)/30,)</f>
        <v>48</v>
      </c>
      <c r="G8" s="11">
        <f t="shared" si="0"/>
        <v>24</v>
      </c>
    </row>
    <row r="9" spans="2:8" ht="15" thickBot="1" x14ac:dyDescent="0.4">
      <c r="B9" s="15" t="str">
        <f>IF(ISTEXT(C43),C43,"")</f>
        <v/>
      </c>
      <c r="C9" s="9" t="str">
        <f>IF(ISTEXT(C43),C44,"")</f>
        <v/>
      </c>
      <c r="D9" s="9" t="str">
        <f>IF(ISTEXT(C43),E44,"")</f>
        <v/>
      </c>
      <c r="E9" s="10">
        <f>E45</f>
        <v>0</v>
      </c>
      <c r="F9" s="11">
        <f>IF(ISTEXT(C43),DAYS360(C9,D9)/30,)</f>
        <v>0</v>
      </c>
      <c r="G9" s="11">
        <f t="shared" si="0"/>
        <v>0</v>
      </c>
    </row>
    <row r="10" spans="2:8" ht="15" thickBot="1" x14ac:dyDescent="0.4">
      <c r="B10" s="15" t="str">
        <f>IF(ISTEXT(C51),C51,"")</f>
        <v/>
      </c>
      <c r="C10" s="32" t="str">
        <f>IF(ISTEXT(C51),C52,"")</f>
        <v/>
      </c>
      <c r="D10" s="32" t="str">
        <f>IF(ISTEXT(C51),E52,"")</f>
        <v/>
      </c>
      <c r="E10" s="10">
        <f>E53</f>
        <v>0</v>
      </c>
      <c r="F10" s="11">
        <f>IF(ISTEXT(C51),DAYS360(C10,D10)/30,)</f>
        <v>0</v>
      </c>
      <c r="G10" s="11">
        <f t="shared" si="0"/>
        <v>0</v>
      </c>
    </row>
    <row r="11" spans="2:8" ht="15" thickBot="1" x14ac:dyDescent="0.4">
      <c r="B11" s="15" t="str">
        <f>IF(ISTEXT(C59),C59,"")</f>
        <v/>
      </c>
      <c r="C11" s="9" t="str">
        <f>IF(ISTEXT(C59),C60,"")</f>
        <v/>
      </c>
      <c r="D11" s="9" t="str">
        <f>IF(ISTEXT(C59),E60,"")</f>
        <v/>
      </c>
      <c r="E11" s="10">
        <f>E61</f>
        <v>0</v>
      </c>
      <c r="F11" s="11">
        <f>IF(ISTEXT(C59),DAYS360(C11,D11)/30,)</f>
        <v>0</v>
      </c>
      <c r="G11" s="11">
        <f t="shared" si="0"/>
        <v>0</v>
      </c>
    </row>
    <row r="12" spans="2:8" ht="15" thickBot="1" x14ac:dyDescent="0.4">
      <c r="B12" s="117" t="s">
        <v>58</v>
      </c>
      <c r="C12" s="118"/>
      <c r="D12" s="118"/>
      <c r="E12" s="119"/>
      <c r="F12" s="13">
        <f>SUM(F6:F11)</f>
        <v>85.7</v>
      </c>
      <c r="G12" s="13">
        <f>SUM(G6:G11)</f>
        <v>59.2</v>
      </c>
    </row>
    <row r="14" spans="2:8" ht="15" thickBot="1" x14ac:dyDescent="0.4"/>
    <row r="15" spans="2:8" ht="15" thickBot="1" x14ac:dyDescent="0.4">
      <c r="B15" s="92" t="s">
        <v>59</v>
      </c>
      <c r="C15" s="93"/>
      <c r="D15" s="93"/>
      <c r="E15" s="93"/>
      <c r="F15" s="93"/>
      <c r="G15" s="94"/>
    </row>
    <row r="16" spans="2:8" ht="27" customHeight="1" thickBot="1" x14ac:dyDescent="0.4">
      <c r="B16" s="4" t="str">
        <f>B4</f>
        <v>Minimum Qualification - S21</v>
      </c>
      <c r="C16" s="89" t="str">
        <f>C4</f>
        <v xml:space="preserve">A minimum of two (2) years of experience leading design work of successful automation products, demonstrating User Centered Design models and User Experience usability studies.  </v>
      </c>
      <c r="D16" s="90"/>
      <c r="E16" s="90"/>
      <c r="F16" s="90"/>
      <c r="G16" s="91"/>
    </row>
    <row r="17" spans="2:7" ht="15" thickBot="1" x14ac:dyDescent="0.4">
      <c r="B17" s="99" t="s">
        <v>60</v>
      </c>
      <c r="C17" s="100"/>
      <c r="D17" s="100"/>
      <c r="E17" s="101"/>
      <c r="F17" s="99" t="s">
        <v>61</v>
      </c>
      <c r="G17" s="101"/>
    </row>
    <row r="18" spans="2:7" ht="15" thickBot="1" x14ac:dyDescent="0.4">
      <c r="B18" s="21" t="s">
        <v>62</v>
      </c>
      <c r="C18" s="102" t="s">
        <v>86</v>
      </c>
      <c r="D18" s="103"/>
      <c r="E18" s="104"/>
      <c r="F18" s="21" t="s">
        <v>63</v>
      </c>
      <c r="G18" s="19" t="s">
        <v>102</v>
      </c>
    </row>
    <row r="19" spans="2:7" ht="15" thickBot="1" x14ac:dyDescent="0.4">
      <c r="B19" s="21" t="s">
        <v>64</v>
      </c>
      <c r="C19" s="105" t="s">
        <v>87</v>
      </c>
      <c r="D19" s="106"/>
      <c r="E19" s="107"/>
      <c r="F19" s="21" t="s">
        <v>65</v>
      </c>
      <c r="G19" s="19" t="s">
        <v>86</v>
      </c>
    </row>
    <row r="20" spans="2:7" ht="15" thickBot="1" x14ac:dyDescent="0.4">
      <c r="B20" s="21" t="s">
        <v>66</v>
      </c>
      <c r="C20" s="17">
        <v>44510</v>
      </c>
      <c r="D20" s="20" t="s">
        <v>67</v>
      </c>
      <c r="E20" s="17">
        <v>45504</v>
      </c>
      <c r="F20" s="21" t="s">
        <v>68</v>
      </c>
      <c r="G20" s="5"/>
    </row>
    <row r="21" spans="2:7" ht="29.5" thickBot="1" x14ac:dyDescent="0.4">
      <c r="B21" s="21" t="s">
        <v>69</v>
      </c>
      <c r="C21" s="40" t="s">
        <v>126</v>
      </c>
      <c r="D21" s="21" t="s">
        <v>70</v>
      </c>
      <c r="E21" s="16">
        <v>1</v>
      </c>
      <c r="F21" s="21" t="s">
        <v>71</v>
      </c>
      <c r="G21" s="42" t="s">
        <v>101</v>
      </c>
    </row>
    <row r="22" spans="2:7" ht="2.4" customHeight="1" x14ac:dyDescent="0.35">
      <c r="B22" s="108" t="s">
        <v>72</v>
      </c>
      <c r="C22" s="110" t="s">
        <v>145</v>
      </c>
      <c r="D22" s="110"/>
      <c r="E22" s="110"/>
      <c r="F22" s="110"/>
      <c r="G22" s="111"/>
    </row>
    <row r="23" spans="2:7" ht="289" customHeight="1" thickBot="1" x14ac:dyDescent="0.4">
      <c r="B23" s="109"/>
      <c r="C23" s="112"/>
      <c r="D23" s="112"/>
      <c r="E23" s="112"/>
      <c r="F23" s="112"/>
      <c r="G23" s="113"/>
    </row>
    <row r="24" spans="2:7" ht="15.75" customHeight="1" thickBot="1" x14ac:dyDescent="0.4">
      <c r="B24" s="114"/>
      <c r="C24" s="115"/>
      <c r="D24" s="115"/>
      <c r="E24" s="115"/>
      <c r="F24" s="115"/>
      <c r="G24" s="116"/>
    </row>
    <row r="25" spans="2:7" ht="15" thickBot="1" x14ac:dyDescent="0.4">
      <c r="B25" s="99" t="s">
        <v>73</v>
      </c>
      <c r="C25" s="100"/>
      <c r="D25" s="100"/>
      <c r="E25" s="101"/>
      <c r="F25" s="99" t="s">
        <v>61</v>
      </c>
      <c r="G25" s="101"/>
    </row>
    <row r="26" spans="2:7" ht="15" thickBot="1" x14ac:dyDescent="0.4">
      <c r="B26" s="21" t="s">
        <v>62</v>
      </c>
      <c r="C26" s="102" t="s">
        <v>88</v>
      </c>
      <c r="D26" s="103"/>
      <c r="E26" s="104"/>
      <c r="F26" s="21" t="s">
        <v>63</v>
      </c>
      <c r="G26" s="19" t="s">
        <v>98</v>
      </c>
    </row>
    <row r="27" spans="2:7" ht="15" thickBot="1" x14ac:dyDescent="0.4">
      <c r="B27" s="21" t="s">
        <v>64</v>
      </c>
      <c r="C27" s="105" t="s">
        <v>89</v>
      </c>
      <c r="D27" s="106"/>
      <c r="E27" s="107"/>
      <c r="F27" s="21" t="s">
        <v>65</v>
      </c>
      <c r="G27" s="19" t="s">
        <v>122</v>
      </c>
    </row>
    <row r="28" spans="2:7" ht="15" thickBot="1" x14ac:dyDescent="0.4">
      <c r="B28" s="21" t="s">
        <v>74</v>
      </c>
      <c r="C28" s="17">
        <v>44175</v>
      </c>
      <c r="D28" s="20" t="s">
        <v>75</v>
      </c>
      <c r="E28" s="17">
        <v>44326</v>
      </c>
      <c r="F28" s="21" t="s">
        <v>68</v>
      </c>
      <c r="G28" s="19" t="s">
        <v>100</v>
      </c>
    </row>
    <row r="29" spans="2:7" ht="15" thickBot="1" x14ac:dyDescent="0.4">
      <c r="B29" s="21" t="s">
        <v>69</v>
      </c>
      <c r="C29" s="18" t="s">
        <v>90</v>
      </c>
      <c r="D29" s="21" t="s">
        <v>70</v>
      </c>
      <c r="E29" s="16">
        <v>0.5</v>
      </c>
      <c r="F29" s="21" t="s">
        <v>71</v>
      </c>
      <c r="G29" s="37" t="s">
        <v>99</v>
      </c>
    </row>
    <row r="30" spans="2:7" x14ac:dyDescent="0.35">
      <c r="B30" s="108" t="s">
        <v>72</v>
      </c>
      <c r="C30" s="110" t="s">
        <v>146</v>
      </c>
      <c r="D30" s="110"/>
      <c r="E30" s="110"/>
      <c r="F30" s="110"/>
      <c r="G30" s="111"/>
    </row>
    <row r="31" spans="2:7" ht="30" customHeight="1" thickBot="1" x14ac:dyDescent="0.4">
      <c r="B31" s="109"/>
      <c r="C31" s="112"/>
      <c r="D31" s="112"/>
      <c r="E31" s="112"/>
      <c r="F31" s="112"/>
      <c r="G31" s="113"/>
    </row>
    <row r="32" spans="2:7" ht="15" thickBot="1" x14ac:dyDescent="0.4">
      <c r="B32" s="114"/>
      <c r="C32" s="115"/>
      <c r="D32" s="115"/>
      <c r="E32" s="115"/>
      <c r="F32" s="115"/>
      <c r="G32" s="116"/>
    </row>
    <row r="33" spans="2:7" ht="15" thickBot="1" x14ac:dyDescent="0.4">
      <c r="B33" s="99" t="s">
        <v>76</v>
      </c>
      <c r="C33" s="100"/>
      <c r="D33" s="100"/>
      <c r="E33" s="101"/>
      <c r="F33" s="99" t="s">
        <v>61</v>
      </c>
      <c r="G33" s="101"/>
    </row>
    <row r="34" spans="2:7" ht="15" thickBot="1" x14ac:dyDescent="0.4">
      <c r="B34" s="21" t="s">
        <v>62</v>
      </c>
      <c r="C34" s="102" t="s">
        <v>121</v>
      </c>
      <c r="D34" s="103"/>
      <c r="E34" s="104"/>
      <c r="F34" s="21" t="s">
        <v>63</v>
      </c>
      <c r="G34" s="19" t="s">
        <v>103</v>
      </c>
    </row>
    <row r="35" spans="2:7" ht="15" thickBot="1" x14ac:dyDescent="0.4">
      <c r="B35" s="21" t="s">
        <v>64</v>
      </c>
      <c r="C35" s="105" t="s">
        <v>92</v>
      </c>
      <c r="D35" s="106"/>
      <c r="E35" s="107"/>
      <c r="F35" s="21" t="s">
        <v>65</v>
      </c>
      <c r="G35" s="19" t="s">
        <v>121</v>
      </c>
    </row>
    <row r="36" spans="2:7" ht="15" thickBot="1" x14ac:dyDescent="0.4">
      <c r="B36" s="21" t="s">
        <v>66</v>
      </c>
      <c r="C36" s="17">
        <v>42736</v>
      </c>
      <c r="D36" s="20" t="s">
        <v>75</v>
      </c>
      <c r="E36" s="17">
        <v>44196</v>
      </c>
      <c r="F36" s="21" t="s">
        <v>68</v>
      </c>
      <c r="G36" s="19" t="s">
        <v>105</v>
      </c>
    </row>
    <row r="37" spans="2:7" ht="15" thickBot="1" x14ac:dyDescent="0.4">
      <c r="B37" s="21" t="s">
        <v>69</v>
      </c>
      <c r="C37" s="18" t="s">
        <v>95</v>
      </c>
      <c r="D37" s="21" t="s">
        <v>70</v>
      </c>
      <c r="E37" s="16">
        <v>0.5</v>
      </c>
      <c r="F37" s="21" t="s">
        <v>71</v>
      </c>
      <c r="G37" s="37" t="s">
        <v>104</v>
      </c>
    </row>
    <row r="38" spans="2:7" hidden="1" x14ac:dyDescent="0.35">
      <c r="B38" s="108" t="s">
        <v>72</v>
      </c>
      <c r="C38" s="110" t="s">
        <v>147</v>
      </c>
      <c r="D38" s="110"/>
      <c r="E38" s="110"/>
      <c r="F38" s="110"/>
      <c r="G38" s="111"/>
    </row>
    <row r="39" spans="2:7" ht="30.65" customHeight="1" thickBot="1" x14ac:dyDescent="0.4">
      <c r="B39" s="109"/>
      <c r="C39" s="112"/>
      <c r="D39" s="112"/>
      <c r="E39" s="112"/>
      <c r="F39" s="112"/>
      <c r="G39" s="113"/>
    </row>
    <row r="40" spans="2:7" ht="15" thickBot="1" x14ac:dyDescent="0.4">
      <c r="B40" s="114"/>
      <c r="C40" s="115"/>
      <c r="D40" s="115"/>
      <c r="E40" s="115"/>
      <c r="F40" s="115"/>
      <c r="G40" s="116"/>
    </row>
    <row r="41" spans="2:7" ht="15" thickBot="1" x14ac:dyDescent="0.4">
      <c r="B41" s="99" t="s">
        <v>77</v>
      </c>
      <c r="C41" s="100"/>
      <c r="D41" s="100"/>
      <c r="E41" s="101"/>
      <c r="F41" s="99" t="s">
        <v>61</v>
      </c>
      <c r="G41" s="101"/>
    </row>
    <row r="42" spans="2:7" ht="15" thickBot="1" x14ac:dyDescent="0.4">
      <c r="B42" s="21" t="s">
        <v>62</v>
      </c>
      <c r="C42" s="125"/>
      <c r="D42" s="126"/>
      <c r="E42" s="127"/>
      <c r="F42" s="21" t="s">
        <v>63</v>
      </c>
      <c r="G42" s="19"/>
    </row>
    <row r="43" spans="2:7" ht="15" thickBot="1" x14ac:dyDescent="0.4">
      <c r="B43" s="21" t="s">
        <v>64</v>
      </c>
      <c r="C43" s="105"/>
      <c r="D43" s="106"/>
      <c r="E43" s="107"/>
      <c r="F43" s="21" t="s">
        <v>65</v>
      </c>
      <c r="G43" s="19"/>
    </row>
    <row r="44" spans="2:7" ht="15" thickBot="1" x14ac:dyDescent="0.4">
      <c r="B44" s="21" t="s">
        <v>66</v>
      </c>
      <c r="C44" s="17"/>
      <c r="D44" s="20" t="s">
        <v>75</v>
      </c>
      <c r="E44" s="17"/>
      <c r="F44" s="21" t="s">
        <v>68</v>
      </c>
      <c r="G44" s="19"/>
    </row>
    <row r="45" spans="2:7" ht="15" thickBot="1" x14ac:dyDescent="0.4">
      <c r="B45" s="21" t="s">
        <v>69</v>
      </c>
      <c r="C45" s="18"/>
      <c r="D45" s="21" t="s">
        <v>70</v>
      </c>
      <c r="E45" s="16"/>
      <c r="F45" s="21" t="s">
        <v>71</v>
      </c>
      <c r="G45" s="19"/>
    </row>
    <row r="46" spans="2:7" x14ac:dyDescent="0.35">
      <c r="B46" s="108" t="s">
        <v>72</v>
      </c>
      <c r="C46" s="121"/>
      <c r="D46" s="121"/>
      <c r="E46" s="121"/>
      <c r="F46" s="121"/>
      <c r="G46" s="122"/>
    </row>
    <row r="47" spans="2:7" ht="15" thickBot="1" x14ac:dyDescent="0.4">
      <c r="B47" s="109"/>
      <c r="C47" s="123"/>
      <c r="D47" s="123"/>
      <c r="E47" s="123"/>
      <c r="F47" s="123"/>
      <c r="G47" s="124"/>
    </row>
    <row r="48" spans="2:7" ht="15" thickBot="1" x14ac:dyDescent="0.4">
      <c r="B48" s="114"/>
      <c r="C48" s="115"/>
      <c r="D48" s="115"/>
      <c r="E48" s="115"/>
      <c r="F48" s="115"/>
      <c r="G48" s="116"/>
    </row>
    <row r="49" spans="2:7" ht="15" thickBot="1" x14ac:dyDescent="0.4">
      <c r="B49" s="99" t="s">
        <v>78</v>
      </c>
      <c r="C49" s="100"/>
      <c r="D49" s="100"/>
      <c r="E49" s="101"/>
      <c r="F49" s="99" t="s">
        <v>61</v>
      </c>
      <c r="G49" s="101"/>
    </row>
    <row r="50" spans="2:7" ht="15" thickBot="1" x14ac:dyDescent="0.4">
      <c r="B50" s="21" t="s">
        <v>62</v>
      </c>
      <c r="C50" s="125"/>
      <c r="D50" s="126"/>
      <c r="E50" s="127"/>
      <c r="F50" s="21" t="s">
        <v>63</v>
      </c>
      <c r="G50" s="19"/>
    </row>
    <row r="51" spans="2:7" ht="15" thickBot="1" x14ac:dyDescent="0.4">
      <c r="B51" s="21" t="s">
        <v>64</v>
      </c>
      <c r="C51" s="105"/>
      <c r="D51" s="106"/>
      <c r="E51" s="107"/>
      <c r="F51" s="21" t="s">
        <v>65</v>
      </c>
      <c r="G51" s="19"/>
    </row>
    <row r="52" spans="2:7" ht="15" thickBot="1" x14ac:dyDescent="0.4">
      <c r="B52" s="21" t="s">
        <v>66</v>
      </c>
      <c r="C52" s="17"/>
      <c r="D52" s="20" t="s">
        <v>75</v>
      </c>
      <c r="E52" s="17"/>
      <c r="F52" s="21" t="s">
        <v>68</v>
      </c>
      <c r="G52" s="19"/>
    </row>
    <row r="53" spans="2:7" ht="15" thickBot="1" x14ac:dyDescent="0.4">
      <c r="B53" s="21" t="s">
        <v>69</v>
      </c>
      <c r="C53" s="18"/>
      <c r="D53" s="21" t="s">
        <v>70</v>
      </c>
      <c r="E53" s="16"/>
      <c r="F53" s="21" t="s">
        <v>71</v>
      </c>
      <c r="G53" s="19"/>
    </row>
    <row r="54" spans="2:7" x14ac:dyDescent="0.35">
      <c r="B54" s="108" t="s">
        <v>72</v>
      </c>
      <c r="C54" s="121"/>
      <c r="D54" s="121"/>
      <c r="E54" s="121"/>
      <c r="F54" s="121"/>
      <c r="G54" s="122"/>
    </row>
    <row r="55" spans="2:7" ht="15" thickBot="1" x14ac:dyDescent="0.4">
      <c r="B55" s="109"/>
      <c r="C55" s="123"/>
      <c r="D55" s="123"/>
      <c r="E55" s="123"/>
      <c r="F55" s="123"/>
      <c r="G55" s="124"/>
    </row>
    <row r="56" spans="2:7" ht="15" thickBot="1" x14ac:dyDescent="0.4">
      <c r="B56" s="114"/>
      <c r="C56" s="115"/>
      <c r="D56" s="115"/>
      <c r="E56" s="115"/>
      <c r="F56" s="115"/>
      <c r="G56" s="116"/>
    </row>
    <row r="57" spans="2:7" ht="15" thickBot="1" x14ac:dyDescent="0.4">
      <c r="B57" s="99" t="s">
        <v>79</v>
      </c>
      <c r="C57" s="100"/>
      <c r="D57" s="100"/>
      <c r="E57" s="101"/>
      <c r="F57" s="99" t="s">
        <v>61</v>
      </c>
      <c r="G57" s="101"/>
    </row>
    <row r="58" spans="2:7" ht="15" thickBot="1" x14ac:dyDescent="0.4">
      <c r="B58" s="21" t="s">
        <v>62</v>
      </c>
      <c r="C58" s="125"/>
      <c r="D58" s="126"/>
      <c r="E58" s="127"/>
      <c r="F58" s="21" t="s">
        <v>63</v>
      </c>
      <c r="G58" s="19"/>
    </row>
    <row r="59" spans="2:7" ht="15" thickBot="1" x14ac:dyDescent="0.4">
      <c r="B59" s="21" t="s">
        <v>64</v>
      </c>
      <c r="C59" s="105"/>
      <c r="D59" s="106"/>
      <c r="E59" s="107"/>
      <c r="F59" s="21" t="s">
        <v>65</v>
      </c>
      <c r="G59" s="19"/>
    </row>
    <row r="60" spans="2:7" ht="15" thickBot="1" x14ac:dyDescent="0.4">
      <c r="B60" s="21" t="s">
        <v>66</v>
      </c>
      <c r="C60" s="17"/>
      <c r="D60" s="20" t="s">
        <v>75</v>
      </c>
      <c r="E60" s="17"/>
      <c r="F60" s="21" t="s">
        <v>68</v>
      </c>
      <c r="G60" s="19"/>
    </row>
    <row r="61" spans="2:7" ht="15" thickBot="1" x14ac:dyDescent="0.4">
      <c r="B61" s="21" t="s">
        <v>69</v>
      </c>
      <c r="C61" s="18"/>
      <c r="D61" s="21" t="s">
        <v>70</v>
      </c>
      <c r="E61" s="16"/>
      <c r="F61" s="21" t="s">
        <v>71</v>
      </c>
      <c r="G61" s="19"/>
    </row>
    <row r="62" spans="2:7" x14ac:dyDescent="0.35">
      <c r="B62" s="108" t="s">
        <v>72</v>
      </c>
      <c r="C62" s="121"/>
      <c r="D62" s="121"/>
      <c r="E62" s="121"/>
      <c r="F62" s="121"/>
      <c r="G62" s="122"/>
    </row>
    <row r="63" spans="2:7" ht="15" thickBot="1" x14ac:dyDescent="0.4">
      <c r="B63" s="109"/>
      <c r="C63" s="123"/>
      <c r="D63" s="123"/>
      <c r="E63" s="123"/>
      <c r="F63" s="123"/>
      <c r="G63" s="124"/>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E4F15D0C-E632-B949-B04B-75DE2C26160B}"/>
    <hyperlink ref="G29" r:id="rId2" xr:uid="{9CC5FC86-2DE1-3845-80AB-00A79AB57C65}"/>
    <hyperlink ref="G37" r:id="rId3" xr:uid="{9EB8F33C-AE55-EA41-A02E-00AE19DD1F1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F845A-0AA4-4FF0-9A38-31EBF3442B2C}">
  <dimension ref="B1:H63"/>
  <sheetViews>
    <sheetView topLeftCell="A14" workbookViewId="0">
      <selection activeCell="B25" sqref="B25:E25"/>
    </sheetView>
  </sheetViews>
  <sheetFormatPr defaultColWidth="8.81640625" defaultRowHeight="14.5" x14ac:dyDescent="0.35"/>
  <cols>
    <col min="1" max="1" width="3.81640625" customWidth="1"/>
    <col min="2" max="2" width="36.08984375" customWidth="1"/>
    <col min="3" max="7" width="24.453125" customWidth="1"/>
  </cols>
  <sheetData>
    <row r="1" spans="2:8" ht="15" thickBot="1" x14ac:dyDescent="0.4"/>
    <row r="2" spans="2:8" ht="15" thickBot="1" x14ac:dyDescent="0.4">
      <c r="B2" s="92" t="s">
        <v>40</v>
      </c>
      <c r="C2" s="93"/>
      <c r="D2" s="93"/>
      <c r="E2" s="93"/>
      <c r="F2" s="93"/>
      <c r="G2" s="94"/>
    </row>
    <row r="3" spans="2:8" ht="15" thickBot="1" x14ac:dyDescent="0.4">
      <c r="B3" s="31" t="s">
        <v>41</v>
      </c>
      <c r="C3" s="95" t="str">
        <f>Resume!D4</f>
        <v>Gainwell Technologies</v>
      </c>
      <c r="D3" s="96"/>
      <c r="E3" s="24" t="s">
        <v>42</v>
      </c>
      <c r="F3" s="120" t="str">
        <f>Resume!J4</f>
        <v>Christian Sorensen</v>
      </c>
      <c r="G3" s="96"/>
    </row>
    <row r="4" spans="2:8" ht="31.5" customHeight="1" thickBot="1" x14ac:dyDescent="0.4">
      <c r="B4" s="31" t="s">
        <v>82</v>
      </c>
      <c r="C4" s="89" t="s">
        <v>83</v>
      </c>
      <c r="D4" s="90"/>
      <c r="E4" s="90"/>
      <c r="F4" s="90"/>
      <c r="G4" s="91"/>
      <c r="H4" s="12"/>
    </row>
    <row r="5" spans="2:8" s="6" customFormat="1" ht="15" thickBot="1" x14ac:dyDescent="0.4">
      <c r="B5" s="7" t="s">
        <v>52</v>
      </c>
      <c r="C5" s="8" t="s">
        <v>53</v>
      </c>
      <c r="D5" s="8" t="s">
        <v>54</v>
      </c>
      <c r="E5" s="8" t="s">
        <v>55</v>
      </c>
      <c r="F5" s="8" t="s">
        <v>56</v>
      </c>
      <c r="G5" s="14" t="s">
        <v>57</v>
      </c>
    </row>
    <row r="6" spans="2:8" ht="15" thickBot="1" x14ac:dyDescent="0.4">
      <c r="B6" s="15" t="str">
        <f>IF(ISTEXT(C19),C19,"")</f>
        <v>Personalized Career Preparation Platform</v>
      </c>
      <c r="C6" s="9">
        <f>IF(ISTEXT(C19),C20,)</f>
        <v>44175</v>
      </c>
      <c r="D6" s="9">
        <f>IF(ISTEXT(C19),E20,)</f>
        <v>44326</v>
      </c>
      <c r="E6" s="10">
        <f>E21</f>
        <v>0.5</v>
      </c>
      <c r="F6" s="11">
        <f>IF(ISTEXT(C19),DAYS360(C6,D6)/30,)</f>
        <v>5</v>
      </c>
      <c r="G6" s="11">
        <f>E6*F6</f>
        <v>2.5</v>
      </c>
    </row>
    <row r="7" spans="2:8" ht="15" thickBot="1" x14ac:dyDescent="0.4">
      <c r="B7" s="15" t="str">
        <f>IF(ISTEXT(C27),C27,"")</f>
        <v>Responsive Product Redesign</v>
      </c>
      <c r="C7" s="9">
        <f>IF(ISTEXT(C27),C28,"")</f>
        <v>42736</v>
      </c>
      <c r="D7" s="9">
        <f>IF(ISTEXT(C27),E28,"")</f>
        <v>44196</v>
      </c>
      <c r="E7" s="10">
        <f>E29</f>
        <v>0.5</v>
      </c>
      <c r="F7" s="11">
        <f>IF(ISTEXT(C27),DAYS360(C7,D7)/30,)</f>
        <v>48</v>
      </c>
      <c r="G7" s="11">
        <f t="shared" ref="G7:G11" si="0">E7*F7</f>
        <v>24</v>
      </c>
    </row>
    <row r="8" spans="2:8" ht="15" thickBot="1" x14ac:dyDescent="0.4">
      <c r="B8" s="15" t="str">
        <f>IF(ISTEXT(C35),C35,"")</f>
        <v>Interactive Video and Audio Team Management</v>
      </c>
      <c r="C8" s="9">
        <f>IF(ISTEXT(C35),C36,"")</f>
        <v>40909</v>
      </c>
      <c r="D8" s="9">
        <f>IF(ISTEXT(C35),E36,"")</f>
        <v>43100</v>
      </c>
      <c r="E8" s="10">
        <f>E37</f>
        <v>1</v>
      </c>
      <c r="F8" s="11">
        <f>IF(ISTEXT(C35),DAYS360(C8,D8)/30,)</f>
        <v>72</v>
      </c>
      <c r="G8" s="11">
        <f t="shared" si="0"/>
        <v>72</v>
      </c>
    </row>
    <row r="9" spans="2:8" ht="15" thickBot="1" x14ac:dyDescent="0.4">
      <c r="B9" s="15" t="str">
        <f>IF(ISTEXT(C43),C43,"")</f>
        <v/>
      </c>
      <c r="C9" s="9" t="str">
        <f>IF(ISTEXT(C43),C44,"")</f>
        <v/>
      </c>
      <c r="D9" s="9" t="str">
        <f>IF(ISTEXT(C43),E44,"")</f>
        <v/>
      </c>
      <c r="E9" s="10">
        <f>E45</f>
        <v>0</v>
      </c>
      <c r="F9" s="11">
        <f>IF(ISTEXT(C43),DAYS360(C9,D9)/30,)</f>
        <v>0</v>
      </c>
      <c r="G9" s="11">
        <f t="shared" si="0"/>
        <v>0</v>
      </c>
    </row>
    <row r="10" spans="2:8" ht="15" thickBot="1" x14ac:dyDescent="0.4">
      <c r="B10" s="15" t="str">
        <f>IF(ISTEXT(C51),C51,"")</f>
        <v/>
      </c>
      <c r="C10" s="32" t="str">
        <f>IF(ISTEXT(C51),C52,"")</f>
        <v/>
      </c>
      <c r="D10" s="32" t="str">
        <f>IF(ISTEXT(C51),E52,"")</f>
        <v/>
      </c>
      <c r="E10" s="10">
        <f>E53</f>
        <v>0</v>
      </c>
      <c r="F10" s="11">
        <f>IF(ISTEXT(C51),DAYS360(C10,D10)/30,)</f>
        <v>0</v>
      </c>
      <c r="G10" s="11">
        <f t="shared" si="0"/>
        <v>0</v>
      </c>
    </row>
    <row r="11" spans="2:8" ht="15" thickBot="1" x14ac:dyDescent="0.4">
      <c r="B11" s="15" t="str">
        <f>IF(ISTEXT(C59),C59,"")</f>
        <v/>
      </c>
      <c r="C11" s="9" t="str">
        <f>IF(ISTEXT(C59),C60,"")</f>
        <v/>
      </c>
      <c r="D11" s="9" t="str">
        <f>IF(ISTEXT(C59),E60,"")</f>
        <v/>
      </c>
      <c r="E11" s="10">
        <f>E61</f>
        <v>0</v>
      </c>
      <c r="F11" s="11">
        <f>IF(ISTEXT(C59),DAYS360(C11,D11)/30,)</f>
        <v>0</v>
      </c>
      <c r="G11" s="11">
        <f t="shared" si="0"/>
        <v>0</v>
      </c>
    </row>
    <row r="12" spans="2:8" ht="15" thickBot="1" x14ac:dyDescent="0.4">
      <c r="B12" s="117" t="s">
        <v>58</v>
      </c>
      <c r="C12" s="118"/>
      <c r="D12" s="118"/>
      <c r="E12" s="119"/>
      <c r="F12" s="13">
        <f>SUM(F6:F11)</f>
        <v>125</v>
      </c>
      <c r="G12" s="13">
        <f>SUM(G6:G11)</f>
        <v>98.5</v>
      </c>
    </row>
    <row r="14" spans="2:8" ht="15" thickBot="1" x14ac:dyDescent="0.4"/>
    <row r="15" spans="2:8" ht="15" thickBot="1" x14ac:dyDescent="0.4">
      <c r="B15" s="92" t="s">
        <v>59</v>
      </c>
      <c r="C15" s="93"/>
      <c r="D15" s="93"/>
      <c r="E15" s="93"/>
      <c r="F15" s="93"/>
      <c r="G15" s="94"/>
    </row>
    <row r="16" spans="2:8" ht="27" customHeight="1" thickBot="1" x14ac:dyDescent="0.4">
      <c r="B16" s="4" t="str">
        <f>B4</f>
        <v>Minimum Qualification - S22</v>
      </c>
      <c r="C16" s="89" t="str">
        <f>C4</f>
        <v>A minimum of two (2) years of experience demonstrating advanced skills in interactive design, Visual/UI design and Architecture.</v>
      </c>
      <c r="D16" s="90"/>
      <c r="E16" s="90"/>
      <c r="F16" s="90"/>
      <c r="G16" s="91"/>
    </row>
    <row r="17" spans="2:7" ht="15" thickBot="1" x14ac:dyDescent="0.4">
      <c r="B17" s="99" t="s">
        <v>60</v>
      </c>
      <c r="C17" s="100"/>
      <c r="D17" s="100"/>
      <c r="E17" s="101"/>
      <c r="F17" s="99" t="s">
        <v>61</v>
      </c>
      <c r="G17" s="101"/>
    </row>
    <row r="18" spans="2:7" ht="15" thickBot="1" x14ac:dyDescent="0.4">
      <c r="B18" s="21" t="s">
        <v>62</v>
      </c>
      <c r="C18" s="102" t="s">
        <v>88</v>
      </c>
      <c r="D18" s="103"/>
      <c r="E18" s="104"/>
      <c r="F18" s="21" t="s">
        <v>63</v>
      </c>
      <c r="G18" s="19" t="s">
        <v>98</v>
      </c>
    </row>
    <row r="19" spans="2:7" ht="15" thickBot="1" x14ac:dyDescent="0.4">
      <c r="B19" s="21" t="s">
        <v>64</v>
      </c>
      <c r="C19" s="105" t="s">
        <v>91</v>
      </c>
      <c r="D19" s="106"/>
      <c r="E19" s="107"/>
      <c r="F19" s="21" t="s">
        <v>65</v>
      </c>
      <c r="G19" s="19" t="s">
        <v>122</v>
      </c>
    </row>
    <row r="20" spans="2:7" ht="15" thickBot="1" x14ac:dyDescent="0.4">
      <c r="B20" s="21" t="s">
        <v>66</v>
      </c>
      <c r="C20" s="17">
        <v>44175</v>
      </c>
      <c r="D20" s="20" t="s">
        <v>75</v>
      </c>
      <c r="E20" s="17">
        <v>44326</v>
      </c>
      <c r="F20" s="21" t="s">
        <v>68</v>
      </c>
      <c r="G20" s="19" t="s">
        <v>100</v>
      </c>
    </row>
    <row r="21" spans="2:7" ht="15" thickBot="1" x14ac:dyDescent="0.4">
      <c r="B21" s="21" t="s">
        <v>69</v>
      </c>
      <c r="C21" s="18" t="s">
        <v>90</v>
      </c>
      <c r="D21" s="21" t="s">
        <v>70</v>
      </c>
      <c r="E21" s="16">
        <v>0.5</v>
      </c>
      <c r="F21" s="21" t="s">
        <v>71</v>
      </c>
      <c r="G21" s="37" t="s">
        <v>99</v>
      </c>
    </row>
    <row r="22" spans="2:7" x14ac:dyDescent="0.35">
      <c r="B22" s="108" t="s">
        <v>72</v>
      </c>
      <c r="C22" s="110" t="s">
        <v>143</v>
      </c>
      <c r="D22" s="110"/>
      <c r="E22" s="110"/>
      <c r="F22" s="110"/>
      <c r="G22" s="111"/>
    </row>
    <row r="23" spans="2:7" ht="31" customHeight="1" thickBot="1" x14ac:dyDescent="0.4">
      <c r="B23" s="109"/>
      <c r="C23" s="112"/>
      <c r="D23" s="112"/>
      <c r="E23" s="112"/>
      <c r="F23" s="112"/>
      <c r="G23" s="113"/>
    </row>
    <row r="24" spans="2:7" ht="15.75" customHeight="1" thickBot="1" x14ac:dyDescent="0.4">
      <c r="B24" s="114"/>
      <c r="C24" s="115"/>
      <c r="D24" s="115"/>
      <c r="E24" s="115"/>
      <c r="F24" s="115"/>
      <c r="G24" s="116"/>
    </row>
    <row r="25" spans="2:7" ht="15" thickBot="1" x14ac:dyDescent="0.4">
      <c r="B25" s="99" t="s">
        <v>73</v>
      </c>
      <c r="C25" s="100"/>
      <c r="D25" s="100"/>
      <c r="E25" s="101"/>
      <c r="F25" s="99" t="s">
        <v>61</v>
      </c>
      <c r="G25" s="101"/>
    </row>
    <row r="26" spans="2:7" ht="15" thickBot="1" x14ac:dyDescent="0.4">
      <c r="B26" s="21" t="s">
        <v>62</v>
      </c>
      <c r="C26" s="125" t="s">
        <v>121</v>
      </c>
      <c r="D26" s="126"/>
      <c r="E26" s="127"/>
      <c r="F26" s="21" t="s">
        <v>63</v>
      </c>
      <c r="G26" s="19" t="s">
        <v>103</v>
      </c>
    </row>
    <row r="27" spans="2:7" ht="15" thickBot="1" x14ac:dyDescent="0.4">
      <c r="B27" s="21" t="s">
        <v>64</v>
      </c>
      <c r="C27" s="105" t="s">
        <v>96</v>
      </c>
      <c r="D27" s="106"/>
      <c r="E27" s="107"/>
      <c r="F27" s="21" t="s">
        <v>65</v>
      </c>
      <c r="G27" s="19" t="s">
        <v>121</v>
      </c>
    </row>
    <row r="28" spans="2:7" ht="15" thickBot="1" x14ac:dyDescent="0.4">
      <c r="B28" s="21" t="s">
        <v>74</v>
      </c>
      <c r="C28" s="17">
        <v>42736</v>
      </c>
      <c r="D28" s="20" t="s">
        <v>75</v>
      </c>
      <c r="E28" s="17">
        <v>44196</v>
      </c>
      <c r="F28" s="21" t="s">
        <v>68</v>
      </c>
      <c r="G28" s="19" t="s">
        <v>105</v>
      </c>
    </row>
    <row r="29" spans="2:7" ht="15" thickBot="1" x14ac:dyDescent="0.4">
      <c r="B29" s="21" t="s">
        <v>69</v>
      </c>
      <c r="C29" s="18" t="s">
        <v>95</v>
      </c>
      <c r="D29" s="21" t="s">
        <v>70</v>
      </c>
      <c r="E29" s="16">
        <v>0.5</v>
      </c>
      <c r="F29" s="21" t="s">
        <v>71</v>
      </c>
      <c r="G29" s="37" t="s">
        <v>104</v>
      </c>
    </row>
    <row r="30" spans="2:7" x14ac:dyDescent="0.35">
      <c r="B30" s="108" t="s">
        <v>72</v>
      </c>
      <c r="C30" s="110" t="s">
        <v>142</v>
      </c>
      <c r="D30" s="110"/>
      <c r="E30" s="110"/>
      <c r="F30" s="110"/>
      <c r="G30" s="111"/>
    </row>
    <row r="31" spans="2:7" ht="36" customHeight="1" thickBot="1" x14ac:dyDescent="0.4">
      <c r="B31" s="109"/>
      <c r="C31" s="112"/>
      <c r="D31" s="112"/>
      <c r="E31" s="112"/>
      <c r="F31" s="112"/>
      <c r="G31" s="113"/>
    </row>
    <row r="32" spans="2:7" ht="15" thickBot="1" x14ac:dyDescent="0.4">
      <c r="B32" s="114"/>
      <c r="C32" s="115"/>
      <c r="D32" s="115"/>
      <c r="E32" s="115"/>
      <c r="F32" s="115"/>
      <c r="G32" s="116"/>
    </row>
    <row r="33" spans="2:7" ht="15" thickBot="1" x14ac:dyDescent="0.4">
      <c r="B33" s="99" t="s">
        <v>76</v>
      </c>
      <c r="C33" s="100"/>
      <c r="D33" s="100"/>
      <c r="E33" s="101"/>
      <c r="F33" s="99" t="s">
        <v>61</v>
      </c>
      <c r="G33" s="101"/>
    </row>
    <row r="34" spans="2:7" ht="15" thickBot="1" x14ac:dyDescent="0.4">
      <c r="B34" s="21" t="s">
        <v>62</v>
      </c>
      <c r="C34" s="125" t="s">
        <v>121</v>
      </c>
      <c r="D34" s="126"/>
      <c r="E34" s="127"/>
      <c r="F34" s="21" t="s">
        <v>63</v>
      </c>
      <c r="G34" s="19" t="s">
        <v>103</v>
      </c>
    </row>
    <row r="35" spans="2:7" ht="15" thickBot="1" x14ac:dyDescent="0.4">
      <c r="B35" s="21" t="s">
        <v>64</v>
      </c>
      <c r="C35" s="105" t="s">
        <v>94</v>
      </c>
      <c r="D35" s="106"/>
      <c r="E35" s="107"/>
      <c r="F35" s="21" t="s">
        <v>65</v>
      </c>
      <c r="G35" s="19" t="s">
        <v>121</v>
      </c>
    </row>
    <row r="36" spans="2:7" ht="15" thickBot="1" x14ac:dyDescent="0.4">
      <c r="B36" s="21" t="s">
        <v>66</v>
      </c>
      <c r="C36" s="17">
        <v>40909</v>
      </c>
      <c r="D36" s="20" t="s">
        <v>75</v>
      </c>
      <c r="E36" s="17">
        <v>43100</v>
      </c>
      <c r="F36" s="21" t="s">
        <v>68</v>
      </c>
      <c r="G36" s="19" t="s">
        <v>105</v>
      </c>
    </row>
    <row r="37" spans="2:7" ht="15" thickBot="1" x14ac:dyDescent="0.4">
      <c r="B37" s="21" t="s">
        <v>69</v>
      </c>
      <c r="C37" s="18" t="s">
        <v>97</v>
      </c>
      <c r="D37" s="21" t="s">
        <v>70</v>
      </c>
      <c r="E37" s="16">
        <v>1</v>
      </c>
      <c r="F37" s="21" t="s">
        <v>71</v>
      </c>
      <c r="G37" s="37" t="s">
        <v>104</v>
      </c>
    </row>
    <row r="38" spans="2:7" x14ac:dyDescent="0.35">
      <c r="B38" s="108" t="s">
        <v>72</v>
      </c>
      <c r="C38" s="110" t="s">
        <v>141</v>
      </c>
      <c r="D38" s="110"/>
      <c r="E38" s="110"/>
      <c r="F38" s="110"/>
      <c r="G38" s="111"/>
    </row>
    <row r="39" spans="2:7" ht="68.5" customHeight="1" thickBot="1" x14ac:dyDescent="0.4">
      <c r="B39" s="109"/>
      <c r="C39" s="112"/>
      <c r="D39" s="112"/>
      <c r="E39" s="112"/>
      <c r="F39" s="112"/>
      <c r="G39" s="113"/>
    </row>
    <row r="40" spans="2:7" ht="15" thickBot="1" x14ac:dyDescent="0.4">
      <c r="B40" s="114"/>
      <c r="C40" s="115"/>
      <c r="D40" s="115"/>
      <c r="E40" s="115"/>
      <c r="F40" s="115"/>
      <c r="G40" s="116"/>
    </row>
    <row r="41" spans="2:7" ht="15" thickBot="1" x14ac:dyDescent="0.4">
      <c r="B41" s="99" t="s">
        <v>77</v>
      </c>
      <c r="C41" s="100"/>
      <c r="D41" s="100"/>
      <c r="E41" s="101"/>
      <c r="F41" s="99" t="s">
        <v>61</v>
      </c>
      <c r="G41" s="101"/>
    </row>
    <row r="42" spans="2:7" ht="15" thickBot="1" x14ac:dyDescent="0.4">
      <c r="B42" s="21" t="s">
        <v>62</v>
      </c>
      <c r="C42" s="125"/>
      <c r="D42" s="126"/>
      <c r="E42" s="127"/>
      <c r="F42" s="21" t="s">
        <v>63</v>
      </c>
      <c r="G42" s="19"/>
    </row>
    <row r="43" spans="2:7" ht="15" thickBot="1" x14ac:dyDescent="0.4">
      <c r="B43" s="21" t="s">
        <v>64</v>
      </c>
      <c r="C43" s="105"/>
      <c r="D43" s="106"/>
      <c r="E43" s="107"/>
      <c r="F43" s="21" t="s">
        <v>65</v>
      </c>
      <c r="G43" s="19"/>
    </row>
    <row r="44" spans="2:7" ht="15" thickBot="1" x14ac:dyDescent="0.4">
      <c r="B44" s="21" t="s">
        <v>66</v>
      </c>
      <c r="C44" s="17"/>
      <c r="D44" s="20" t="s">
        <v>75</v>
      </c>
      <c r="E44" s="17"/>
      <c r="F44" s="21" t="s">
        <v>68</v>
      </c>
      <c r="G44" s="19"/>
    </row>
    <row r="45" spans="2:7" ht="15" thickBot="1" x14ac:dyDescent="0.4">
      <c r="B45" s="21" t="s">
        <v>69</v>
      </c>
      <c r="C45" s="18"/>
      <c r="D45" s="21" t="s">
        <v>70</v>
      </c>
      <c r="E45" s="16"/>
      <c r="F45" s="21" t="s">
        <v>71</v>
      </c>
      <c r="G45" s="19"/>
    </row>
    <row r="46" spans="2:7" x14ac:dyDescent="0.35">
      <c r="B46" s="108" t="s">
        <v>72</v>
      </c>
      <c r="C46" s="121"/>
      <c r="D46" s="121"/>
      <c r="E46" s="121"/>
      <c r="F46" s="121"/>
      <c r="G46" s="122"/>
    </row>
    <row r="47" spans="2:7" ht="5.4" customHeight="1" thickBot="1" x14ac:dyDescent="0.4">
      <c r="B47" s="109"/>
      <c r="C47" s="123"/>
      <c r="D47" s="123"/>
      <c r="E47" s="123"/>
      <c r="F47" s="123"/>
      <c r="G47" s="124"/>
    </row>
    <row r="48" spans="2:7" ht="15" thickBot="1" x14ac:dyDescent="0.4">
      <c r="B48" s="114"/>
      <c r="C48" s="115"/>
      <c r="D48" s="115"/>
      <c r="E48" s="115"/>
      <c r="F48" s="115"/>
      <c r="G48" s="116"/>
    </row>
    <row r="49" spans="2:7" ht="15" thickBot="1" x14ac:dyDescent="0.4">
      <c r="B49" s="99" t="s">
        <v>78</v>
      </c>
      <c r="C49" s="100"/>
      <c r="D49" s="100"/>
      <c r="E49" s="101"/>
      <c r="F49" s="99" t="s">
        <v>61</v>
      </c>
      <c r="G49" s="101"/>
    </row>
    <row r="50" spans="2:7" ht="15" thickBot="1" x14ac:dyDescent="0.4">
      <c r="B50" s="21" t="s">
        <v>62</v>
      </c>
      <c r="C50" s="125"/>
      <c r="D50" s="126"/>
      <c r="E50" s="127"/>
      <c r="F50" s="21" t="s">
        <v>63</v>
      </c>
      <c r="G50" s="19"/>
    </row>
    <row r="51" spans="2:7" ht="15" thickBot="1" x14ac:dyDescent="0.4">
      <c r="B51" s="21" t="s">
        <v>64</v>
      </c>
      <c r="C51" s="105"/>
      <c r="D51" s="106"/>
      <c r="E51" s="107"/>
      <c r="F51" s="21" t="s">
        <v>65</v>
      </c>
      <c r="G51" s="19"/>
    </row>
    <row r="52" spans="2:7" ht="15" thickBot="1" x14ac:dyDescent="0.4">
      <c r="B52" s="21" t="s">
        <v>66</v>
      </c>
      <c r="C52" s="17"/>
      <c r="D52" s="20" t="s">
        <v>75</v>
      </c>
      <c r="E52" s="17"/>
      <c r="F52" s="21" t="s">
        <v>68</v>
      </c>
      <c r="G52" s="19"/>
    </row>
    <row r="53" spans="2:7" ht="15" thickBot="1" x14ac:dyDescent="0.4">
      <c r="B53" s="21" t="s">
        <v>69</v>
      </c>
      <c r="C53" s="18"/>
      <c r="D53" s="21" t="s">
        <v>70</v>
      </c>
      <c r="E53" s="16"/>
      <c r="F53" s="21" t="s">
        <v>71</v>
      </c>
      <c r="G53" s="19"/>
    </row>
    <row r="54" spans="2:7" ht="15" thickBot="1" x14ac:dyDescent="0.4">
      <c r="B54" s="108" t="s">
        <v>72</v>
      </c>
      <c r="C54" s="121"/>
      <c r="D54" s="121"/>
      <c r="E54" s="121"/>
      <c r="F54" s="121"/>
      <c r="G54" s="122"/>
    </row>
    <row r="55" spans="2:7" ht="51.65" hidden="1" customHeight="1" thickBot="1" x14ac:dyDescent="0.4">
      <c r="B55" s="109"/>
      <c r="C55" s="123"/>
      <c r="D55" s="123"/>
      <c r="E55" s="123"/>
      <c r="F55" s="123"/>
      <c r="G55" s="124"/>
    </row>
    <row r="56" spans="2:7" ht="15" thickBot="1" x14ac:dyDescent="0.4">
      <c r="B56" s="114"/>
      <c r="C56" s="115"/>
      <c r="D56" s="115"/>
      <c r="E56" s="115"/>
      <c r="F56" s="115"/>
      <c r="G56" s="116"/>
    </row>
    <row r="57" spans="2:7" ht="15" thickBot="1" x14ac:dyDescent="0.4">
      <c r="B57" s="99" t="s">
        <v>79</v>
      </c>
      <c r="C57" s="100"/>
      <c r="D57" s="100"/>
      <c r="E57" s="101"/>
      <c r="F57" s="99" t="s">
        <v>61</v>
      </c>
      <c r="G57" s="101"/>
    </row>
    <row r="58" spans="2:7" ht="15" thickBot="1" x14ac:dyDescent="0.4">
      <c r="B58" s="21" t="s">
        <v>62</v>
      </c>
      <c r="C58" s="125"/>
      <c r="D58" s="126"/>
      <c r="E58" s="127"/>
      <c r="F58" s="21" t="s">
        <v>63</v>
      </c>
      <c r="G58" s="19"/>
    </row>
    <row r="59" spans="2:7" ht="15" thickBot="1" x14ac:dyDescent="0.4">
      <c r="B59" s="21" t="s">
        <v>64</v>
      </c>
      <c r="C59" s="105"/>
      <c r="D59" s="106"/>
      <c r="E59" s="107"/>
      <c r="F59" s="21" t="s">
        <v>65</v>
      </c>
      <c r="G59" s="19"/>
    </row>
    <row r="60" spans="2:7" ht="15" thickBot="1" x14ac:dyDescent="0.4">
      <c r="B60" s="21" t="s">
        <v>66</v>
      </c>
      <c r="C60" s="17"/>
      <c r="D60" s="20" t="s">
        <v>75</v>
      </c>
      <c r="E60" s="17"/>
      <c r="F60" s="21" t="s">
        <v>68</v>
      </c>
      <c r="G60" s="19"/>
    </row>
    <row r="61" spans="2:7" ht="15" thickBot="1" x14ac:dyDescent="0.4">
      <c r="B61" s="21" t="s">
        <v>69</v>
      </c>
      <c r="C61" s="18"/>
      <c r="D61" s="21" t="s">
        <v>70</v>
      </c>
      <c r="E61" s="16"/>
      <c r="F61" s="21" t="s">
        <v>71</v>
      </c>
      <c r="G61" s="19"/>
    </row>
    <row r="62" spans="2:7" x14ac:dyDescent="0.35">
      <c r="B62" s="108" t="s">
        <v>72</v>
      </c>
      <c r="C62" s="121"/>
      <c r="D62" s="121"/>
      <c r="E62" s="121"/>
      <c r="F62" s="121"/>
      <c r="G62" s="122"/>
    </row>
    <row r="63" spans="2:7" ht="2.4" customHeight="1" thickBot="1" x14ac:dyDescent="0.4">
      <c r="B63" s="109"/>
      <c r="C63" s="123"/>
      <c r="D63" s="123"/>
      <c r="E63" s="123"/>
      <c r="F63" s="123"/>
      <c r="G63" s="124"/>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5D7A4511-3665-964C-8136-CD9E3E96D956}"/>
    <hyperlink ref="G29" r:id="rId2" xr:uid="{E87A71BF-4C5E-7C41-A23A-7126C5281BD4}"/>
    <hyperlink ref="G37" r:id="rId3" xr:uid="{EC1B3378-A5EE-B541-809C-9E96D4613454}"/>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07E82-3478-48DE-A36E-0C0243FF5B19}">
  <dimension ref="B1:H63"/>
  <sheetViews>
    <sheetView workbookViewId="0">
      <selection activeCell="C22" sqref="C22:G23"/>
    </sheetView>
  </sheetViews>
  <sheetFormatPr defaultColWidth="8.81640625" defaultRowHeight="14.5" x14ac:dyDescent="0.35"/>
  <cols>
    <col min="1" max="1" width="3.81640625" customWidth="1"/>
    <col min="2" max="2" width="36.08984375" customWidth="1"/>
    <col min="3" max="7" width="24.453125" customWidth="1"/>
  </cols>
  <sheetData>
    <row r="1" spans="2:8" ht="15" thickBot="1" x14ac:dyDescent="0.4"/>
    <row r="2" spans="2:8" ht="15" thickBot="1" x14ac:dyDescent="0.4">
      <c r="B2" s="92" t="s">
        <v>40</v>
      </c>
      <c r="C2" s="93"/>
      <c r="D2" s="93"/>
      <c r="E2" s="93"/>
      <c r="F2" s="93"/>
      <c r="G2" s="94"/>
    </row>
    <row r="3" spans="2:8" ht="15" thickBot="1" x14ac:dyDescent="0.4">
      <c r="B3" s="31" t="s">
        <v>41</v>
      </c>
      <c r="C3" s="95" t="str">
        <f>Resume!D4</f>
        <v>Gainwell Technologies</v>
      </c>
      <c r="D3" s="96"/>
      <c r="E3" s="24" t="s">
        <v>42</v>
      </c>
      <c r="F3" s="120" t="str">
        <f>Resume!J4</f>
        <v>Christian Sorensen</v>
      </c>
      <c r="G3" s="96"/>
    </row>
    <row r="4" spans="2:8" ht="24.75" customHeight="1" thickBot="1" x14ac:dyDescent="0.4">
      <c r="B4" s="31" t="s">
        <v>84</v>
      </c>
      <c r="C4" s="89" t="s">
        <v>85</v>
      </c>
      <c r="D4" s="90"/>
      <c r="E4" s="90"/>
      <c r="F4" s="90"/>
      <c r="G4" s="91"/>
      <c r="H4" s="12"/>
    </row>
    <row r="5" spans="2:8" s="6" customFormat="1" ht="15" thickBot="1" x14ac:dyDescent="0.4">
      <c r="B5" s="7" t="s">
        <v>52</v>
      </c>
      <c r="C5" s="8" t="s">
        <v>53</v>
      </c>
      <c r="D5" s="8" t="s">
        <v>54</v>
      </c>
      <c r="E5" s="8" t="s">
        <v>55</v>
      </c>
      <c r="F5" s="8" t="s">
        <v>56</v>
      </c>
      <c r="G5" s="14" t="s">
        <v>57</v>
      </c>
    </row>
    <row r="6" spans="2:8" ht="15" thickBot="1" x14ac:dyDescent="0.4">
      <c r="B6" s="15" t="str">
        <f>IF(ISTEXT(C19),C19,"")</f>
        <v>GainwellGo Initiative</v>
      </c>
      <c r="C6" s="9">
        <f>IF(ISTEXT(C19),C20,)</f>
        <v>44510</v>
      </c>
      <c r="D6" s="9">
        <f>IF(ISTEXT(C19),E20,)</f>
        <v>45504</v>
      </c>
      <c r="E6" s="10">
        <f>E21</f>
        <v>0.5</v>
      </c>
      <c r="F6" s="11">
        <f>IF(ISTEXT(C19),DAYS360(C6,D6)/30,)</f>
        <v>32.700000000000003</v>
      </c>
      <c r="G6" s="11">
        <f>E6*F6</f>
        <v>16.350000000000001</v>
      </c>
    </row>
    <row r="7" spans="2:8" ht="15" thickBot="1" x14ac:dyDescent="0.4">
      <c r="B7" s="15" t="str">
        <f>IF(ISTEXT(C27),C27,"")</f>
        <v>Responsive Product Redesign</v>
      </c>
      <c r="C7" s="9">
        <f>IF(ISTEXT(C27),C28,"")</f>
        <v>42736</v>
      </c>
      <c r="D7" s="9">
        <f>IF(ISTEXT(C27),E28,"")</f>
        <v>44196</v>
      </c>
      <c r="E7" s="10">
        <f>E29</f>
        <v>0.5</v>
      </c>
      <c r="F7" s="11">
        <f>IF(ISTEXT(C27),DAYS360(C7,D7)/30,)</f>
        <v>48</v>
      </c>
      <c r="G7" s="11">
        <f t="shared" ref="G7:G11" si="0">E7*F7</f>
        <v>24</v>
      </c>
    </row>
    <row r="8" spans="2:8" ht="15" thickBot="1" x14ac:dyDescent="0.4">
      <c r="B8" s="15" t="str">
        <f>IF(ISTEXT(C35),C35,"")</f>
        <v>Customization Platform Overhaul</v>
      </c>
      <c r="C8" s="9">
        <f>IF(ISTEXT(C35),C36,"")</f>
        <v>42736</v>
      </c>
      <c r="D8" s="9">
        <f>IF(ISTEXT(C35),E36,"")</f>
        <v>44196</v>
      </c>
      <c r="E8" s="10">
        <f>E37</f>
        <v>0.5</v>
      </c>
      <c r="F8" s="11">
        <f>IF(ISTEXT(C35),DAYS360(C8,D8)/30,)</f>
        <v>48</v>
      </c>
      <c r="G8" s="11">
        <f t="shared" si="0"/>
        <v>24</v>
      </c>
    </row>
    <row r="9" spans="2:8" ht="15" thickBot="1" x14ac:dyDescent="0.4">
      <c r="B9" s="15" t="str">
        <f>IF(ISTEXT(C43),C43,"")</f>
        <v/>
      </c>
      <c r="C9" s="9" t="str">
        <f>IF(ISTEXT(C43),C44,"")</f>
        <v/>
      </c>
      <c r="D9" s="9" t="str">
        <f>IF(ISTEXT(C43),E44,"")</f>
        <v/>
      </c>
      <c r="E9" s="10">
        <f>E45</f>
        <v>0</v>
      </c>
      <c r="F9" s="11">
        <f>IF(ISTEXT(C43),DAYS360(C9,D9)/30,)</f>
        <v>0</v>
      </c>
      <c r="G9" s="11">
        <f t="shared" si="0"/>
        <v>0</v>
      </c>
    </row>
    <row r="10" spans="2:8" ht="15" thickBot="1" x14ac:dyDescent="0.4">
      <c r="B10" s="15" t="str">
        <f>IF(ISTEXT(C51),C51,"")</f>
        <v/>
      </c>
      <c r="C10" s="32" t="str">
        <f>IF(ISTEXT(C51),C52,"")</f>
        <v/>
      </c>
      <c r="D10" s="32" t="str">
        <f>IF(ISTEXT(C51),E52,"")</f>
        <v/>
      </c>
      <c r="E10" s="10">
        <f>E53</f>
        <v>0</v>
      </c>
      <c r="F10" s="11">
        <f>IF(ISTEXT(C51),DAYS360(C10,D10)/30,)</f>
        <v>0</v>
      </c>
      <c r="G10" s="11">
        <f t="shared" si="0"/>
        <v>0</v>
      </c>
    </row>
    <row r="11" spans="2:8" ht="15" thickBot="1" x14ac:dyDescent="0.4">
      <c r="B11" s="15" t="str">
        <f>IF(ISTEXT(C59),C59,"")</f>
        <v/>
      </c>
      <c r="C11" s="9" t="str">
        <f>IF(ISTEXT(C59),C60,"")</f>
        <v/>
      </c>
      <c r="D11" s="9" t="str">
        <f>IF(ISTEXT(C59),E60,"")</f>
        <v/>
      </c>
      <c r="E11" s="10">
        <f>E61</f>
        <v>0</v>
      </c>
      <c r="F11" s="11">
        <f>IF(ISTEXT(C59),DAYS360(C11,D11)/30,)</f>
        <v>0</v>
      </c>
      <c r="G11" s="11">
        <f t="shared" si="0"/>
        <v>0</v>
      </c>
    </row>
    <row r="12" spans="2:8" ht="15" thickBot="1" x14ac:dyDescent="0.4">
      <c r="B12" s="117" t="s">
        <v>58</v>
      </c>
      <c r="C12" s="118"/>
      <c r="D12" s="118"/>
      <c r="E12" s="119"/>
      <c r="F12" s="13">
        <f>SUM(F6:F11)</f>
        <v>128.69999999999999</v>
      </c>
      <c r="G12" s="13">
        <f>SUM(G6:G11)</f>
        <v>64.349999999999994</v>
      </c>
    </row>
    <row r="14" spans="2:8" ht="15" thickBot="1" x14ac:dyDescent="0.4"/>
    <row r="15" spans="2:8" ht="15" thickBot="1" x14ac:dyDescent="0.4">
      <c r="B15" s="92" t="s">
        <v>59</v>
      </c>
      <c r="C15" s="93"/>
      <c r="D15" s="93"/>
      <c r="E15" s="93"/>
      <c r="F15" s="93"/>
      <c r="G15" s="94"/>
    </row>
    <row r="16" spans="2:8" ht="23.25" customHeight="1" thickBot="1" x14ac:dyDescent="0.4">
      <c r="B16" s="4" t="str">
        <f>B4</f>
        <v>Minimum Qualification - S23</v>
      </c>
      <c r="C16" s="89" t="str">
        <f>C4</f>
        <v>A minimum of one (1) year of experience conducting User research and prototyping.</v>
      </c>
      <c r="D16" s="90"/>
      <c r="E16" s="90"/>
      <c r="F16" s="90"/>
      <c r="G16" s="91"/>
    </row>
    <row r="17" spans="2:7" ht="15" thickBot="1" x14ac:dyDescent="0.4">
      <c r="B17" s="99" t="s">
        <v>60</v>
      </c>
      <c r="C17" s="100"/>
      <c r="D17" s="100"/>
      <c r="E17" s="101"/>
      <c r="F17" s="99" t="s">
        <v>61</v>
      </c>
      <c r="G17" s="101"/>
    </row>
    <row r="18" spans="2:7" ht="15" thickBot="1" x14ac:dyDescent="0.4">
      <c r="B18" s="21" t="s">
        <v>62</v>
      </c>
      <c r="C18" s="102" t="s">
        <v>86</v>
      </c>
      <c r="D18" s="103"/>
      <c r="E18" s="104"/>
      <c r="F18" s="21" t="s">
        <v>63</v>
      </c>
      <c r="G18" s="19" t="s">
        <v>102</v>
      </c>
    </row>
    <row r="19" spans="2:7" ht="15" thickBot="1" x14ac:dyDescent="0.4">
      <c r="B19" s="21" t="s">
        <v>64</v>
      </c>
      <c r="C19" s="105" t="s">
        <v>87</v>
      </c>
      <c r="D19" s="106"/>
      <c r="E19" s="107"/>
      <c r="F19" s="21" t="s">
        <v>65</v>
      </c>
      <c r="G19" s="19" t="s">
        <v>86</v>
      </c>
    </row>
    <row r="20" spans="2:7" ht="15" thickBot="1" x14ac:dyDescent="0.4">
      <c r="B20" s="21" t="s">
        <v>74</v>
      </c>
      <c r="C20" s="17">
        <v>44510</v>
      </c>
      <c r="D20" s="20" t="s">
        <v>67</v>
      </c>
      <c r="E20" s="17">
        <v>45504</v>
      </c>
      <c r="F20" s="21" t="s">
        <v>68</v>
      </c>
      <c r="G20" s="5"/>
    </row>
    <row r="21" spans="2:7" ht="29.5" thickBot="1" x14ac:dyDescent="0.4">
      <c r="B21" s="21" t="s">
        <v>69</v>
      </c>
      <c r="C21" s="40" t="s">
        <v>126</v>
      </c>
      <c r="D21" s="21" t="s">
        <v>70</v>
      </c>
      <c r="E21" s="16">
        <v>0.5</v>
      </c>
      <c r="F21" s="21" t="s">
        <v>71</v>
      </c>
      <c r="G21" s="42" t="s">
        <v>101</v>
      </c>
    </row>
    <row r="22" spans="2:7" ht="14.5" customHeight="1" x14ac:dyDescent="0.35">
      <c r="B22" s="108" t="s">
        <v>72</v>
      </c>
      <c r="C22" s="110" t="s">
        <v>140</v>
      </c>
      <c r="D22" s="110"/>
      <c r="E22" s="110"/>
      <c r="F22" s="110"/>
      <c r="G22" s="111"/>
    </row>
    <row r="23" spans="2:7" ht="77" customHeight="1" thickBot="1" x14ac:dyDescent="0.4">
      <c r="B23" s="109"/>
      <c r="C23" s="112"/>
      <c r="D23" s="112"/>
      <c r="E23" s="112"/>
      <c r="F23" s="112"/>
      <c r="G23" s="113"/>
    </row>
    <row r="24" spans="2:7" ht="15.75" customHeight="1" thickBot="1" x14ac:dyDescent="0.4">
      <c r="B24" s="114"/>
      <c r="C24" s="115"/>
      <c r="D24" s="115"/>
      <c r="E24" s="115"/>
      <c r="F24" s="115"/>
      <c r="G24" s="116"/>
    </row>
    <row r="25" spans="2:7" ht="15" thickBot="1" x14ac:dyDescent="0.4">
      <c r="B25" s="99" t="s">
        <v>73</v>
      </c>
      <c r="C25" s="100"/>
      <c r="D25" s="100"/>
      <c r="E25" s="101"/>
      <c r="F25" s="99" t="s">
        <v>61</v>
      </c>
      <c r="G25" s="101"/>
    </row>
    <row r="26" spans="2:7" ht="15" thickBot="1" x14ac:dyDescent="0.4">
      <c r="B26" s="21" t="s">
        <v>62</v>
      </c>
      <c r="C26" s="125" t="s">
        <v>121</v>
      </c>
      <c r="D26" s="126"/>
      <c r="E26" s="127"/>
      <c r="F26" s="21" t="s">
        <v>63</v>
      </c>
      <c r="G26" s="19" t="s">
        <v>103</v>
      </c>
    </row>
    <row r="27" spans="2:7" ht="15" thickBot="1" x14ac:dyDescent="0.4">
      <c r="B27" s="21" t="s">
        <v>64</v>
      </c>
      <c r="C27" s="105" t="s">
        <v>96</v>
      </c>
      <c r="D27" s="106"/>
      <c r="E27" s="107"/>
      <c r="F27" s="21" t="s">
        <v>65</v>
      </c>
      <c r="G27" s="19" t="s">
        <v>121</v>
      </c>
    </row>
    <row r="28" spans="2:7" ht="15" thickBot="1" x14ac:dyDescent="0.4">
      <c r="B28" s="21" t="s">
        <v>66</v>
      </c>
      <c r="C28" s="17">
        <v>42736</v>
      </c>
      <c r="D28" s="20" t="s">
        <v>75</v>
      </c>
      <c r="E28" s="17">
        <v>44196</v>
      </c>
      <c r="F28" s="21" t="s">
        <v>68</v>
      </c>
      <c r="G28" s="19" t="s">
        <v>105</v>
      </c>
    </row>
    <row r="29" spans="2:7" ht="25.5" thickBot="1" x14ac:dyDescent="0.4">
      <c r="B29" s="21" t="s">
        <v>69</v>
      </c>
      <c r="C29" s="41" t="s">
        <v>95</v>
      </c>
      <c r="D29" s="21" t="s">
        <v>70</v>
      </c>
      <c r="E29" s="16">
        <v>0.5</v>
      </c>
      <c r="F29" s="21" t="s">
        <v>71</v>
      </c>
      <c r="G29" s="37" t="s">
        <v>104</v>
      </c>
    </row>
    <row r="30" spans="2:7" ht="14.5" customHeight="1" x14ac:dyDescent="0.35">
      <c r="B30" s="108" t="s">
        <v>72</v>
      </c>
      <c r="C30" s="110" t="s">
        <v>139</v>
      </c>
      <c r="D30" s="110"/>
      <c r="E30" s="110"/>
      <c r="F30" s="110"/>
      <c r="G30" s="111"/>
    </row>
    <row r="31" spans="2:7" ht="50" customHeight="1" thickBot="1" x14ac:dyDescent="0.4">
      <c r="B31" s="109"/>
      <c r="C31" s="112"/>
      <c r="D31" s="112"/>
      <c r="E31" s="112"/>
      <c r="F31" s="112"/>
      <c r="G31" s="113"/>
    </row>
    <row r="32" spans="2:7" ht="15" thickBot="1" x14ac:dyDescent="0.4">
      <c r="B32" s="114"/>
      <c r="C32" s="115"/>
      <c r="D32" s="115"/>
      <c r="E32" s="115"/>
      <c r="F32" s="115"/>
      <c r="G32" s="116"/>
    </row>
    <row r="33" spans="2:7" ht="15" thickBot="1" x14ac:dyDescent="0.4">
      <c r="B33" s="99" t="s">
        <v>76</v>
      </c>
      <c r="C33" s="100"/>
      <c r="D33" s="100"/>
      <c r="E33" s="101"/>
      <c r="F33" s="99" t="s">
        <v>61</v>
      </c>
      <c r="G33" s="101"/>
    </row>
    <row r="34" spans="2:7" ht="15" thickBot="1" x14ac:dyDescent="0.4">
      <c r="B34" s="21" t="s">
        <v>62</v>
      </c>
      <c r="C34" s="102" t="s">
        <v>121</v>
      </c>
      <c r="D34" s="103"/>
      <c r="E34" s="104"/>
      <c r="F34" s="21" t="s">
        <v>63</v>
      </c>
      <c r="G34" s="19" t="s">
        <v>103</v>
      </c>
    </row>
    <row r="35" spans="2:7" ht="15" thickBot="1" x14ac:dyDescent="0.4">
      <c r="B35" s="21" t="s">
        <v>64</v>
      </c>
      <c r="C35" s="105" t="s">
        <v>92</v>
      </c>
      <c r="D35" s="106"/>
      <c r="E35" s="107"/>
      <c r="F35" s="21" t="s">
        <v>65</v>
      </c>
      <c r="G35" s="19" t="s">
        <v>121</v>
      </c>
    </row>
    <row r="36" spans="2:7" ht="15" thickBot="1" x14ac:dyDescent="0.4">
      <c r="B36" s="21" t="s">
        <v>66</v>
      </c>
      <c r="C36" s="17">
        <v>42736</v>
      </c>
      <c r="D36" s="20" t="s">
        <v>75</v>
      </c>
      <c r="E36" s="17">
        <v>44196</v>
      </c>
      <c r="F36" s="21" t="s">
        <v>68</v>
      </c>
      <c r="G36" s="19" t="s">
        <v>105</v>
      </c>
    </row>
    <row r="37" spans="2:7" ht="15" thickBot="1" x14ac:dyDescent="0.4">
      <c r="B37" s="21" t="s">
        <v>69</v>
      </c>
      <c r="C37" s="18" t="s">
        <v>95</v>
      </c>
      <c r="D37" s="21" t="s">
        <v>70</v>
      </c>
      <c r="E37" s="16">
        <v>0.5</v>
      </c>
      <c r="F37" s="21" t="s">
        <v>71</v>
      </c>
      <c r="G37" s="37" t="s">
        <v>104</v>
      </c>
    </row>
    <row r="38" spans="2:7" hidden="1" x14ac:dyDescent="0.35">
      <c r="B38" s="108" t="s">
        <v>72</v>
      </c>
      <c r="C38" s="110" t="s">
        <v>111</v>
      </c>
      <c r="D38" s="110"/>
      <c r="E38" s="110"/>
      <c r="F38" s="110"/>
      <c r="G38" s="111"/>
    </row>
    <row r="39" spans="2:7" ht="30.65" customHeight="1" thickBot="1" x14ac:dyDescent="0.4">
      <c r="B39" s="109"/>
      <c r="C39" s="112"/>
      <c r="D39" s="112"/>
      <c r="E39" s="112"/>
      <c r="F39" s="112"/>
      <c r="G39" s="113"/>
    </row>
    <row r="40" spans="2:7" ht="15" thickBot="1" x14ac:dyDescent="0.4">
      <c r="B40" s="114"/>
      <c r="C40" s="115"/>
      <c r="D40" s="115"/>
      <c r="E40" s="115"/>
      <c r="F40" s="115"/>
      <c r="G40" s="116"/>
    </row>
    <row r="41" spans="2:7" ht="15" thickBot="1" x14ac:dyDescent="0.4">
      <c r="B41" s="99" t="s">
        <v>77</v>
      </c>
      <c r="C41" s="100"/>
      <c r="D41" s="100"/>
      <c r="E41" s="101"/>
      <c r="F41" s="99" t="s">
        <v>61</v>
      </c>
      <c r="G41" s="101"/>
    </row>
    <row r="42" spans="2:7" ht="15" thickBot="1" x14ac:dyDescent="0.4">
      <c r="B42" s="21" t="s">
        <v>62</v>
      </c>
      <c r="C42" s="125"/>
      <c r="D42" s="126"/>
      <c r="E42" s="127"/>
      <c r="F42" s="21" t="s">
        <v>63</v>
      </c>
      <c r="G42" s="19"/>
    </row>
    <row r="43" spans="2:7" ht="15" thickBot="1" x14ac:dyDescent="0.4">
      <c r="B43" s="21" t="s">
        <v>64</v>
      </c>
      <c r="C43" s="105"/>
      <c r="D43" s="106"/>
      <c r="E43" s="107"/>
      <c r="F43" s="21" t="s">
        <v>65</v>
      </c>
      <c r="G43" s="19"/>
    </row>
    <row r="44" spans="2:7" ht="15" thickBot="1" x14ac:dyDescent="0.4">
      <c r="B44" s="21" t="s">
        <v>66</v>
      </c>
      <c r="C44" s="17"/>
      <c r="D44" s="20" t="s">
        <v>75</v>
      </c>
      <c r="E44" s="17"/>
      <c r="F44" s="21" t="s">
        <v>68</v>
      </c>
      <c r="G44" s="19"/>
    </row>
    <row r="45" spans="2:7" ht="15" thickBot="1" x14ac:dyDescent="0.4">
      <c r="B45" s="21" t="s">
        <v>69</v>
      </c>
      <c r="C45" s="41"/>
      <c r="D45" s="21" t="s">
        <v>70</v>
      </c>
      <c r="E45" s="16"/>
      <c r="F45" s="21" t="s">
        <v>71</v>
      </c>
      <c r="G45" s="37"/>
    </row>
    <row r="46" spans="2:7" x14ac:dyDescent="0.35">
      <c r="B46" s="108" t="s">
        <v>72</v>
      </c>
      <c r="C46" s="110"/>
      <c r="D46" s="110"/>
      <c r="E46" s="110"/>
      <c r="F46" s="110"/>
      <c r="G46" s="111"/>
    </row>
    <row r="47" spans="2:7" ht="15" thickBot="1" x14ac:dyDescent="0.4">
      <c r="B47" s="109"/>
      <c r="C47" s="112"/>
      <c r="D47" s="112"/>
      <c r="E47" s="112"/>
      <c r="F47" s="112"/>
      <c r="G47" s="113"/>
    </row>
    <row r="48" spans="2:7" ht="15" thickBot="1" x14ac:dyDescent="0.4">
      <c r="B48" s="114"/>
      <c r="C48" s="115"/>
      <c r="D48" s="115"/>
      <c r="E48" s="115"/>
      <c r="F48" s="115"/>
      <c r="G48" s="116"/>
    </row>
    <row r="49" spans="2:7" ht="15" thickBot="1" x14ac:dyDescent="0.4">
      <c r="B49" s="99" t="s">
        <v>78</v>
      </c>
      <c r="C49" s="100"/>
      <c r="D49" s="100"/>
      <c r="E49" s="101"/>
      <c r="F49" s="99" t="s">
        <v>61</v>
      </c>
      <c r="G49" s="101"/>
    </row>
    <row r="50" spans="2:7" ht="15" thickBot="1" x14ac:dyDescent="0.4">
      <c r="B50" s="21" t="s">
        <v>62</v>
      </c>
      <c r="C50" s="125"/>
      <c r="D50" s="126"/>
      <c r="E50" s="127"/>
      <c r="F50" s="21" t="s">
        <v>63</v>
      </c>
      <c r="G50" s="19"/>
    </row>
    <row r="51" spans="2:7" ht="15" thickBot="1" x14ac:dyDescent="0.4">
      <c r="B51" s="21" t="s">
        <v>64</v>
      </c>
      <c r="C51" s="105"/>
      <c r="D51" s="106"/>
      <c r="E51" s="107"/>
      <c r="F51" s="21" t="s">
        <v>65</v>
      </c>
      <c r="G51" s="19"/>
    </row>
    <row r="52" spans="2:7" ht="15" thickBot="1" x14ac:dyDescent="0.4">
      <c r="B52" s="21" t="s">
        <v>66</v>
      </c>
      <c r="C52" s="17"/>
      <c r="D52" s="20" t="s">
        <v>75</v>
      </c>
      <c r="E52" s="17"/>
      <c r="F52" s="21" t="s">
        <v>68</v>
      </c>
      <c r="G52" s="19"/>
    </row>
    <row r="53" spans="2:7" ht="15" thickBot="1" x14ac:dyDescent="0.4">
      <c r="B53" s="21" t="s">
        <v>69</v>
      </c>
      <c r="C53" s="18"/>
      <c r="D53" s="21" t="s">
        <v>70</v>
      </c>
      <c r="E53" s="16"/>
      <c r="F53" s="21" t="s">
        <v>71</v>
      </c>
      <c r="G53" s="19"/>
    </row>
    <row r="54" spans="2:7" x14ac:dyDescent="0.35">
      <c r="B54" s="108" t="s">
        <v>72</v>
      </c>
      <c r="C54" s="121"/>
      <c r="D54" s="121"/>
      <c r="E54" s="121"/>
      <c r="F54" s="121"/>
      <c r="G54" s="122"/>
    </row>
    <row r="55" spans="2:7" ht="15" thickBot="1" x14ac:dyDescent="0.4">
      <c r="B55" s="109"/>
      <c r="C55" s="123"/>
      <c r="D55" s="123"/>
      <c r="E55" s="123"/>
      <c r="F55" s="123"/>
      <c r="G55" s="124"/>
    </row>
    <row r="56" spans="2:7" ht="15" thickBot="1" x14ac:dyDescent="0.4">
      <c r="B56" s="114"/>
      <c r="C56" s="115"/>
      <c r="D56" s="115"/>
      <c r="E56" s="115"/>
      <c r="F56" s="115"/>
      <c r="G56" s="116"/>
    </row>
    <row r="57" spans="2:7" ht="15" thickBot="1" x14ac:dyDescent="0.4">
      <c r="B57" s="99" t="s">
        <v>79</v>
      </c>
      <c r="C57" s="100"/>
      <c r="D57" s="100"/>
      <c r="E57" s="101"/>
      <c r="F57" s="99" t="s">
        <v>61</v>
      </c>
      <c r="G57" s="101"/>
    </row>
    <row r="58" spans="2:7" ht="15" thickBot="1" x14ac:dyDescent="0.4">
      <c r="B58" s="21" t="s">
        <v>62</v>
      </c>
      <c r="C58" s="125"/>
      <c r="D58" s="126"/>
      <c r="E58" s="127"/>
      <c r="F58" s="21" t="s">
        <v>63</v>
      </c>
      <c r="G58" s="19"/>
    </row>
    <row r="59" spans="2:7" ht="15" thickBot="1" x14ac:dyDescent="0.4">
      <c r="B59" s="21" t="s">
        <v>64</v>
      </c>
      <c r="C59" s="105"/>
      <c r="D59" s="106"/>
      <c r="E59" s="107"/>
      <c r="F59" s="21" t="s">
        <v>65</v>
      </c>
      <c r="G59" s="19"/>
    </row>
    <row r="60" spans="2:7" ht="15" thickBot="1" x14ac:dyDescent="0.4">
      <c r="B60" s="21" t="s">
        <v>66</v>
      </c>
      <c r="C60" s="17"/>
      <c r="D60" s="20" t="s">
        <v>75</v>
      </c>
      <c r="E60" s="17"/>
      <c r="F60" s="21" t="s">
        <v>68</v>
      </c>
      <c r="G60" s="19"/>
    </row>
    <row r="61" spans="2:7" ht="15" thickBot="1" x14ac:dyDescent="0.4">
      <c r="B61" s="21" t="s">
        <v>69</v>
      </c>
      <c r="C61" s="18"/>
      <c r="D61" s="21" t="s">
        <v>70</v>
      </c>
      <c r="E61" s="16"/>
      <c r="F61" s="21" t="s">
        <v>71</v>
      </c>
      <c r="G61" s="19"/>
    </row>
    <row r="62" spans="2:7" x14ac:dyDescent="0.35">
      <c r="B62" s="108" t="s">
        <v>72</v>
      </c>
      <c r="C62" s="121"/>
      <c r="D62" s="121"/>
      <c r="E62" s="121"/>
      <c r="F62" s="121"/>
      <c r="G62" s="122"/>
    </row>
    <row r="63" spans="2:7" ht="15" thickBot="1" x14ac:dyDescent="0.4">
      <c r="B63" s="109"/>
      <c r="C63" s="123"/>
      <c r="D63" s="123"/>
      <c r="E63" s="123"/>
      <c r="F63" s="123"/>
      <c r="G63" s="124"/>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37" r:id="rId1" xr:uid="{40470F9F-EFB2-400B-BF93-69A97CE59B33}"/>
    <hyperlink ref="G21" r:id="rId2" xr:uid="{27A5E792-730C-43A9-B5EE-3F24B74B38C9}"/>
    <hyperlink ref="G29" r:id="rId3" xr:uid="{83F5A98D-22E7-4EE3-9F5E-BD6F6227995E}"/>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PROCURE-1445957526-84</_dlc_DocId>
    <_dlc_DocIdUrl xmlns="500343c0-af67-4d55-b6f3-a7838e163d14">
      <Url>https://osicagov.sharepoint.com/sites/Procurement/CalSAWS/_layouts/15/DocIdRedir.aspx?ID=PROCURE-1445957526-84</Url>
      <Description>PROCURE-1445957526-84</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FDBBCEB8-233D-4111-8416-8DC76D53A4F8}">
  <ds:schemaRefs>
    <ds:schemaRef ds:uri="http://schemas.microsoft.com/sharepoint/v3/contenttype/forms"/>
  </ds:schemaRefs>
</ds:datastoreItem>
</file>

<file path=customXml/itemProps2.xml><?xml version="1.0" encoding="utf-8"?>
<ds:datastoreItem xmlns:ds="http://schemas.openxmlformats.org/officeDocument/2006/customXml" ds:itemID="{8733234F-F3F2-4652-981C-4C6AB151CB07}"/>
</file>

<file path=customXml/itemProps3.xml><?xml version="1.0" encoding="utf-8"?>
<ds:datastoreItem xmlns:ds="http://schemas.openxmlformats.org/officeDocument/2006/customXml" ds:itemID="{BA68DC29-A1FD-430D-8326-9A14E8903949}">
  <ds:schemaRefs>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purl.org/dc/dcmitype/"/>
    <ds:schemaRef ds:uri="ea4026c8-3390-414a-b854-51b266cbd192"/>
    <ds:schemaRef ds:uri="2aee61e6-86cc-40b7-a95d-8a3fe4e64fa9"/>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DC8AC77D-FC5F-46CE-8BE4-D3E855193994}"/>
</file>

<file path=customXml/itemProps5.xml><?xml version="1.0" encoding="utf-8"?>
<ds:datastoreItem xmlns:ds="http://schemas.openxmlformats.org/officeDocument/2006/customXml" ds:itemID="{64649124-A227-4918-8D53-816473CFA2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Form Instructions</vt:lpstr>
      <vt:lpstr>Resume</vt:lpstr>
      <vt:lpstr>S19</vt:lpstr>
      <vt:lpstr>S20</vt:lpstr>
      <vt:lpstr>S21</vt:lpstr>
      <vt:lpstr>S22</vt:lpstr>
      <vt:lpstr>S23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Wilder, Dawn</cp:lastModifiedBy>
  <cp:revision/>
  <dcterms:created xsi:type="dcterms:W3CDTF">2024-04-09T13:18:20Z</dcterms:created>
  <dcterms:modified xsi:type="dcterms:W3CDTF">2024-08-13T07:34:11Z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cea05730-aa32-46e1-aede-1707224eebf7</vt:lpwstr>
  </property>
  <property fmtid="{D5CDD505-2E9C-101B-9397-08002B2CF9AE}" pid="4" name="MediaServiceImageTags">
    <vt:lpwstr/>
  </property>
</Properties>
</file>