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mygainwell-my.sharepoint.com/personal/dawn_wilder_gainwelltechnologies_com/Documents/Gainwell Info/BenefitsCal M&amp;O/Submitted Files/Cure Period Version/"/>
    </mc:Choice>
  </mc:AlternateContent>
  <xr:revisionPtr revIDLastSave="167" documentId="8_{92D538F4-98E4-4A0A-A635-0DA0CE335F08}" xr6:coauthVersionLast="47" xr6:coauthVersionMax="47" xr10:uidLastSave="{6FFEEFE3-26B4-4F1A-A32D-DB411AE4EDC8}"/>
  <bookViews>
    <workbookView xWindow="-110" yWindow="-110" windowWidth="19420" windowHeight="10420" firstSheet="3" activeTab="2" xr2:uid="{1373EE99-EBE6-4D31-9913-EE1392883D64}"/>
  </bookViews>
  <sheets>
    <sheet name="Form Instructions" sheetId="1" r:id="rId1"/>
    <sheet name="F1" sheetId="2" r:id="rId2"/>
    <sheet name="F2" sheetId="8" r:id="rId3"/>
    <sheet name="F3" sheetId="9" r:id="rId4"/>
    <sheet name="F4" sheetId="10" r:id="rId5"/>
  </sheets>
  <definedNames>
    <definedName name="_xlnm.Print_Area" localSheetId="1">'F1'!$B$1:$J$24</definedName>
    <definedName name="_xlnm.Print_Area" localSheetId="2">'F2'!$B$1:$G$24</definedName>
    <definedName name="_xlnm.Print_Area" localSheetId="3">'F3'!$B$1:$G$24</definedName>
    <definedName name="_xlnm.Print_Area" localSheetId="4">'F4'!$B$1:$J$24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9" l="1"/>
  <c r="C16" i="10"/>
  <c r="G11" i="10"/>
  <c r="E11" i="10"/>
  <c r="J11" i="10" s="1"/>
  <c r="C11" i="10"/>
  <c r="I11" i="10" s="1"/>
  <c r="B11" i="10"/>
  <c r="E10" i="10"/>
  <c r="C10" i="10"/>
  <c r="I10" i="10" s="1"/>
  <c r="B10" i="10"/>
  <c r="E9" i="10"/>
  <c r="C9" i="10"/>
  <c r="I9" i="10" s="1"/>
  <c r="B9" i="10"/>
  <c r="E8" i="10"/>
  <c r="C8" i="10"/>
  <c r="I8" i="10" s="1"/>
  <c r="B8" i="10"/>
  <c r="E7" i="10"/>
  <c r="C7" i="10"/>
  <c r="I7" i="10" s="1"/>
  <c r="B7" i="10"/>
  <c r="E6" i="10"/>
  <c r="C6" i="10"/>
  <c r="I6" i="10" s="1"/>
  <c r="B6" i="10"/>
  <c r="C3" i="10"/>
  <c r="E11" i="9"/>
  <c r="C11" i="9"/>
  <c r="G11" i="9" s="1"/>
  <c r="B11" i="9"/>
  <c r="E10" i="9"/>
  <c r="C10" i="9"/>
  <c r="B10" i="9"/>
  <c r="E9" i="9"/>
  <c r="C9" i="9"/>
  <c r="B9" i="9"/>
  <c r="E8" i="9"/>
  <c r="C8" i="9"/>
  <c r="G8" i="9" s="1"/>
  <c r="B8" i="9"/>
  <c r="E7" i="9"/>
  <c r="C7" i="9"/>
  <c r="B7" i="9"/>
  <c r="E6" i="9"/>
  <c r="C6" i="9"/>
  <c r="B6" i="9"/>
  <c r="C3" i="9"/>
  <c r="C16" i="8"/>
  <c r="E11" i="8"/>
  <c r="C11" i="8"/>
  <c r="B11" i="8"/>
  <c r="E10" i="8"/>
  <c r="C10" i="8"/>
  <c r="G10" i="8" s="1"/>
  <c r="B10" i="8"/>
  <c r="E9" i="8"/>
  <c r="C9" i="8"/>
  <c r="B9" i="8"/>
  <c r="E8" i="8"/>
  <c r="C8" i="8"/>
  <c r="G8" i="8" s="1"/>
  <c r="B8" i="8"/>
  <c r="E7" i="8"/>
  <c r="C7" i="8"/>
  <c r="B7" i="8"/>
  <c r="E6" i="8"/>
  <c r="C6" i="8"/>
  <c r="G6" i="8" s="1"/>
  <c r="B6" i="8"/>
  <c r="C3" i="8"/>
  <c r="C10" i="2"/>
  <c r="E10" i="2"/>
  <c r="J10" i="2" s="1"/>
  <c r="E11" i="2"/>
  <c r="J11" i="2" s="1"/>
  <c r="C11" i="2"/>
  <c r="I11" i="2" s="1"/>
  <c r="E9" i="2"/>
  <c r="J9" i="2" s="1"/>
  <c r="C9" i="2"/>
  <c r="I9" i="2" s="1"/>
  <c r="E8" i="2"/>
  <c r="J8" i="2" s="1"/>
  <c r="C8" i="2"/>
  <c r="I8" i="2" s="1"/>
  <c r="E7" i="2"/>
  <c r="J7" i="2" s="1"/>
  <c r="C7" i="2"/>
  <c r="I7" i="2" s="1"/>
  <c r="E6" i="2"/>
  <c r="J6" i="2" s="1"/>
  <c r="C6" i="2"/>
  <c r="I6" i="2" s="1"/>
  <c r="B10" i="2"/>
  <c r="B11" i="2"/>
  <c r="B9" i="2"/>
  <c r="B8" i="2"/>
  <c r="B7" i="2"/>
  <c r="B6" i="2"/>
  <c r="C16" i="2"/>
  <c r="C3" i="2"/>
  <c r="G10" i="10" l="1"/>
  <c r="J10" i="10"/>
  <c r="G9" i="10"/>
  <c r="J9" i="10"/>
  <c r="G8" i="10"/>
  <c r="J8" i="10"/>
  <c r="G7" i="10"/>
  <c r="J7" i="10"/>
  <c r="G10" i="9"/>
  <c r="G9" i="9"/>
  <c r="G7" i="9"/>
  <c r="G6" i="9"/>
  <c r="G11" i="8"/>
  <c r="G9" i="8"/>
  <c r="G7" i="8"/>
  <c r="G10" i="2"/>
  <c r="I10" i="2"/>
  <c r="G6" i="10"/>
  <c r="G12" i="10" s="1"/>
  <c r="J6" i="10"/>
  <c r="G7" i="2"/>
  <c r="G6" i="2"/>
  <c r="G11" i="2"/>
  <c r="G9" i="2"/>
  <c r="G8" i="2"/>
  <c r="G12" i="9" l="1"/>
  <c r="G12" i="8"/>
  <c r="G12" i="2"/>
</calcChain>
</file>

<file path=xl/sharedStrings.xml><?xml version="1.0" encoding="utf-8"?>
<sst xmlns="http://schemas.openxmlformats.org/spreadsheetml/2006/main" count="398" uniqueCount="66">
  <si>
    <t>BENEFITSCAL FIRM MANDATORY QUALIFICATIONS</t>
  </si>
  <si>
    <t>Bidder Name</t>
  </si>
  <si>
    <t>Gainwell Technologies LLC</t>
  </si>
  <si>
    <r>
      <t xml:space="preserve">The Bidder will complete the tables titled “Firm Mandatory Qualifications Project Details” in the following tabs (F1 - F4) to demonstrate the firm’s Minimum Mandatory Experience.  The tables represent up to six projects. 
Do not enter data in the Summary Table at the top of page; it will auto-populate data from the Project Details table. 
Provide the details of firm experience for the Prime Contractor relevant to the proposed BenefitsCal Services.
For any requirement that has restrictions on the timeframe (i.e. "within the last 10 years"), informational error messages may pop up next to the Project Summary table.   These messages are informational.   Bidders are responsible for the accuracy of their submissions.
</t>
    </r>
    <r>
      <rPr>
        <b/>
        <i/>
        <sz val="10"/>
        <color rgb="FF000000"/>
        <rFont val="Century Gothic"/>
        <family val="2"/>
      </rPr>
      <t>Note:</t>
    </r>
    <r>
      <rPr>
        <sz val="10"/>
        <color rgb="FF000000"/>
        <rFont val="Century Gothic"/>
        <family val="2"/>
      </rPr>
      <t xml:space="preserve">  If more projects are necessary to reflect the mandatory duration, then add additional project detail segment(s) and project summary row(s).  The project summary formulas will need to be re-applied to any new rows.   Please verify that each project summary row relects the appropriate project detail information.</t>
    </r>
  </si>
  <si>
    <t>- Threshold Date</t>
  </si>
  <si>
    <t xml:space="preserve">FIRM MANDATORY QUALIFICATIONS SUMMARY TABLE </t>
  </si>
  <si>
    <t xml:space="preserve">Bidder - </t>
  </si>
  <si>
    <t>Minimum Experience - F1</t>
  </si>
  <si>
    <t>At least three (3) years of Prime Contractor experience developing, implementing and/or supporting portal and/or mobile applications in the Health and Human Services arena. Experience must have been completed or ongoing within the last five (5) years.</t>
  </si>
  <si>
    <t xml:space="preserve"> Project Name</t>
  </si>
  <si>
    <t>Start Date</t>
  </si>
  <si>
    <t>End Date</t>
  </si>
  <si>
    <t>Duration in Months</t>
  </si>
  <si>
    <t>Totals</t>
  </si>
  <si>
    <t xml:space="preserve">FIRM MANDATORY QUALIFICATIONS PROJECT DETAILS </t>
  </si>
  <si>
    <t>Minimum Experience F1</t>
  </si>
  <si>
    <t>Project #1</t>
  </si>
  <si>
    <t xml:space="preserve">Contact </t>
  </si>
  <si>
    <t xml:space="preserve">Company Name: </t>
  </si>
  <si>
    <t>State of West Virginia, Department of Human Services, Bureau for Medical Services</t>
  </si>
  <si>
    <t xml:space="preserve">Contact Name: </t>
  </si>
  <si>
    <t>Sarah Young</t>
  </si>
  <si>
    <t xml:space="preserve">Project Name: </t>
  </si>
  <si>
    <t>West Virginia Portals</t>
  </si>
  <si>
    <t>Contact Title:</t>
  </si>
  <si>
    <t>BMS Deputy Commissioner</t>
  </si>
  <si>
    <t>Contract Amount:</t>
  </si>
  <si>
    <t>$248.9M Total Contract Value (Overall MMIS solution)</t>
  </si>
  <si>
    <t>Address:</t>
  </si>
  <si>
    <t>350 Capitol Street, Room 251 
Charleston, WV 25301</t>
  </si>
  <si>
    <t>Contract Start Date (MM/DD/YYYY):</t>
  </si>
  <si>
    <t>Contract End Date (MM/DD/YYYY):</t>
  </si>
  <si>
    <t>Phone Number:</t>
  </si>
  <si>
    <t>304.558.1700</t>
  </si>
  <si>
    <t>Email:</t>
  </si>
  <si>
    <t>Sarah.K.Young@wv.gov</t>
  </si>
  <si>
    <r>
      <t xml:space="preserve">Describe the services provided:
</t>
    </r>
    <r>
      <rPr>
        <b/>
        <i/>
        <sz val="9"/>
        <color rgb="FF000000"/>
        <rFont val="Century Gothic"/>
        <family val="2"/>
      </rPr>
      <t>Provide sufficient details to support the experience requirement details.</t>
    </r>
  </si>
  <si>
    <t>Gainwell upgraded the MMIS system to expand  capabilities, including support for Health Information Exchanges (HIEs), as well as expanded web portal services for providers and members. West Virginia has public-facing portals for members, providers, and MCOs, which are linked to an internal network hosted in AWS VPC. We enable members and providers to use a web portal to enter claims, verify eligibility, and check claim status. The West Virginia Medicaid Member Portal is accessible by more than 500K program members to verify eligibility. 'The West Virginia Medicaid Provider Portal is accessible by more than 87K West Virginia Medicaid providers to submit claims, check eligibility, and process enrollment activities.  Also, electronic data interchange (EDI) transactions can be downloaded from this portal. The West Virginia Drug Rebate solution has successfully generated invoices, handled dispute resolution, and supported CMS64 reporting. PRIMS Connect is a web portal used by pharmaceutical manufacturers that participate in the Federal and State Medicaid Drug Rebate Program to access invoices, statement of accounts, and claim-level detail. Gainwell also uses PRIMS Connect to send quarterly electronic invoices and late payment letters.</t>
  </si>
  <si>
    <t>Project #2</t>
  </si>
  <si>
    <t>Project #3</t>
  </si>
  <si>
    <t>Project #4</t>
  </si>
  <si>
    <t>Project #5</t>
  </si>
  <si>
    <t>Project #6</t>
  </si>
  <si>
    <t>Minimum Experience - F2</t>
  </si>
  <si>
    <t>At least three (3) years of Prime Contractor experience performing application maintenance and system modifications applying UCD processes and User Experience (UX) activities on IT Projects.</t>
  </si>
  <si>
    <t>Minimum Experience F2</t>
  </si>
  <si>
    <t>California Work Opportunity and Responsibility to Kids Information Network (CalWIN) Consortium</t>
  </si>
  <si>
    <t>Holly Murphy</t>
  </si>
  <si>
    <t xml:space="preserve">CalWIN </t>
  </si>
  <si>
    <t xml:space="preserve">PMO Director </t>
  </si>
  <si>
    <t>$633.4M</t>
  </si>
  <si>
    <t>620 Roseville Parkway, MS5687
Roseville, CA 95747</t>
  </si>
  <si>
    <t>O: (916) 282-3806 | M: (916) 549-5696</t>
  </si>
  <si>
    <t>MurphyH@CalSAWS.org</t>
  </si>
  <si>
    <r>
      <rPr>
        <i/>
        <sz val="10"/>
        <color rgb="FF000000"/>
        <rFont val="Century Gothic"/>
        <family val="2"/>
      </rPr>
      <t xml:space="preserve">Gainwell, as prime contractor, provided the application maintenance and system modifications to the CalWIN system including its numerous applications such as Core CalWIN, Access CalWIN, NoticeCalWIN, and the MyBCW portal and mobile application.  The CalWIN system application consisted of multiple tiers with varying technologies that include Java running on WebLogic for the user interface (UI) tier that contained more than 1,500 application screens. </t>
    </r>
    <r>
      <rPr>
        <i/>
        <sz val="10"/>
        <color rgb="FFFF0000"/>
        <rFont val="Century Gothic"/>
        <family val="2"/>
      </rPr>
      <t xml:space="preserve"> </t>
    </r>
    <r>
      <rPr>
        <i/>
        <sz val="10"/>
        <color rgb="FF000000"/>
        <rFont val="Century Gothic"/>
        <family val="2"/>
      </rPr>
      <t>For the CalWIN core application, UCD and UX methodologies were employed. The project team engaged focus groups referred to as Project Action Teams.  These teams were engaged throughout the development lifecycle from idenfifying needs through design and into the usability testing. 
In the MyBCW portal, customers applied for or checked on their benefits amongst several other functions such as document upload. In addition to the portal, a mobile application using responsive design techniques was provided.  For the portal and mobile applications, we employed UCD and UX methodologies including engaging focus groups similar to the CalWIN core application.  In addition to focus groups, other UCD techniques were used including outreach interactions, persona development, user stories, wireframes, Agile development with focus group feedback, usability testing, and incorporation of web development techniques for users with disabilities.</t>
    </r>
  </si>
  <si>
    <t>Minimum Experience - F3</t>
  </si>
  <si>
    <t>At least three (3) years of Prime Contractor experience performing application maintenance and system modifications in an environment of similar size and complexity to the BenefitsCal application with: 1) Real-time web-based application experience in JAVA; and 2) AWS cloud architecture and/or deployment experience.</t>
  </si>
  <si>
    <t>Minimum Experience F3</t>
  </si>
  <si>
    <t>CalWIN</t>
  </si>
  <si>
    <t>The CalWIN system application consists of multiple tiers with varying technologies that include Java running on WebLogic for the user interface (UI) tier that contained more than 1,500 application screens and Tuxedo C for the services tier that integrates Corticon Rules for much of the core business logic. The data tier was hosted in Oracle databases that totaled 18 terabytes and contained more than 1,400 tables. The system also included daily batch processing and a document management system that contained more than 640 million documents. The CalWIN system including its multiple applications such as Core CalWIN, Access CalWIN, Notice CalWIN and the MyBCW portal/mobile application resulted in Gainwell prime contractor experience performing application maintenance and system modifications in JAVA in both AWS and data center environments of significantly larger size and complexity than the BenefitsCal application. 
The Notice CalWIN application was a real-time web based application, similarly sized to BenefitsCal, running JAVA in AWS which required both AWS cloud architecture and deployment.  The CalWIN systems also included a portal (MyBCW) where customers could apply for or check on their benefits. In addition to the portal, a mobile application using responsive design techniques was provided.  The CalWIN UI, including the MyBCW portal, was a real-time web based application running JAVA with components deployed in AWS requiring both AWS cloud architecture and deployment in a 24x7 environment.</t>
  </si>
  <si>
    <t>Minimum Experience -F4</t>
  </si>
  <si>
    <t>Prime Contractor experience with the transition of one IT System, from one company to another. The Project must have occurred within the last ten (10) years.</t>
  </si>
  <si>
    <t>Minimum Experience F4</t>
  </si>
  <si>
    <t>West Virginia Molina-HealthPAS</t>
  </si>
  <si>
    <t>350 Capitol St. Room 251 
Charleston, WV 25301</t>
  </si>
  <si>
    <t>West Virginia’s Medicaid enterprise systems have been transitioned several times from one company to another as our predecessor companies have taken over responsibility for the contract with the State: DXC Technology, Molina Healthcare, and Gainwell Technologies have all had responsibility for West Virginia’s MMIS and related systems. These transitions have involved extensive legal arrangements, reporting structures, corporate governance, and the many other considerations of onboarding a new organization, while maintaining uninterrupted service levels and quality and, where possible, account staff stability. This process included new staff to transition to the program, run platform and applications, and replatform the hosted solution to the AWS cloud. Gainwell transitioned the West Virginia MMIS (a cloud-based system) from Molina Healthcare, Inc.’s virtual private cloud. Prior to transition, the cloud-based system was operated by Molina Healthcare, Inc. as a tenant, which was fully containerized, architected for cloud operations, and using cloud-based tooling. Gainwell transitioned the cloud-based West Virginia MMIS to a Gainwell-managed AWS cloud instance in March 2021.
The West Virginia MMIS infrastructure migrated to the AWS Cloud in March 2021. Gainwell solutions are cloud-based and optimized to provide our clients with the most flexible infrastructure solution options and latest technologies. This approach provides assurance that Gainwell solutions can quickly accommodate Federal- and State-mandated changes as well as typical maintenance and operational updates while mitigating project timeline, performance, system outage recovery, backup, and cost risks.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</si>
</sst>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
  </numFmts>
  <fonts count="17" x14ac:knownFonts="1">
    <font>
      <sz val="11"/>
      <color theme="1"/>
      <name val="Calibri"/>
      <family val="2"/>
      <scheme val="minor"/>
    </font>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rgb="FF000000"/>
      <name val="Century Gothic"/>
      <family val="2"/>
    </font>
    <font>
      <sz val="10"/>
      <color theme="1"/>
      <name val="Century Gothic"/>
      <family val="2"/>
    </font>
    <font>
      <b/>
      <sz val="10"/>
      <color rgb="FF000000"/>
      <name val="Century Gothic"/>
      <family val="2"/>
    </font>
    <font>
      <sz val="11"/>
      <color theme="1"/>
      <name val="Century Gothic"/>
      <family val="2"/>
    </font>
    <font>
      <sz val="10"/>
      <color rgb="FFFFFFFF"/>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i/>
      <sz val="9"/>
      <color rgb="FF000000"/>
      <name val="Century Gothic"/>
      <family val="2"/>
    </font>
    <font>
      <u/>
      <sz val="11"/>
      <color theme="10"/>
      <name val="Calibri"/>
      <family val="2"/>
      <scheme val="minor"/>
    </font>
    <font>
      <i/>
      <sz val="10"/>
      <color rgb="FFFF0000"/>
      <name val="Century Gothic"/>
      <family val="2"/>
    </font>
  </fonts>
  <fills count="7">
    <fill>
      <patternFill patternType="none"/>
    </fill>
    <fill>
      <patternFill patternType="gray125"/>
    </fill>
    <fill>
      <patternFill patternType="solid">
        <fgColor rgb="FF2F5496"/>
        <bgColor indexed="64"/>
      </patternFill>
    </fill>
    <fill>
      <patternFill patternType="solid">
        <fgColor rgb="FFD9D9D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s>
  <cellStyleXfs count="3">
    <xf numFmtId="0" fontId="0" fillId="0" borderId="0"/>
    <xf numFmtId="44" fontId="1" fillId="0" borderId="0" applyFont="0" applyFill="0" applyBorder="0" applyAlignment="0" applyProtection="0"/>
    <xf numFmtId="0" fontId="15" fillId="0" borderId="0" applyNumberFormat="0" applyFill="0" applyBorder="0" applyAlignment="0" applyProtection="0"/>
  </cellStyleXfs>
  <cellXfs count="86">
    <xf numFmtId="0" fontId="0" fillId="0" borderId="0" xfId="0"/>
    <xf numFmtId="0" fontId="9" fillId="2" borderId="1" xfId="0" applyFont="1" applyFill="1" applyBorder="1" applyAlignment="1">
      <alignment vertical="center" wrapText="1"/>
    </xf>
    <xf numFmtId="0" fontId="10" fillId="0" borderId="7" xfId="0" applyFont="1" applyBorder="1" applyAlignment="1">
      <alignment horizontal="left" vertical="center" indent="4"/>
    </xf>
    <xf numFmtId="0" fontId="10" fillId="0" borderId="1" xfId="0" applyFont="1" applyBorder="1" applyAlignment="1">
      <alignment horizontal="left" vertical="center" indent="4"/>
    </xf>
    <xf numFmtId="0" fontId="2" fillId="0" borderId="0" xfId="0" applyFont="1"/>
    <xf numFmtId="0" fontId="7" fillId="3" borderId="5" xfId="0" applyFont="1" applyFill="1" applyBorder="1" applyAlignment="1">
      <alignment horizontal="center" vertical="center"/>
    </xf>
    <xf numFmtId="0" fontId="8" fillId="0" borderId="8" xfId="0" applyFont="1" applyBorder="1" applyAlignment="1">
      <alignment vertical="center" wrapText="1"/>
    </xf>
    <xf numFmtId="0" fontId="12" fillId="5" borderId="5" xfId="0" applyFont="1" applyFill="1" applyBorder="1" applyAlignment="1">
      <alignment vertical="center"/>
    </xf>
    <xf numFmtId="14" fontId="10" fillId="0" borderId="1" xfId="0" applyNumberFormat="1" applyFont="1" applyBorder="1" applyAlignment="1">
      <alignment horizontal="center" vertical="center"/>
    </xf>
    <xf numFmtId="0" fontId="11" fillId="4" borderId="1" xfId="0" applyFont="1" applyFill="1" applyBorder="1" applyAlignment="1">
      <alignment horizontal="left" vertical="center"/>
    </xf>
    <xf numFmtId="0" fontId="0" fillId="0" borderId="0" xfId="0" quotePrefix="1"/>
    <xf numFmtId="0" fontId="2" fillId="0" borderId="0" xfId="0" quotePrefix="1" applyFont="1"/>
    <xf numFmtId="0" fontId="11" fillId="4" borderId="4" xfId="0" applyFont="1" applyFill="1" applyBorder="1" applyAlignment="1">
      <alignment horizontal="left" vertical="center" wrapText="1"/>
    </xf>
    <xf numFmtId="164" fontId="6" fillId="5" borderId="1" xfId="0" applyNumberFormat="1" applyFont="1" applyFill="1" applyBorder="1" applyAlignment="1">
      <alignment vertical="center" wrapText="1"/>
    </xf>
    <xf numFmtId="1" fontId="12" fillId="5" borderId="1" xfId="0" applyNumberFormat="1" applyFont="1" applyFill="1" applyBorder="1" applyAlignment="1">
      <alignment vertical="center" wrapText="1"/>
    </xf>
    <xf numFmtId="14" fontId="0" fillId="0" borderId="0" xfId="0" applyNumberFormat="1"/>
    <xf numFmtId="0" fontId="4" fillId="2" borderId="2" xfId="0" applyFont="1" applyFill="1" applyBorder="1" applyAlignment="1">
      <alignment vertical="center"/>
    </xf>
    <xf numFmtId="0" fontId="7" fillId="3" borderId="1" xfId="0" applyFont="1" applyFill="1" applyBorder="1" applyAlignment="1">
      <alignment horizontal="center" vertical="center" wrapText="1"/>
    </xf>
    <xf numFmtId="0" fontId="10" fillId="0" borderId="1" xfId="0" applyFont="1" applyBorder="1" applyAlignment="1">
      <alignment horizontal="left" vertical="center"/>
    </xf>
    <xf numFmtId="0" fontId="10" fillId="0" borderId="1" xfId="0" applyFont="1" applyBorder="1" applyAlignment="1">
      <alignment horizontal="left" vertical="center" wrapText="1"/>
    </xf>
    <xf numFmtId="0" fontId="15" fillId="0" borderId="7" xfId="2"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7" fillId="3" borderId="2" xfId="0" applyFont="1" applyFill="1" applyBorder="1" applyAlignment="1">
      <alignment vertical="center" wrapText="1"/>
    </xf>
    <xf numFmtId="0" fontId="7" fillId="3" borderId="4" xfId="0" applyFont="1" applyFill="1" applyBorder="1" applyAlignment="1">
      <alignmen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7" fillId="3" borderId="3" xfId="0" applyFont="1" applyFill="1" applyBorder="1" applyAlignment="1">
      <alignment vertical="center" wrapText="1"/>
    </xf>
    <xf numFmtId="0" fontId="5" fillId="3" borderId="2" xfId="0" applyFont="1" applyFill="1" applyBorder="1" applyAlignment="1">
      <alignment vertical="center" wrapText="1"/>
    </xf>
    <xf numFmtId="0" fontId="5" fillId="3" borderId="3" xfId="0" applyFont="1" applyFill="1" applyBorder="1" applyAlignment="1">
      <alignment vertical="center" wrapText="1"/>
    </xf>
    <xf numFmtId="0" fontId="5" fillId="3" borderId="4" xfId="0" applyFont="1" applyFill="1" applyBorder="1" applyAlignment="1">
      <alignment vertical="center" wrapText="1"/>
    </xf>
    <xf numFmtId="0" fontId="11" fillId="4" borderId="12" xfId="0" applyFont="1" applyFill="1" applyBorder="1" applyAlignment="1">
      <alignment horizontal="left" vertical="center" wrapText="1"/>
    </xf>
    <xf numFmtId="0" fontId="11" fillId="4" borderId="5" xfId="0" applyFont="1" applyFill="1" applyBorder="1" applyAlignment="1">
      <alignment horizontal="left" vertical="center"/>
    </xf>
    <xf numFmtId="0" fontId="10" fillId="0" borderId="9" xfId="0" applyFont="1" applyBorder="1" applyAlignment="1">
      <alignment horizontal="left" vertical="center" indent="1"/>
    </xf>
    <xf numFmtId="0" fontId="10" fillId="0" borderId="10" xfId="0" applyFont="1" applyBorder="1" applyAlignment="1">
      <alignment horizontal="left" vertical="center" indent="1"/>
    </xf>
    <xf numFmtId="0" fontId="10" fillId="0" borderId="6" xfId="0" applyFont="1" applyBorder="1" applyAlignment="1">
      <alignment horizontal="left" vertical="center" indent="1"/>
    </xf>
    <xf numFmtId="0" fontId="10" fillId="0" borderId="7" xfId="0" applyFont="1" applyBorder="1" applyAlignment="1">
      <alignment horizontal="left" vertical="center" inden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0" fillId="0" borderId="2" xfId="0" applyFont="1" applyBorder="1" applyAlignment="1">
      <alignment horizontal="left" vertical="center" indent="4"/>
    </xf>
    <xf numFmtId="0" fontId="10" fillId="0" borderId="3" xfId="0" applyFont="1" applyBorder="1" applyAlignment="1">
      <alignment horizontal="left" vertical="center" indent="4"/>
    </xf>
    <xf numFmtId="0" fontId="10" fillId="0" borderId="4" xfId="0" applyFont="1" applyBorder="1" applyAlignment="1">
      <alignment horizontal="left" vertical="center" indent="4"/>
    </xf>
    <xf numFmtId="0" fontId="10" fillId="0" borderId="8" xfId="0" applyFont="1" applyBorder="1" applyAlignment="1">
      <alignment horizontal="left" vertical="center"/>
    </xf>
    <xf numFmtId="0" fontId="10" fillId="0" borderId="0" xfId="0" applyFont="1" applyAlignment="1">
      <alignment horizontal="left" vertical="center"/>
    </xf>
    <xf numFmtId="0" fontId="10" fillId="0" borderId="11" xfId="0" applyFont="1" applyBorder="1" applyAlignment="1">
      <alignment horizontal="left" vertical="center"/>
    </xf>
    <xf numFmtId="0" fontId="10" fillId="6" borderId="2" xfId="0" applyFont="1" applyFill="1" applyBorder="1" applyAlignment="1">
      <alignment horizontal="left" vertical="center" wrapText="1" indent="4"/>
    </xf>
    <xf numFmtId="0" fontId="10" fillId="6" borderId="3" xfId="0" applyFont="1" applyFill="1" applyBorder="1" applyAlignment="1">
      <alignment horizontal="left" vertical="center" wrapText="1" indent="4"/>
    </xf>
    <xf numFmtId="0" fontId="10" fillId="6" borderId="4" xfId="0" applyFont="1" applyFill="1" applyBorder="1" applyAlignment="1">
      <alignment horizontal="left" vertical="center" wrapText="1" indent="4"/>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11" fillId="4" borderId="4" xfId="0" applyFont="1" applyFill="1" applyBorder="1" applyAlignment="1">
      <alignment horizontal="center" vertical="center"/>
    </xf>
    <xf numFmtId="44" fontId="10" fillId="0" borderId="2" xfId="1" applyFont="1" applyBorder="1" applyAlignment="1">
      <alignment horizontal="left" vertical="center"/>
    </xf>
    <xf numFmtId="44" fontId="10" fillId="0" borderId="3" xfId="1" applyFont="1" applyBorder="1" applyAlignment="1">
      <alignment horizontal="left" vertical="center"/>
    </xf>
    <xf numFmtId="44" fontId="10" fillId="0" borderId="4" xfId="1" applyFont="1" applyBorder="1" applyAlignment="1">
      <alignment horizontal="left" vertical="center"/>
    </xf>
    <xf numFmtId="0" fontId="4" fillId="2" borderId="2"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14" fontId="6" fillId="5" borderId="1" xfId="0" applyNumberFormat="1" applyFont="1" applyFill="1" applyBorder="1" applyAlignment="1">
      <alignment vertical="center" wrapText="1"/>
    </xf>
    <xf numFmtId="14" fontId="12" fillId="5" borderId="1" xfId="0" applyNumberFormat="1" applyFont="1" applyFill="1" applyBorder="1" applyAlignment="1">
      <alignment vertical="center"/>
    </xf>
    <xf numFmtId="0" fontId="10" fillId="0" borderId="9" xfId="0" quotePrefix="1" applyFont="1" applyBorder="1" applyAlignment="1">
      <alignment horizontal="left" vertical="center" wrapText="1"/>
    </xf>
    <xf numFmtId="0" fontId="10" fillId="0" borderId="9" xfId="0" applyFont="1" applyBorder="1" applyAlignment="1">
      <alignment horizontal="left" vertical="center"/>
    </xf>
    <xf numFmtId="0" fontId="10" fillId="0" borderId="10"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7" fillId="3" borderId="1"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3" fillId="0" borderId="2" xfId="0" applyFont="1" applyBorder="1" applyAlignment="1">
      <alignment horizontal="right" vertical="center"/>
    </xf>
    <xf numFmtId="0" fontId="13" fillId="0" borderId="3" xfId="0" applyFont="1" applyBorder="1" applyAlignment="1">
      <alignment horizontal="right" vertical="center"/>
    </xf>
    <xf numFmtId="0" fontId="13" fillId="0" borderId="4" xfId="0" applyFont="1" applyBorder="1" applyAlignment="1">
      <alignment horizontal="right" vertical="center"/>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9" xfId="0" applyFont="1" applyBorder="1" applyAlignment="1">
      <alignment horizontal="left" vertical="center" wrapText="1"/>
    </xf>
  </cellXfs>
  <cellStyles count="3">
    <cellStyle name="Currency" xfId="1" builtinId="4"/>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Sarah.K.Young@wv.gov"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MurphyH@CalSAWS.org"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MurphyH@CalSAWS.org"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Sarah.K.Young@wv.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pageSetUpPr fitToPage="1"/>
  </sheetPr>
  <dimension ref="B1:J4"/>
  <sheetViews>
    <sheetView workbookViewId="0">
      <selection activeCell="H3" sqref="H3:J3"/>
    </sheetView>
  </sheetViews>
  <sheetFormatPr defaultRowHeight="14.5" x14ac:dyDescent="0.35"/>
  <cols>
    <col min="1" max="1" width="3.7265625" customWidth="1"/>
    <col min="2" max="10" width="14.26953125" customWidth="1"/>
  </cols>
  <sheetData>
    <row r="1" spans="2:10" ht="15" thickBot="1" x14ac:dyDescent="0.4"/>
    <row r="2" spans="2:10" ht="15.5" thickBot="1" x14ac:dyDescent="0.4">
      <c r="B2" s="21" t="s">
        <v>0</v>
      </c>
      <c r="C2" s="22"/>
      <c r="D2" s="22"/>
      <c r="E2" s="22"/>
      <c r="F2" s="22"/>
      <c r="G2" s="22"/>
      <c r="H2" s="22"/>
      <c r="I2" s="22"/>
      <c r="J2" s="23"/>
    </row>
    <row r="3" spans="2:10" ht="27.75" customHeight="1" thickBot="1" x14ac:dyDescent="0.4">
      <c r="B3" s="24" t="s">
        <v>1</v>
      </c>
      <c r="C3" s="25"/>
      <c r="D3" s="26" t="s">
        <v>2</v>
      </c>
      <c r="E3" s="27"/>
      <c r="F3" s="27"/>
      <c r="G3" s="28"/>
      <c r="H3" s="24"/>
      <c r="I3" s="29"/>
      <c r="J3" s="25"/>
    </row>
    <row r="4" spans="2:10" ht="185.25" customHeight="1" thickBot="1" x14ac:dyDescent="0.4">
      <c r="B4" s="30" t="s">
        <v>3</v>
      </c>
      <c r="C4" s="31"/>
      <c r="D4" s="31"/>
      <c r="E4" s="31"/>
      <c r="F4" s="31"/>
      <c r="G4" s="31"/>
      <c r="H4" s="31"/>
      <c r="I4" s="31"/>
      <c r="J4" s="32"/>
    </row>
  </sheetData>
  <mergeCells count="5">
    <mergeCell ref="B2:J2"/>
    <mergeCell ref="B3:C3"/>
    <mergeCell ref="D3:G3"/>
    <mergeCell ref="H3:J3"/>
    <mergeCell ref="B4:J4"/>
  </mergeCells>
  <printOptions horizontalCentered="1"/>
  <pageMargins left="0.7" right="0.7" top="0.75" bottom="0.75" header="0.3" footer="0.3"/>
  <pageSetup paperSize="5" fitToHeight="0" orientation="landscape" horizontalDpi="1200" verticalDpi="1200" r:id="rId1"/>
  <headerFooter scaleWithDoc="0">
    <oddFooter>&amp;R&amp;"Century Gothic,Regular"&amp;P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pageSetUpPr fitToPage="1"/>
  </sheetPr>
  <dimension ref="B1:J69"/>
  <sheetViews>
    <sheetView topLeftCell="C3" workbookViewId="0">
      <selection activeCell="C3" sqref="C3:D3"/>
    </sheetView>
  </sheetViews>
  <sheetFormatPr defaultRowHeight="14.5" x14ac:dyDescent="0.35"/>
  <cols>
    <col min="1" max="1" width="4" customWidth="1"/>
    <col min="2" max="2" width="36.26953125" customWidth="1"/>
    <col min="3" max="7" width="24.54296875" customWidth="1"/>
    <col min="8" max="8" width="3.26953125" customWidth="1"/>
    <col min="9" max="9" width="16.26953125" customWidth="1"/>
    <col min="10" max="10" width="30.26953125" bestFit="1" customWidth="1"/>
  </cols>
  <sheetData>
    <row r="1" spans="2:10" ht="15" thickBot="1" x14ac:dyDescent="0.4">
      <c r="I1" s="15">
        <v>43647</v>
      </c>
      <c r="J1" s="10" t="s">
        <v>4</v>
      </c>
    </row>
    <row r="2" spans="2:10" ht="15" thickBot="1" x14ac:dyDescent="0.4">
      <c r="B2" s="57" t="s">
        <v>5</v>
      </c>
      <c r="C2" s="58"/>
      <c r="D2" s="58"/>
      <c r="E2" s="58"/>
      <c r="F2" s="58"/>
      <c r="G2" s="59"/>
    </row>
    <row r="3" spans="2:10" ht="15" thickBot="1" x14ac:dyDescent="0.4">
      <c r="B3" s="16" t="s">
        <v>6</v>
      </c>
      <c r="C3" s="63" t="str">
        <f>'Form Instructions'!D3</f>
        <v>Gainwell Technologies LLC</v>
      </c>
      <c r="D3" s="64"/>
      <c r="E3" s="65"/>
      <c r="F3" s="66"/>
      <c r="G3" s="67"/>
    </row>
    <row r="4" spans="2:10" ht="41.25" customHeight="1" thickBot="1" x14ac:dyDescent="0.4">
      <c r="B4" s="16" t="s">
        <v>7</v>
      </c>
      <c r="C4" s="60" t="s">
        <v>8</v>
      </c>
      <c r="D4" s="61"/>
      <c r="E4" s="61"/>
      <c r="F4" s="61"/>
      <c r="G4" s="62"/>
      <c r="H4" s="6"/>
    </row>
    <row r="5" spans="2:10" s="4" customFormat="1" ht="15" thickBot="1" x14ac:dyDescent="0.4">
      <c r="B5" s="5" t="s">
        <v>9</v>
      </c>
      <c r="C5" s="75" t="s">
        <v>10</v>
      </c>
      <c r="D5" s="75"/>
      <c r="E5" s="75" t="s">
        <v>11</v>
      </c>
      <c r="F5" s="75"/>
      <c r="G5" s="17" t="s">
        <v>12</v>
      </c>
    </row>
    <row r="6" spans="2:10" ht="15" thickBot="1" x14ac:dyDescent="0.4">
      <c r="B6" s="7" t="str">
        <f>IF(ISTEXT(C19),C19,"")</f>
        <v>West Virginia Portals</v>
      </c>
      <c r="C6" s="68">
        <f>IF(ISTEXT(C19),C21,)</f>
        <v>42388</v>
      </c>
      <c r="D6" s="68"/>
      <c r="E6" s="68">
        <f>IF(ISTEXT(C19),E21,)</f>
        <v>45657</v>
      </c>
      <c r="F6" s="68"/>
      <c r="G6" s="13">
        <f>IF(ISTEXT(C19),DAYS360(C6,E6)/30,)</f>
        <v>107.4</v>
      </c>
      <c r="I6" s="11" t="str">
        <f>IF(C6&lt;$I$1,  "Start Date is beyond 5 years", "")</f>
        <v>Start Date is beyond 5 years</v>
      </c>
      <c r="J6" s="11" t="str">
        <f>IF(E6&lt;$I$1,  "End Date is beyond 5 years", "")</f>
        <v/>
      </c>
    </row>
    <row r="7" spans="2:10" ht="15" thickBot="1" x14ac:dyDescent="0.4">
      <c r="B7" s="7" t="str">
        <f>IF(ISTEXT(C28),C28,"")</f>
        <v/>
      </c>
      <c r="C7" s="68" t="str">
        <f>IF(ISTEXT(C28),C30,"")</f>
        <v/>
      </c>
      <c r="D7" s="68"/>
      <c r="E7" s="68" t="str">
        <f>IF(ISTEXT(C28),E30,"")</f>
        <v/>
      </c>
      <c r="F7" s="68"/>
      <c r="G7" s="13">
        <f>IF(ISTEXT(C28),DAYS360(C7,E7)/30,)</f>
        <v>0</v>
      </c>
      <c r="I7" s="11" t="str">
        <f t="shared" ref="I7:I11" si="0">IF(C7&lt;$I$1,  "Start Date is beyond 5 years", "")</f>
        <v/>
      </c>
      <c r="J7" s="11" t="str">
        <f t="shared" ref="J7:J11" si="1">IF(E7&lt;$I$1,  "End Date is beyond 5 years", "")</f>
        <v/>
      </c>
    </row>
    <row r="8" spans="2:10" ht="15" thickBot="1" x14ac:dyDescent="0.4">
      <c r="B8" s="7" t="str">
        <f>IF(ISTEXT(C37),C37,"")</f>
        <v/>
      </c>
      <c r="C8" s="68" t="str">
        <f>IF(ISTEXT(C37),C39,"")</f>
        <v/>
      </c>
      <c r="D8" s="68"/>
      <c r="E8" s="68" t="str">
        <f>IF(ISTEXT(C37),E39,"")</f>
        <v/>
      </c>
      <c r="F8" s="68"/>
      <c r="G8" s="13">
        <f>IF(ISTEXT(C37),DAYS360(C8,E8)/30,)</f>
        <v>0</v>
      </c>
      <c r="I8" s="11" t="str">
        <f t="shared" si="0"/>
        <v/>
      </c>
      <c r="J8" s="11" t="str">
        <f t="shared" si="1"/>
        <v/>
      </c>
    </row>
    <row r="9" spans="2:10" ht="15" thickBot="1" x14ac:dyDescent="0.4">
      <c r="B9" s="7" t="str">
        <f>IF(ISTEXT(C46),C46,"")</f>
        <v/>
      </c>
      <c r="C9" s="68" t="str">
        <f>IF(ISTEXT(C46),C48,"")</f>
        <v/>
      </c>
      <c r="D9" s="68"/>
      <c r="E9" s="68" t="str">
        <f>IF(ISTEXT(C46),E48,"")</f>
        <v/>
      </c>
      <c r="F9" s="68"/>
      <c r="G9" s="13">
        <f>IF(ISTEXT(C46),DAYS360(C9,E9)/30,)</f>
        <v>0</v>
      </c>
      <c r="I9" s="11" t="str">
        <f t="shared" si="0"/>
        <v/>
      </c>
      <c r="J9" s="11" t="str">
        <f t="shared" si="1"/>
        <v/>
      </c>
    </row>
    <row r="10" spans="2:10" ht="15" thickBot="1" x14ac:dyDescent="0.4">
      <c r="B10" s="7" t="str">
        <f>IF(ISTEXT(C55),C55,"")</f>
        <v/>
      </c>
      <c r="C10" s="69" t="str">
        <f>IF(ISTEXT(C55),C57,"")</f>
        <v/>
      </c>
      <c r="D10" s="69"/>
      <c r="E10" s="69" t="str">
        <f>IF(ISTEXT(C55),E57,"")</f>
        <v/>
      </c>
      <c r="F10" s="69"/>
      <c r="G10" s="13">
        <f>IF(ISTEXT(C55),DAYS360(C10,E10)/30,)</f>
        <v>0</v>
      </c>
      <c r="I10" s="11" t="str">
        <f t="shared" si="0"/>
        <v/>
      </c>
      <c r="J10" s="11" t="str">
        <f t="shared" si="1"/>
        <v/>
      </c>
    </row>
    <row r="11" spans="2:10" ht="15" thickBot="1" x14ac:dyDescent="0.4">
      <c r="B11" s="7" t="str">
        <f>IF(ISTEXT(C64),C64,"")</f>
        <v/>
      </c>
      <c r="C11" s="68" t="str">
        <f>IF(ISTEXT(C64),C66,"")</f>
        <v/>
      </c>
      <c r="D11" s="68"/>
      <c r="E11" s="68" t="str">
        <f>IF(ISTEXT(C64),E66,"")</f>
        <v/>
      </c>
      <c r="F11" s="68"/>
      <c r="G11" s="13">
        <f>IF(ISTEXT(C64),DAYS360(C11,E11)/30,)</f>
        <v>0</v>
      </c>
      <c r="I11" s="11" t="str">
        <f t="shared" si="0"/>
        <v/>
      </c>
      <c r="J11" s="11" t="str">
        <f t="shared" si="1"/>
        <v/>
      </c>
    </row>
    <row r="12" spans="2:10" ht="15" thickBot="1" x14ac:dyDescent="0.4">
      <c r="B12" s="79" t="s">
        <v>13</v>
      </c>
      <c r="C12" s="80"/>
      <c r="D12" s="80"/>
      <c r="E12" s="80"/>
      <c r="F12" s="81"/>
      <c r="G12" s="14">
        <f>SUM(G6:G11)</f>
        <v>107.4</v>
      </c>
    </row>
    <row r="14" spans="2:10" ht="15" thickBot="1" x14ac:dyDescent="0.4"/>
    <row r="15" spans="2:10" ht="15" thickBot="1" x14ac:dyDescent="0.4">
      <c r="B15" s="57" t="s">
        <v>14</v>
      </c>
      <c r="C15" s="58"/>
      <c r="D15" s="58"/>
      <c r="E15" s="58"/>
      <c r="F15" s="58"/>
      <c r="G15" s="59"/>
    </row>
    <row r="16" spans="2:10" ht="42.75" customHeight="1" thickBot="1" x14ac:dyDescent="0.4">
      <c r="B16" s="1" t="s">
        <v>15</v>
      </c>
      <c r="C16" s="60" t="str">
        <f>C4</f>
        <v>At least three (3) years of Prime Contractor experience developing, implementing and/or supporting portal and/or mobile applications in the Health and Human Services arena. Experience must have been completed or ongoing within the last five (5) years.</v>
      </c>
      <c r="D16" s="61"/>
      <c r="E16" s="61"/>
      <c r="F16" s="61"/>
      <c r="G16" s="62"/>
    </row>
    <row r="17" spans="2:7" ht="15" thickBot="1" x14ac:dyDescent="0.4">
      <c r="B17" s="39" t="s">
        <v>16</v>
      </c>
      <c r="C17" s="40"/>
      <c r="D17" s="40"/>
      <c r="E17" s="41"/>
      <c r="F17" s="39" t="s">
        <v>17</v>
      </c>
      <c r="G17" s="41"/>
    </row>
    <row r="18" spans="2:7" ht="15" thickBot="1" x14ac:dyDescent="0.4">
      <c r="B18" s="9" t="s">
        <v>18</v>
      </c>
      <c r="C18" s="76" t="s">
        <v>19</v>
      </c>
      <c r="D18" s="77"/>
      <c r="E18" s="78"/>
      <c r="F18" s="9" t="s">
        <v>20</v>
      </c>
      <c r="G18" s="18" t="s">
        <v>21</v>
      </c>
    </row>
    <row r="19" spans="2:7" ht="25.5" thickBot="1" x14ac:dyDescent="0.4">
      <c r="B19" s="9" t="s">
        <v>22</v>
      </c>
      <c r="C19" s="45" t="s">
        <v>23</v>
      </c>
      <c r="D19" s="46"/>
      <c r="E19" s="47"/>
      <c r="F19" s="9" t="s">
        <v>24</v>
      </c>
      <c r="G19" s="19" t="s">
        <v>25</v>
      </c>
    </row>
    <row r="20" spans="2:7" ht="38" thickBot="1" x14ac:dyDescent="0.4">
      <c r="B20" s="9" t="s">
        <v>26</v>
      </c>
      <c r="C20" s="54" t="s">
        <v>27</v>
      </c>
      <c r="D20" s="55"/>
      <c r="E20" s="56"/>
      <c r="F20" s="9" t="s">
        <v>28</v>
      </c>
      <c r="G20" s="19" t="s">
        <v>29</v>
      </c>
    </row>
    <row r="21" spans="2:7" ht="29.25" customHeight="1" thickBot="1" x14ac:dyDescent="0.4">
      <c r="B21" s="9" t="s">
        <v>30</v>
      </c>
      <c r="C21" s="8">
        <v>42388</v>
      </c>
      <c r="D21" s="12" t="s">
        <v>31</v>
      </c>
      <c r="E21" s="8">
        <v>45657</v>
      </c>
      <c r="F21" s="9" t="s">
        <v>32</v>
      </c>
      <c r="G21" s="18" t="s">
        <v>33</v>
      </c>
    </row>
    <row r="22" spans="2:7" ht="15" thickBot="1" x14ac:dyDescent="0.4">
      <c r="B22" s="51"/>
      <c r="C22" s="52"/>
      <c r="D22" s="52"/>
      <c r="E22" s="53"/>
      <c r="F22" s="9" t="s">
        <v>34</v>
      </c>
      <c r="G22" s="20" t="s">
        <v>35</v>
      </c>
    </row>
    <row r="23" spans="2:7" x14ac:dyDescent="0.35">
      <c r="B23" s="33" t="s">
        <v>36</v>
      </c>
      <c r="C23" s="70" t="s">
        <v>37</v>
      </c>
      <c r="D23" s="71"/>
      <c r="E23" s="71"/>
      <c r="F23" s="71"/>
      <c r="G23" s="72"/>
    </row>
    <row r="24" spans="2:7" ht="132" customHeight="1" thickBot="1" x14ac:dyDescent="0.4">
      <c r="B24" s="34"/>
      <c r="C24" s="73"/>
      <c r="D24" s="73"/>
      <c r="E24" s="73"/>
      <c r="F24" s="73"/>
      <c r="G24" s="74"/>
    </row>
    <row r="25" spans="2:7" ht="15.75" customHeight="1" thickBot="1" x14ac:dyDescent="0.4">
      <c r="B25" s="48"/>
      <c r="C25" s="49"/>
      <c r="D25" s="49"/>
      <c r="E25" s="49"/>
      <c r="F25" s="49"/>
      <c r="G25" s="50"/>
    </row>
    <row r="26" spans="2:7" ht="15" thickBot="1" x14ac:dyDescent="0.4">
      <c r="B26" s="39" t="s">
        <v>38</v>
      </c>
      <c r="C26" s="40"/>
      <c r="D26" s="40"/>
      <c r="E26" s="41"/>
      <c r="F26" s="39" t="s">
        <v>17</v>
      </c>
      <c r="G26" s="41"/>
    </row>
    <row r="27" spans="2:7" ht="15" thickBot="1" x14ac:dyDescent="0.4">
      <c r="B27" s="9" t="s">
        <v>18</v>
      </c>
      <c r="C27" s="42"/>
      <c r="D27" s="43"/>
      <c r="E27" s="44"/>
      <c r="F27" s="9" t="s">
        <v>20</v>
      </c>
      <c r="G27" s="3"/>
    </row>
    <row r="28" spans="2:7" ht="15" thickBot="1" x14ac:dyDescent="0.4">
      <c r="B28" s="9" t="s">
        <v>22</v>
      </c>
      <c r="C28" s="45"/>
      <c r="D28" s="46"/>
      <c r="E28" s="47"/>
      <c r="F28" s="9" t="s">
        <v>24</v>
      </c>
      <c r="G28" s="3"/>
    </row>
    <row r="29" spans="2:7" ht="15" thickBot="1" x14ac:dyDescent="0.4">
      <c r="B29" s="9" t="s">
        <v>26</v>
      </c>
      <c r="C29" s="54"/>
      <c r="D29" s="55"/>
      <c r="E29" s="56"/>
      <c r="F29" s="9" t="s">
        <v>28</v>
      </c>
      <c r="G29" s="3"/>
    </row>
    <row r="30" spans="2:7" ht="25.5" thickBot="1" x14ac:dyDescent="0.4">
      <c r="B30" s="9" t="s">
        <v>30</v>
      </c>
      <c r="C30" s="8"/>
      <c r="D30" s="12" t="s">
        <v>31</v>
      </c>
      <c r="E30" s="8"/>
      <c r="F30" s="9" t="s">
        <v>32</v>
      </c>
      <c r="G30" s="3"/>
    </row>
    <row r="31" spans="2:7" ht="15" thickBot="1" x14ac:dyDescent="0.4">
      <c r="B31" s="51"/>
      <c r="C31" s="52"/>
      <c r="D31" s="52"/>
      <c r="E31" s="53"/>
      <c r="F31" s="9" t="s">
        <v>34</v>
      </c>
      <c r="G31" s="2"/>
    </row>
    <row r="32" spans="2:7" ht="15" customHeight="1" x14ac:dyDescent="0.35">
      <c r="B32" s="33" t="s">
        <v>36</v>
      </c>
      <c r="C32" s="35"/>
      <c r="D32" s="35"/>
      <c r="E32" s="35"/>
      <c r="F32" s="35"/>
      <c r="G32" s="36"/>
    </row>
    <row r="33" spans="2:7" ht="51.75" customHeight="1" thickBot="1" x14ac:dyDescent="0.4">
      <c r="B33" s="34"/>
      <c r="C33" s="37"/>
      <c r="D33" s="37"/>
      <c r="E33" s="37"/>
      <c r="F33" s="37"/>
      <c r="G33" s="38"/>
    </row>
    <row r="34" spans="2:7" ht="15" thickBot="1" x14ac:dyDescent="0.4">
      <c r="B34" s="48"/>
      <c r="C34" s="49"/>
      <c r="D34" s="49"/>
      <c r="E34" s="49"/>
      <c r="F34" s="49"/>
      <c r="G34" s="50"/>
    </row>
    <row r="35" spans="2:7" ht="15" thickBot="1" x14ac:dyDescent="0.4">
      <c r="B35" s="39" t="s">
        <v>39</v>
      </c>
      <c r="C35" s="40"/>
      <c r="D35" s="40"/>
      <c r="E35" s="41"/>
      <c r="F35" s="39" t="s">
        <v>17</v>
      </c>
      <c r="G35" s="41"/>
    </row>
    <row r="36" spans="2:7" ht="15" thickBot="1" x14ac:dyDescent="0.4">
      <c r="B36" s="9" t="s">
        <v>18</v>
      </c>
      <c r="C36" s="42"/>
      <c r="D36" s="43"/>
      <c r="E36" s="44"/>
      <c r="F36" s="9" t="s">
        <v>20</v>
      </c>
      <c r="G36" s="3"/>
    </row>
    <row r="37" spans="2:7" ht="15" thickBot="1" x14ac:dyDescent="0.4">
      <c r="B37" s="9" t="s">
        <v>22</v>
      </c>
      <c r="C37" s="45"/>
      <c r="D37" s="46"/>
      <c r="E37" s="47"/>
      <c r="F37" s="9" t="s">
        <v>24</v>
      </c>
      <c r="G37" s="3"/>
    </row>
    <row r="38" spans="2:7" ht="15" thickBot="1" x14ac:dyDescent="0.4">
      <c r="B38" s="9" t="s">
        <v>26</v>
      </c>
      <c r="C38" s="54"/>
      <c r="D38" s="55"/>
      <c r="E38" s="56"/>
      <c r="F38" s="9" t="s">
        <v>28</v>
      </c>
      <c r="G38" s="3"/>
    </row>
    <row r="39" spans="2:7" ht="25.5" thickBot="1" x14ac:dyDescent="0.4">
      <c r="B39" s="9" t="s">
        <v>30</v>
      </c>
      <c r="C39" s="8"/>
      <c r="D39" s="12" t="s">
        <v>31</v>
      </c>
      <c r="E39" s="8"/>
      <c r="F39" s="9" t="s">
        <v>32</v>
      </c>
      <c r="G39" s="3"/>
    </row>
    <row r="40" spans="2:7" ht="15" thickBot="1" x14ac:dyDescent="0.4">
      <c r="B40" s="51"/>
      <c r="C40" s="52"/>
      <c r="D40" s="52"/>
      <c r="E40" s="53"/>
      <c r="F40" s="9" t="s">
        <v>34</v>
      </c>
      <c r="G40" s="2"/>
    </row>
    <row r="41" spans="2:7" ht="15" customHeight="1" x14ac:dyDescent="0.35">
      <c r="B41" s="33" t="s">
        <v>36</v>
      </c>
      <c r="C41" s="35"/>
      <c r="D41" s="35"/>
      <c r="E41" s="35"/>
      <c r="F41" s="35"/>
      <c r="G41" s="36"/>
    </row>
    <row r="42" spans="2:7" ht="51.75" customHeight="1" thickBot="1" x14ac:dyDescent="0.4">
      <c r="B42" s="34"/>
      <c r="C42" s="37"/>
      <c r="D42" s="37"/>
      <c r="E42" s="37"/>
      <c r="F42" s="37"/>
      <c r="G42" s="38"/>
    </row>
    <row r="43" spans="2:7" ht="15" thickBot="1" x14ac:dyDescent="0.4">
      <c r="B43" s="48"/>
      <c r="C43" s="49"/>
      <c r="D43" s="49"/>
      <c r="E43" s="49"/>
      <c r="F43" s="49"/>
      <c r="G43" s="50"/>
    </row>
    <row r="44" spans="2:7" ht="15" thickBot="1" x14ac:dyDescent="0.4">
      <c r="B44" s="39" t="s">
        <v>40</v>
      </c>
      <c r="C44" s="40"/>
      <c r="D44" s="40"/>
      <c r="E44" s="41"/>
      <c r="F44" s="39" t="s">
        <v>17</v>
      </c>
      <c r="G44" s="41"/>
    </row>
    <row r="45" spans="2:7" ht="15" thickBot="1" x14ac:dyDescent="0.4">
      <c r="B45" s="9" t="s">
        <v>18</v>
      </c>
      <c r="C45" s="42"/>
      <c r="D45" s="43"/>
      <c r="E45" s="44"/>
      <c r="F45" s="9" t="s">
        <v>20</v>
      </c>
      <c r="G45" s="3"/>
    </row>
    <row r="46" spans="2:7" ht="15" thickBot="1" x14ac:dyDescent="0.4">
      <c r="B46" s="9" t="s">
        <v>22</v>
      </c>
      <c r="C46" s="45"/>
      <c r="D46" s="46"/>
      <c r="E46" s="47"/>
      <c r="F46" s="9" t="s">
        <v>24</v>
      </c>
      <c r="G46" s="3"/>
    </row>
    <row r="47" spans="2:7" ht="15" thickBot="1" x14ac:dyDescent="0.4">
      <c r="B47" s="9" t="s">
        <v>26</v>
      </c>
      <c r="C47" s="54"/>
      <c r="D47" s="55"/>
      <c r="E47" s="56"/>
      <c r="F47" s="9" t="s">
        <v>28</v>
      </c>
      <c r="G47" s="3"/>
    </row>
    <row r="48" spans="2:7" ht="25.5" thickBot="1" x14ac:dyDescent="0.4">
      <c r="B48" s="9" t="s">
        <v>30</v>
      </c>
      <c r="C48" s="8"/>
      <c r="D48" s="12" t="s">
        <v>31</v>
      </c>
      <c r="E48" s="8"/>
      <c r="F48" s="9" t="s">
        <v>32</v>
      </c>
      <c r="G48" s="3"/>
    </row>
    <row r="49" spans="2:7" ht="15" thickBot="1" x14ac:dyDescent="0.4">
      <c r="B49" s="51"/>
      <c r="C49" s="52"/>
      <c r="D49" s="52"/>
      <c r="E49" s="53"/>
      <c r="F49" s="9" t="s">
        <v>34</v>
      </c>
      <c r="G49" s="2"/>
    </row>
    <row r="50" spans="2:7" x14ac:dyDescent="0.35">
      <c r="B50" s="33" t="s">
        <v>36</v>
      </c>
      <c r="C50" s="35"/>
      <c r="D50" s="35"/>
      <c r="E50" s="35"/>
      <c r="F50" s="35"/>
      <c r="G50" s="36"/>
    </row>
    <row r="51" spans="2:7" ht="51.75" customHeight="1" thickBot="1" x14ac:dyDescent="0.4">
      <c r="B51" s="34"/>
      <c r="C51" s="37"/>
      <c r="D51" s="37"/>
      <c r="E51" s="37"/>
      <c r="F51" s="37"/>
      <c r="G51" s="38"/>
    </row>
    <row r="52" spans="2:7" ht="15" thickBot="1" x14ac:dyDescent="0.4">
      <c r="B52" s="48"/>
      <c r="C52" s="49"/>
      <c r="D52" s="49"/>
      <c r="E52" s="49"/>
      <c r="F52" s="49"/>
      <c r="G52" s="50"/>
    </row>
    <row r="53" spans="2:7" ht="15" thickBot="1" x14ac:dyDescent="0.4">
      <c r="B53" s="39" t="s">
        <v>41</v>
      </c>
      <c r="C53" s="40"/>
      <c r="D53" s="40"/>
      <c r="E53" s="41"/>
      <c r="F53" s="39" t="s">
        <v>17</v>
      </c>
      <c r="G53" s="41"/>
    </row>
    <row r="54" spans="2:7" ht="15" thickBot="1" x14ac:dyDescent="0.4">
      <c r="B54" s="9" t="s">
        <v>18</v>
      </c>
      <c r="C54" s="42"/>
      <c r="D54" s="43"/>
      <c r="E54" s="44"/>
      <c r="F54" s="9" t="s">
        <v>20</v>
      </c>
      <c r="G54" s="3"/>
    </row>
    <row r="55" spans="2:7" ht="15" thickBot="1" x14ac:dyDescent="0.4">
      <c r="B55" s="9" t="s">
        <v>22</v>
      </c>
      <c r="C55" s="45"/>
      <c r="D55" s="46"/>
      <c r="E55" s="47"/>
      <c r="F55" s="9" t="s">
        <v>24</v>
      </c>
      <c r="G55" s="3"/>
    </row>
    <row r="56" spans="2:7" ht="15" thickBot="1" x14ac:dyDescent="0.4">
      <c r="B56" s="9" t="s">
        <v>26</v>
      </c>
      <c r="C56" s="54"/>
      <c r="D56" s="55"/>
      <c r="E56" s="56"/>
      <c r="F56" s="9" t="s">
        <v>28</v>
      </c>
      <c r="G56" s="3"/>
    </row>
    <row r="57" spans="2:7" ht="25.5" thickBot="1" x14ac:dyDescent="0.4">
      <c r="B57" s="9" t="s">
        <v>30</v>
      </c>
      <c r="C57" s="8"/>
      <c r="D57" s="12" t="s">
        <v>31</v>
      </c>
      <c r="E57" s="8"/>
      <c r="F57" s="9" t="s">
        <v>32</v>
      </c>
      <c r="G57" s="3"/>
    </row>
    <row r="58" spans="2:7" ht="15" thickBot="1" x14ac:dyDescent="0.4">
      <c r="B58" s="51"/>
      <c r="C58" s="52"/>
      <c r="D58" s="52"/>
      <c r="E58" s="53"/>
      <c r="F58" s="9" t="s">
        <v>34</v>
      </c>
      <c r="G58" s="2"/>
    </row>
    <row r="59" spans="2:7" x14ac:dyDescent="0.35">
      <c r="B59" s="33" t="s">
        <v>36</v>
      </c>
      <c r="C59" s="35"/>
      <c r="D59" s="35"/>
      <c r="E59" s="35"/>
      <c r="F59" s="35"/>
      <c r="G59" s="36"/>
    </row>
    <row r="60" spans="2:7" ht="51.75" customHeight="1" thickBot="1" x14ac:dyDescent="0.4">
      <c r="B60" s="34"/>
      <c r="C60" s="37"/>
      <c r="D60" s="37"/>
      <c r="E60" s="37"/>
      <c r="F60" s="37"/>
      <c r="G60" s="38"/>
    </row>
    <row r="61" spans="2:7" ht="15" thickBot="1" x14ac:dyDescent="0.4">
      <c r="B61" s="48"/>
      <c r="C61" s="49"/>
      <c r="D61" s="49"/>
      <c r="E61" s="49"/>
      <c r="F61" s="49"/>
      <c r="G61" s="50"/>
    </row>
    <row r="62" spans="2:7" ht="15" thickBot="1" x14ac:dyDescent="0.4">
      <c r="B62" s="39" t="s">
        <v>42</v>
      </c>
      <c r="C62" s="40"/>
      <c r="D62" s="40"/>
      <c r="E62" s="41"/>
      <c r="F62" s="39" t="s">
        <v>17</v>
      </c>
      <c r="G62" s="41"/>
    </row>
    <row r="63" spans="2:7" ht="15" thickBot="1" x14ac:dyDescent="0.4">
      <c r="B63" s="9" t="s">
        <v>18</v>
      </c>
      <c r="C63" s="42"/>
      <c r="D63" s="43"/>
      <c r="E63" s="44"/>
      <c r="F63" s="9" t="s">
        <v>20</v>
      </c>
      <c r="G63" s="3"/>
    </row>
    <row r="64" spans="2:7" ht="15" thickBot="1" x14ac:dyDescent="0.4">
      <c r="B64" s="9" t="s">
        <v>22</v>
      </c>
      <c r="C64" s="45"/>
      <c r="D64" s="46"/>
      <c r="E64" s="47"/>
      <c r="F64" s="9" t="s">
        <v>24</v>
      </c>
      <c r="G64" s="3"/>
    </row>
    <row r="65" spans="2:7" ht="15" thickBot="1" x14ac:dyDescent="0.4">
      <c r="B65" s="9" t="s">
        <v>26</v>
      </c>
      <c r="C65" s="54"/>
      <c r="D65" s="55"/>
      <c r="E65" s="56"/>
      <c r="F65" s="9" t="s">
        <v>28</v>
      </c>
      <c r="G65" s="3"/>
    </row>
    <row r="66" spans="2:7" ht="25.5" thickBot="1" x14ac:dyDescent="0.4">
      <c r="B66" s="9" t="s">
        <v>30</v>
      </c>
      <c r="C66" s="8"/>
      <c r="D66" s="12" t="s">
        <v>31</v>
      </c>
      <c r="E66" s="8"/>
      <c r="F66" s="9" t="s">
        <v>32</v>
      </c>
      <c r="G66" s="3"/>
    </row>
    <row r="67" spans="2:7" ht="15" thickBot="1" x14ac:dyDescent="0.4">
      <c r="B67" s="51"/>
      <c r="C67" s="52"/>
      <c r="D67" s="52"/>
      <c r="E67" s="53"/>
      <c r="F67" s="9" t="s">
        <v>34</v>
      </c>
      <c r="G67" s="2"/>
    </row>
    <row r="68" spans="2:7" x14ac:dyDescent="0.35">
      <c r="B68" s="33" t="s">
        <v>36</v>
      </c>
      <c r="C68" s="35"/>
      <c r="D68" s="35"/>
      <c r="E68" s="35"/>
      <c r="F68" s="35"/>
      <c r="G68" s="36"/>
    </row>
    <row r="69" spans="2:7" ht="51.75" customHeight="1" thickBot="1" x14ac:dyDescent="0.4">
      <c r="B69" s="34"/>
      <c r="C69" s="37"/>
      <c r="D69" s="37"/>
      <c r="E69" s="37"/>
      <c r="F69" s="37"/>
      <c r="G69" s="38"/>
    </row>
  </sheetData>
  <mergeCells count="74">
    <mergeCell ref="C56:E56"/>
    <mergeCell ref="B44:E44"/>
    <mergeCell ref="C45:E45"/>
    <mergeCell ref="C46:E46"/>
    <mergeCell ref="E10:F10"/>
    <mergeCell ref="E11:F11"/>
    <mergeCell ref="C38:E38"/>
    <mergeCell ref="B40:E40"/>
    <mergeCell ref="C47:E47"/>
    <mergeCell ref="B41:B42"/>
    <mergeCell ref="C41:G42"/>
    <mergeCell ref="C29:E29"/>
    <mergeCell ref="B31:E31"/>
    <mergeCell ref="F35:G35"/>
    <mergeCell ref="F44:G44"/>
    <mergeCell ref="B52:G52"/>
    <mergeCell ref="C5:D5"/>
    <mergeCell ref="C6:D6"/>
    <mergeCell ref="C7:D7"/>
    <mergeCell ref="C16:G16"/>
    <mergeCell ref="C28:E28"/>
    <mergeCell ref="C18:E18"/>
    <mergeCell ref="C27:E27"/>
    <mergeCell ref="E5:F5"/>
    <mergeCell ref="E6:F6"/>
    <mergeCell ref="E7:F7"/>
    <mergeCell ref="E8:F8"/>
    <mergeCell ref="E9:F9"/>
    <mergeCell ref="B12:F12"/>
    <mergeCell ref="C8:D8"/>
    <mergeCell ref="B50:B51"/>
    <mergeCell ref="C50:G51"/>
    <mergeCell ref="B23:B24"/>
    <mergeCell ref="B35:E35"/>
    <mergeCell ref="C36:E36"/>
    <mergeCell ref="C37:E37"/>
    <mergeCell ref="B34:G34"/>
    <mergeCell ref="B49:E49"/>
    <mergeCell ref="B43:G43"/>
    <mergeCell ref="C23:G24"/>
    <mergeCell ref="B32:B33"/>
    <mergeCell ref="C32:G33"/>
    <mergeCell ref="B2:G2"/>
    <mergeCell ref="C4:G4"/>
    <mergeCell ref="C3:D3"/>
    <mergeCell ref="F17:G17"/>
    <mergeCell ref="F26:G26"/>
    <mergeCell ref="C19:E19"/>
    <mergeCell ref="B17:E17"/>
    <mergeCell ref="B26:E26"/>
    <mergeCell ref="B15:G15"/>
    <mergeCell ref="B25:G25"/>
    <mergeCell ref="E3:G3"/>
    <mergeCell ref="C20:E20"/>
    <mergeCell ref="B22:E22"/>
    <mergeCell ref="C9:D9"/>
    <mergeCell ref="C10:D10"/>
    <mergeCell ref="C11:D11"/>
    <mergeCell ref="B68:B69"/>
    <mergeCell ref="C68:G69"/>
    <mergeCell ref="B53:E53"/>
    <mergeCell ref="C54:E54"/>
    <mergeCell ref="C55:E55"/>
    <mergeCell ref="B62:E62"/>
    <mergeCell ref="C63:E63"/>
    <mergeCell ref="C64:E64"/>
    <mergeCell ref="B59:B60"/>
    <mergeCell ref="C59:G60"/>
    <mergeCell ref="B61:G61"/>
    <mergeCell ref="B58:E58"/>
    <mergeCell ref="C65:E65"/>
    <mergeCell ref="B67:E67"/>
    <mergeCell ref="F53:G53"/>
    <mergeCell ref="F62:G62"/>
  </mergeCells>
  <hyperlinks>
    <hyperlink ref="G22" r:id="rId1" xr:uid="{4292AE6F-C680-4235-A212-A0A160DDC270}"/>
  </hyperlinks>
  <printOptions horizontalCentered="1"/>
  <pageMargins left="0.7" right="0.7" top="0.75" bottom="0.75" header="0.3" footer="0.3"/>
  <pageSetup paperSize="5" scale="78" orientation="landscape" horizontalDpi="1200" verticalDpi="1200" r:id="rId2"/>
  <headerFooter scaleWithDoc="0">
    <oddFooter>&amp;R&amp;"Century Gothic,Regular"&amp;P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B3D68-F40D-4CBB-BB3C-016FF6FA7477}">
  <sheetPr>
    <pageSetUpPr fitToPage="1"/>
  </sheetPr>
  <dimension ref="B1:J69"/>
  <sheetViews>
    <sheetView tabSelected="1" topLeftCell="A21" workbookViewId="0">
      <selection activeCell="C23" sqref="C23:G24"/>
    </sheetView>
  </sheetViews>
  <sheetFormatPr defaultRowHeight="14.5" x14ac:dyDescent="0.35"/>
  <cols>
    <col min="1" max="1" width="4.26953125" customWidth="1"/>
    <col min="2" max="2" width="36.26953125" customWidth="1"/>
    <col min="3" max="7" width="24.54296875" customWidth="1"/>
    <col min="10" max="10" width="30.26953125" bestFit="1" customWidth="1"/>
  </cols>
  <sheetData>
    <row r="1" spans="2:10" ht="15" thickBot="1" x14ac:dyDescent="0.4"/>
    <row r="2" spans="2:10" ht="15" thickBot="1" x14ac:dyDescent="0.4">
      <c r="B2" s="57" t="s">
        <v>5</v>
      </c>
      <c r="C2" s="58"/>
      <c r="D2" s="58"/>
      <c r="E2" s="58"/>
      <c r="F2" s="58"/>
      <c r="G2" s="59"/>
    </row>
    <row r="3" spans="2:10" ht="15" thickBot="1" x14ac:dyDescent="0.4">
      <c r="B3" s="16" t="s">
        <v>6</v>
      </c>
      <c r="C3" s="63" t="str">
        <f>'Form Instructions'!D3</f>
        <v>Gainwell Technologies LLC</v>
      </c>
      <c r="D3" s="64"/>
      <c r="E3" s="65"/>
      <c r="F3" s="66"/>
      <c r="G3" s="67"/>
    </row>
    <row r="4" spans="2:10" ht="36" customHeight="1" thickBot="1" x14ac:dyDescent="0.4">
      <c r="B4" s="16" t="s">
        <v>43</v>
      </c>
      <c r="C4" s="60" t="s">
        <v>44</v>
      </c>
      <c r="D4" s="61"/>
      <c r="E4" s="61"/>
      <c r="F4" s="61"/>
      <c r="G4" s="62"/>
      <c r="H4" s="6"/>
    </row>
    <row r="5" spans="2:10" s="4" customFormat="1" ht="15" thickBot="1" x14ac:dyDescent="0.4">
      <c r="B5" s="5" t="s">
        <v>9</v>
      </c>
      <c r="C5" s="75" t="s">
        <v>10</v>
      </c>
      <c r="D5" s="75"/>
      <c r="E5" s="75" t="s">
        <v>11</v>
      </c>
      <c r="F5" s="75"/>
      <c r="G5" s="17" t="s">
        <v>12</v>
      </c>
    </row>
    <row r="6" spans="2:10" ht="15" thickBot="1" x14ac:dyDescent="0.4">
      <c r="B6" s="7" t="str">
        <f>IF(ISTEXT(C19),C19,"")</f>
        <v xml:space="preserve">CalWIN </v>
      </c>
      <c r="C6" s="68">
        <f>IF(ISTEXT(C19),C21,)</f>
        <v>42036</v>
      </c>
      <c r="D6" s="68"/>
      <c r="E6" s="68">
        <f>IF(ISTEXT(C19),E21,)</f>
        <v>45596</v>
      </c>
      <c r="F6" s="68"/>
      <c r="G6" s="13">
        <f>IF(ISTEXT(C19),DAYS360(C6,E6)/30,)</f>
        <v>117</v>
      </c>
      <c r="I6" s="10"/>
      <c r="J6" s="4"/>
    </row>
    <row r="7" spans="2:10" ht="15" thickBot="1" x14ac:dyDescent="0.4">
      <c r="B7" s="7" t="str">
        <f>IF(ISTEXT(C28),C28,"")</f>
        <v/>
      </c>
      <c r="C7" s="68" t="str">
        <f>IF(ISTEXT(C28),C30,"")</f>
        <v/>
      </c>
      <c r="D7" s="68"/>
      <c r="E7" s="68" t="str">
        <f>IF(ISTEXT(C28),E30,"")</f>
        <v/>
      </c>
      <c r="F7" s="68"/>
      <c r="G7" s="13">
        <f>IF(ISTEXT(C28),DAYS360(C7,E7)/30,)</f>
        <v>0</v>
      </c>
    </row>
    <row r="8" spans="2:10" ht="15" thickBot="1" x14ac:dyDescent="0.4">
      <c r="B8" s="7" t="str">
        <f>IF(ISTEXT(C37),C37,"")</f>
        <v/>
      </c>
      <c r="C8" s="68" t="str">
        <f>IF(ISTEXT(C37),C39,"")</f>
        <v/>
      </c>
      <c r="D8" s="68"/>
      <c r="E8" s="68" t="str">
        <f>IF(ISTEXT(C37),E39,"")</f>
        <v/>
      </c>
      <c r="F8" s="68"/>
      <c r="G8" s="13">
        <f>IF(ISTEXT(C37),DAYS360(C8,E8)/30,)</f>
        <v>0</v>
      </c>
    </row>
    <row r="9" spans="2:10" ht="15" thickBot="1" x14ac:dyDescent="0.4">
      <c r="B9" s="7" t="str">
        <f>IF(ISTEXT(C46),C46,"")</f>
        <v/>
      </c>
      <c r="C9" s="68" t="str">
        <f>IF(ISTEXT(C46),C48,"")</f>
        <v/>
      </c>
      <c r="D9" s="68"/>
      <c r="E9" s="68" t="str">
        <f>IF(ISTEXT(C46),E48,"")</f>
        <v/>
      </c>
      <c r="F9" s="68"/>
      <c r="G9" s="13">
        <f>IF(ISTEXT(C46),DAYS360(C9,E9)/30,)</f>
        <v>0</v>
      </c>
      <c r="I9" s="10"/>
      <c r="J9" s="4"/>
    </row>
    <row r="10" spans="2:10" ht="15" thickBot="1" x14ac:dyDescent="0.4">
      <c r="B10" s="7" t="str">
        <f>IF(ISTEXT(C55),C55,"")</f>
        <v/>
      </c>
      <c r="C10" s="69" t="str">
        <f>IF(ISTEXT(C55),C57,"")</f>
        <v/>
      </c>
      <c r="D10" s="69"/>
      <c r="E10" s="69" t="str">
        <f>IF(ISTEXT(C55),E57,"")</f>
        <v/>
      </c>
      <c r="F10" s="69"/>
      <c r="G10" s="13">
        <f>IF(ISTEXT(C55),DAYS360(C10,E10)/30,)</f>
        <v>0</v>
      </c>
    </row>
    <row r="11" spans="2:10" ht="15" thickBot="1" x14ac:dyDescent="0.4">
      <c r="B11" s="7" t="str">
        <f>IF(ISTEXT(C64),C64,"")</f>
        <v/>
      </c>
      <c r="C11" s="68" t="str">
        <f>IF(ISTEXT(C64),C66,"")</f>
        <v/>
      </c>
      <c r="D11" s="68"/>
      <c r="E11" s="68" t="str">
        <f>IF(ISTEXT(C64),E66,"")</f>
        <v/>
      </c>
      <c r="F11" s="68"/>
      <c r="G11" s="13">
        <f>IF(ISTEXT(C64),DAYS360(C11,E11)/30,)</f>
        <v>0</v>
      </c>
    </row>
    <row r="12" spans="2:10" ht="15" thickBot="1" x14ac:dyDescent="0.4">
      <c r="B12" s="79" t="s">
        <v>13</v>
      </c>
      <c r="C12" s="80"/>
      <c r="D12" s="80"/>
      <c r="E12" s="80"/>
      <c r="F12" s="81"/>
      <c r="G12" s="14">
        <f>SUM(G6:G11)</f>
        <v>117</v>
      </c>
    </row>
    <row r="14" spans="2:10" ht="15" thickBot="1" x14ac:dyDescent="0.4"/>
    <row r="15" spans="2:10" ht="15" thickBot="1" x14ac:dyDescent="0.4">
      <c r="B15" s="57" t="s">
        <v>14</v>
      </c>
      <c r="C15" s="58"/>
      <c r="D15" s="58"/>
      <c r="E15" s="58"/>
      <c r="F15" s="58"/>
      <c r="G15" s="59"/>
    </row>
    <row r="16" spans="2:10" ht="33.75" customHeight="1" thickBot="1" x14ac:dyDescent="0.4">
      <c r="B16" s="1" t="s">
        <v>45</v>
      </c>
      <c r="C16" s="60" t="str">
        <f>C4</f>
        <v>At least three (3) years of Prime Contractor experience performing application maintenance and system modifications applying UCD processes and User Experience (UX) activities on IT Projects.</v>
      </c>
      <c r="D16" s="61"/>
      <c r="E16" s="61"/>
      <c r="F16" s="61"/>
      <c r="G16" s="62"/>
    </row>
    <row r="17" spans="2:7" ht="15" thickBot="1" x14ac:dyDescent="0.4">
      <c r="B17" s="39" t="s">
        <v>16</v>
      </c>
      <c r="C17" s="40"/>
      <c r="D17" s="40"/>
      <c r="E17" s="41"/>
      <c r="F17" s="39" t="s">
        <v>17</v>
      </c>
      <c r="G17" s="41"/>
    </row>
    <row r="18" spans="2:7" ht="28.9" customHeight="1" thickBot="1" x14ac:dyDescent="0.4">
      <c r="B18" s="9" t="s">
        <v>18</v>
      </c>
      <c r="C18" s="82" t="s">
        <v>46</v>
      </c>
      <c r="D18" s="83"/>
      <c r="E18" s="84"/>
      <c r="F18" s="9" t="s">
        <v>20</v>
      </c>
      <c r="G18" s="18" t="s">
        <v>47</v>
      </c>
    </row>
    <row r="19" spans="2:7" ht="15" thickBot="1" x14ac:dyDescent="0.4">
      <c r="B19" s="9" t="s">
        <v>22</v>
      </c>
      <c r="C19" s="45" t="s">
        <v>48</v>
      </c>
      <c r="D19" s="46"/>
      <c r="E19" s="47"/>
      <c r="F19" s="9" t="s">
        <v>24</v>
      </c>
      <c r="G19" s="18" t="s">
        <v>49</v>
      </c>
    </row>
    <row r="20" spans="2:7" ht="38" thickBot="1" x14ac:dyDescent="0.4">
      <c r="B20" s="9" t="s">
        <v>26</v>
      </c>
      <c r="C20" s="54" t="s">
        <v>50</v>
      </c>
      <c r="D20" s="55"/>
      <c r="E20" s="56"/>
      <c r="F20" s="9" t="s">
        <v>28</v>
      </c>
      <c r="G20" s="19" t="s">
        <v>51</v>
      </c>
    </row>
    <row r="21" spans="2:7" ht="29.25" customHeight="1" thickBot="1" x14ac:dyDescent="0.4">
      <c r="B21" s="9" t="s">
        <v>30</v>
      </c>
      <c r="C21" s="8">
        <v>42036</v>
      </c>
      <c r="D21" s="12" t="s">
        <v>31</v>
      </c>
      <c r="E21" s="8">
        <v>45596</v>
      </c>
      <c r="F21" s="9" t="s">
        <v>32</v>
      </c>
      <c r="G21" s="19" t="s">
        <v>52</v>
      </c>
    </row>
    <row r="22" spans="2:7" ht="15" thickBot="1" x14ac:dyDescent="0.4">
      <c r="B22" s="51"/>
      <c r="C22" s="52"/>
      <c r="D22" s="52"/>
      <c r="E22" s="53"/>
      <c r="F22" s="9" t="s">
        <v>34</v>
      </c>
      <c r="G22" s="20" t="s">
        <v>53</v>
      </c>
    </row>
    <row r="23" spans="2:7" x14ac:dyDescent="0.35">
      <c r="B23" s="33" t="s">
        <v>36</v>
      </c>
      <c r="C23" s="85" t="s">
        <v>54</v>
      </c>
      <c r="D23" s="71"/>
      <c r="E23" s="71"/>
      <c r="F23" s="71"/>
      <c r="G23" s="72"/>
    </row>
    <row r="24" spans="2:7" ht="171" customHeight="1" thickBot="1" x14ac:dyDescent="0.4">
      <c r="B24" s="34"/>
      <c r="C24" s="73"/>
      <c r="D24" s="73"/>
      <c r="E24" s="73"/>
      <c r="F24" s="73"/>
      <c r="G24" s="74"/>
    </row>
    <row r="25" spans="2:7" ht="15.75" customHeight="1" thickBot="1" x14ac:dyDescent="0.4">
      <c r="B25" s="48"/>
      <c r="C25" s="49"/>
      <c r="D25" s="49"/>
      <c r="E25" s="49"/>
      <c r="F25" s="49"/>
      <c r="G25" s="50"/>
    </row>
    <row r="26" spans="2:7" ht="15" thickBot="1" x14ac:dyDescent="0.4">
      <c r="B26" s="39" t="s">
        <v>38</v>
      </c>
      <c r="C26" s="40"/>
      <c r="D26" s="40"/>
      <c r="E26" s="41"/>
      <c r="F26" s="39" t="s">
        <v>17</v>
      </c>
      <c r="G26" s="41"/>
    </row>
    <row r="27" spans="2:7" ht="15" thickBot="1" x14ac:dyDescent="0.4">
      <c r="B27" s="9" t="s">
        <v>18</v>
      </c>
      <c r="C27" s="42"/>
      <c r="D27" s="43"/>
      <c r="E27" s="44"/>
      <c r="F27" s="9" t="s">
        <v>20</v>
      </c>
      <c r="G27" s="3"/>
    </row>
    <row r="28" spans="2:7" ht="15" thickBot="1" x14ac:dyDescent="0.4">
      <c r="B28" s="9" t="s">
        <v>22</v>
      </c>
      <c r="C28" s="45"/>
      <c r="D28" s="46"/>
      <c r="E28" s="47"/>
      <c r="F28" s="9" t="s">
        <v>24</v>
      </c>
      <c r="G28" s="3"/>
    </row>
    <row r="29" spans="2:7" ht="15" thickBot="1" x14ac:dyDescent="0.4">
      <c r="B29" s="9" t="s">
        <v>26</v>
      </c>
      <c r="C29" s="54"/>
      <c r="D29" s="55"/>
      <c r="E29" s="56"/>
      <c r="F29" s="9" t="s">
        <v>28</v>
      </c>
      <c r="G29" s="3"/>
    </row>
    <row r="30" spans="2:7" ht="25.5" thickBot="1" x14ac:dyDescent="0.4">
      <c r="B30" s="9" t="s">
        <v>30</v>
      </c>
      <c r="C30" s="8"/>
      <c r="D30" s="12" t="s">
        <v>31</v>
      </c>
      <c r="E30" s="8"/>
      <c r="F30" s="9" t="s">
        <v>32</v>
      </c>
      <c r="G30" s="3"/>
    </row>
    <row r="31" spans="2:7" ht="15" thickBot="1" x14ac:dyDescent="0.4">
      <c r="B31" s="51"/>
      <c r="C31" s="52"/>
      <c r="D31" s="52"/>
      <c r="E31" s="53"/>
      <c r="F31" s="9" t="s">
        <v>34</v>
      </c>
      <c r="G31" s="2"/>
    </row>
    <row r="32" spans="2:7" ht="15" customHeight="1" x14ac:dyDescent="0.35">
      <c r="B32" s="33" t="s">
        <v>36</v>
      </c>
      <c r="C32" s="35"/>
      <c r="D32" s="35"/>
      <c r="E32" s="35"/>
      <c r="F32" s="35"/>
      <c r="G32" s="36"/>
    </row>
    <row r="33" spans="2:7" ht="51.75" customHeight="1" thickBot="1" x14ac:dyDescent="0.4">
      <c r="B33" s="34"/>
      <c r="C33" s="37"/>
      <c r="D33" s="37"/>
      <c r="E33" s="37"/>
      <c r="F33" s="37"/>
      <c r="G33" s="38"/>
    </row>
    <row r="34" spans="2:7" ht="15" thickBot="1" x14ac:dyDescent="0.4">
      <c r="B34" s="48"/>
      <c r="C34" s="49"/>
      <c r="D34" s="49"/>
      <c r="E34" s="49"/>
      <c r="F34" s="49"/>
      <c r="G34" s="50"/>
    </row>
    <row r="35" spans="2:7" ht="15" thickBot="1" x14ac:dyDescent="0.4">
      <c r="B35" s="39" t="s">
        <v>39</v>
      </c>
      <c r="C35" s="40"/>
      <c r="D35" s="40"/>
      <c r="E35" s="41"/>
      <c r="F35" s="39" t="s">
        <v>17</v>
      </c>
      <c r="G35" s="41"/>
    </row>
    <row r="36" spans="2:7" ht="15" thickBot="1" x14ac:dyDescent="0.4">
      <c r="B36" s="9" t="s">
        <v>18</v>
      </c>
      <c r="C36" s="42"/>
      <c r="D36" s="43"/>
      <c r="E36" s="44"/>
      <c r="F36" s="9" t="s">
        <v>20</v>
      </c>
      <c r="G36" s="3"/>
    </row>
    <row r="37" spans="2:7" ht="15" thickBot="1" x14ac:dyDescent="0.4">
      <c r="B37" s="9" t="s">
        <v>22</v>
      </c>
      <c r="C37" s="45"/>
      <c r="D37" s="46"/>
      <c r="E37" s="47"/>
      <c r="F37" s="9" t="s">
        <v>24</v>
      </c>
      <c r="G37" s="3"/>
    </row>
    <row r="38" spans="2:7" ht="15" thickBot="1" x14ac:dyDescent="0.4">
      <c r="B38" s="9" t="s">
        <v>26</v>
      </c>
      <c r="C38" s="54"/>
      <c r="D38" s="55"/>
      <c r="E38" s="56"/>
      <c r="F38" s="9" t="s">
        <v>28</v>
      </c>
      <c r="G38" s="3"/>
    </row>
    <row r="39" spans="2:7" ht="25.5" thickBot="1" x14ac:dyDescent="0.4">
      <c r="B39" s="9" t="s">
        <v>30</v>
      </c>
      <c r="C39" s="8"/>
      <c r="D39" s="12" t="s">
        <v>31</v>
      </c>
      <c r="E39" s="8"/>
      <c r="F39" s="9" t="s">
        <v>32</v>
      </c>
      <c r="G39" s="3"/>
    </row>
    <row r="40" spans="2:7" ht="15" thickBot="1" x14ac:dyDescent="0.4">
      <c r="B40" s="51"/>
      <c r="C40" s="52"/>
      <c r="D40" s="52"/>
      <c r="E40" s="53"/>
      <c r="F40" s="9" t="s">
        <v>34</v>
      </c>
      <c r="G40" s="2"/>
    </row>
    <row r="41" spans="2:7" ht="15" customHeight="1" x14ac:dyDescent="0.35">
      <c r="B41" s="33" t="s">
        <v>36</v>
      </c>
      <c r="C41" s="35"/>
      <c r="D41" s="35"/>
      <c r="E41" s="35"/>
      <c r="F41" s="35"/>
      <c r="G41" s="36"/>
    </row>
    <row r="42" spans="2:7" ht="51.75" customHeight="1" thickBot="1" x14ac:dyDescent="0.4">
      <c r="B42" s="34"/>
      <c r="C42" s="37"/>
      <c r="D42" s="37"/>
      <c r="E42" s="37"/>
      <c r="F42" s="37"/>
      <c r="G42" s="38"/>
    </row>
    <row r="43" spans="2:7" ht="15" thickBot="1" x14ac:dyDescent="0.4">
      <c r="B43" s="48"/>
      <c r="C43" s="49"/>
      <c r="D43" s="49"/>
      <c r="E43" s="49"/>
      <c r="F43" s="49"/>
      <c r="G43" s="50"/>
    </row>
    <row r="44" spans="2:7" ht="15" thickBot="1" x14ac:dyDescent="0.4">
      <c r="B44" s="39" t="s">
        <v>40</v>
      </c>
      <c r="C44" s="40"/>
      <c r="D44" s="40"/>
      <c r="E44" s="41"/>
      <c r="F44" s="39" t="s">
        <v>17</v>
      </c>
      <c r="G44" s="41"/>
    </row>
    <row r="45" spans="2:7" ht="15" thickBot="1" x14ac:dyDescent="0.4">
      <c r="B45" s="9" t="s">
        <v>18</v>
      </c>
      <c r="C45" s="42"/>
      <c r="D45" s="43"/>
      <c r="E45" s="44"/>
      <c r="F45" s="9" t="s">
        <v>20</v>
      </c>
      <c r="G45" s="3"/>
    </row>
    <row r="46" spans="2:7" ht="15" thickBot="1" x14ac:dyDescent="0.4">
      <c r="B46" s="9" t="s">
        <v>22</v>
      </c>
      <c r="C46" s="45"/>
      <c r="D46" s="46"/>
      <c r="E46" s="47"/>
      <c r="F46" s="9" t="s">
        <v>24</v>
      </c>
      <c r="G46" s="3"/>
    </row>
    <row r="47" spans="2:7" ht="15" thickBot="1" x14ac:dyDescent="0.4">
      <c r="B47" s="9" t="s">
        <v>26</v>
      </c>
      <c r="C47" s="54"/>
      <c r="D47" s="55"/>
      <c r="E47" s="56"/>
      <c r="F47" s="9" t="s">
        <v>28</v>
      </c>
      <c r="G47" s="3"/>
    </row>
    <row r="48" spans="2:7" ht="25.5" thickBot="1" x14ac:dyDescent="0.4">
      <c r="B48" s="9" t="s">
        <v>30</v>
      </c>
      <c r="C48" s="8"/>
      <c r="D48" s="12" t="s">
        <v>31</v>
      </c>
      <c r="E48" s="8"/>
      <c r="F48" s="9" t="s">
        <v>32</v>
      </c>
      <c r="G48" s="3"/>
    </row>
    <row r="49" spans="2:7" ht="15" thickBot="1" x14ac:dyDescent="0.4">
      <c r="B49" s="51"/>
      <c r="C49" s="52"/>
      <c r="D49" s="52"/>
      <c r="E49" s="53"/>
      <c r="F49" s="9" t="s">
        <v>34</v>
      </c>
      <c r="G49" s="2"/>
    </row>
    <row r="50" spans="2:7" x14ac:dyDescent="0.35">
      <c r="B50" s="33" t="s">
        <v>36</v>
      </c>
      <c r="C50" s="35"/>
      <c r="D50" s="35"/>
      <c r="E50" s="35"/>
      <c r="F50" s="35"/>
      <c r="G50" s="36"/>
    </row>
    <row r="51" spans="2:7" ht="51.75" customHeight="1" thickBot="1" x14ac:dyDescent="0.4">
      <c r="B51" s="34"/>
      <c r="C51" s="37"/>
      <c r="D51" s="37"/>
      <c r="E51" s="37"/>
      <c r="F51" s="37"/>
      <c r="G51" s="38"/>
    </row>
    <row r="52" spans="2:7" ht="15" thickBot="1" x14ac:dyDescent="0.4">
      <c r="B52" s="48"/>
      <c r="C52" s="49"/>
      <c r="D52" s="49"/>
      <c r="E52" s="49"/>
      <c r="F52" s="49"/>
      <c r="G52" s="50"/>
    </row>
    <row r="53" spans="2:7" ht="15" thickBot="1" x14ac:dyDescent="0.4">
      <c r="B53" s="39" t="s">
        <v>41</v>
      </c>
      <c r="C53" s="40"/>
      <c r="D53" s="40"/>
      <c r="E53" s="41"/>
      <c r="F53" s="39" t="s">
        <v>17</v>
      </c>
      <c r="G53" s="41"/>
    </row>
    <row r="54" spans="2:7" ht="15" thickBot="1" x14ac:dyDescent="0.4">
      <c r="B54" s="9" t="s">
        <v>18</v>
      </c>
      <c r="C54" s="42"/>
      <c r="D54" s="43"/>
      <c r="E54" s="44"/>
      <c r="F54" s="9" t="s">
        <v>20</v>
      </c>
      <c r="G54" s="3"/>
    </row>
    <row r="55" spans="2:7" ht="15" thickBot="1" x14ac:dyDescent="0.4">
      <c r="B55" s="9" t="s">
        <v>22</v>
      </c>
      <c r="C55" s="45"/>
      <c r="D55" s="46"/>
      <c r="E55" s="47"/>
      <c r="F55" s="9" t="s">
        <v>24</v>
      </c>
      <c r="G55" s="3"/>
    </row>
    <row r="56" spans="2:7" ht="15" thickBot="1" x14ac:dyDescent="0.4">
      <c r="B56" s="9" t="s">
        <v>26</v>
      </c>
      <c r="C56" s="54"/>
      <c r="D56" s="55"/>
      <c r="E56" s="56"/>
      <c r="F56" s="9" t="s">
        <v>28</v>
      </c>
      <c r="G56" s="3"/>
    </row>
    <row r="57" spans="2:7" ht="25.5" thickBot="1" x14ac:dyDescent="0.4">
      <c r="B57" s="9" t="s">
        <v>30</v>
      </c>
      <c r="C57" s="8"/>
      <c r="D57" s="12" t="s">
        <v>31</v>
      </c>
      <c r="E57" s="8"/>
      <c r="F57" s="9" t="s">
        <v>32</v>
      </c>
      <c r="G57" s="3"/>
    </row>
    <row r="58" spans="2:7" ht="15" thickBot="1" x14ac:dyDescent="0.4">
      <c r="B58" s="51"/>
      <c r="C58" s="52"/>
      <c r="D58" s="52"/>
      <c r="E58" s="53"/>
      <c r="F58" s="9" t="s">
        <v>34</v>
      </c>
      <c r="G58" s="2"/>
    </row>
    <row r="59" spans="2:7" x14ac:dyDescent="0.35">
      <c r="B59" s="33" t="s">
        <v>36</v>
      </c>
      <c r="C59" s="35"/>
      <c r="D59" s="35"/>
      <c r="E59" s="35"/>
      <c r="F59" s="35"/>
      <c r="G59" s="36"/>
    </row>
    <row r="60" spans="2:7" ht="51.75" customHeight="1" thickBot="1" x14ac:dyDescent="0.4">
      <c r="B60" s="34"/>
      <c r="C60" s="37"/>
      <c r="D60" s="37"/>
      <c r="E60" s="37"/>
      <c r="F60" s="37"/>
      <c r="G60" s="38"/>
    </row>
    <row r="61" spans="2:7" ht="15" thickBot="1" x14ac:dyDescent="0.4">
      <c r="B61" s="48"/>
      <c r="C61" s="49"/>
      <c r="D61" s="49"/>
      <c r="E61" s="49"/>
      <c r="F61" s="49"/>
      <c r="G61" s="50"/>
    </row>
    <row r="62" spans="2:7" ht="15" thickBot="1" x14ac:dyDescent="0.4">
      <c r="B62" s="39" t="s">
        <v>42</v>
      </c>
      <c r="C62" s="40"/>
      <c r="D62" s="40"/>
      <c r="E62" s="41"/>
      <c r="F62" s="39" t="s">
        <v>17</v>
      </c>
      <c r="G62" s="41"/>
    </row>
    <row r="63" spans="2:7" ht="15" thickBot="1" x14ac:dyDescent="0.4">
      <c r="B63" s="9" t="s">
        <v>18</v>
      </c>
      <c r="C63" s="42"/>
      <c r="D63" s="43"/>
      <c r="E63" s="44"/>
      <c r="F63" s="9" t="s">
        <v>20</v>
      </c>
      <c r="G63" s="3"/>
    </row>
    <row r="64" spans="2:7" ht="15" thickBot="1" x14ac:dyDescent="0.4">
      <c r="B64" s="9" t="s">
        <v>22</v>
      </c>
      <c r="C64" s="45"/>
      <c r="D64" s="46"/>
      <c r="E64" s="47"/>
      <c r="F64" s="9" t="s">
        <v>24</v>
      </c>
      <c r="G64" s="3"/>
    </row>
    <row r="65" spans="2:7" ht="15" thickBot="1" x14ac:dyDescent="0.4">
      <c r="B65" s="9" t="s">
        <v>26</v>
      </c>
      <c r="C65" s="54"/>
      <c r="D65" s="55"/>
      <c r="E65" s="56"/>
      <c r="F65" s="9" t="s">
        <v>28</v>
      </c>
      <c r="G65" s="3"/>
    </row>
    <row r="66" spans="2:7" ht="25.5" thickBot="1" x14ac:dyDescent="0.4">
      <c r="B66" s="9" t="s">
        <v>30</v>
      </c>
      <c r="C66" s="8"/>
      <c r="D66" s="12" t="s">
        <v>31</v>
      </c>
      <c r="E66" s="8"/>
      <c r="F66" s="9" t="s">
        <v>32</v>
      </c>
      <c r="G66" s="3"/>
    </row>
    <row r="67" spans="2:7" ht="15" thickBot="1" x14ac:dyDescent="0.4">
      <c r="B67" s="51"/>
      <c r="C67" s="52"/>
      <c r="D67" s="52"/>
      <c r="E67" s="53"/>
      <c r="F67" s="9" t="s">
        <v>34</v>
      </c>
      <c r="G67" s="2"/>
    </row>
    <row r="68" spans="2:7" x14ac:dyDescent="0.35">
      <c r="B68" s="33" t="s">
        <v>36</v>
      </c>
      <c r="C68" s="35"/>
      <c r="D68" s="35"/>
      <c r="E68" s="35"/>
      <c r="F68" s="35"/>
      <c r="G68" s="36"/>
    </row>
    <row r="69" spans="2:7" ht="51.75" customHeight="1" thickBot="1" x14ac:dyDescent="0.4">
      <c r="B69" s="34"/>
      <c r="C69" s="37"/>
      <c r="D69" s="37"/>
      <c r="E69" s="37"/>
      <c r="F69" s="37"/>
      <c r="G69" s="38"/>
    </row>
  </sheetData>
  <mergeCells count="74">
    <mergeCell ref="B68:B69"/>
    <mergeCell ref="C68:G69"/>
    <mergeCell ref="B62:E62"/>
    <mergeCell ref="F62:G62"/>
    <mergeCell ref="C63:E63"/>
    <mergeCell ref="C64:E64"/>
    <mergeCell ref="C65:E65"/>
    <mergeCell ref="B67:E67"/>
    <mergeCell ref="B61:G61"/>
    <mergeCell ref="B50:B51"/>
    <mergeCell ref="C50:G51"/>
    <mergeCell ref="B52:G52"/>
    <mergeCell ref="B53:E53"/>
    <mergeCell ref="F53:G53"/>
    <mergeCell ref="C54:E54"/>
    <mergeCell ref="C55:E55"/>
    <mergeCell ref="C56:E56"/>
    <mergeCell ref="B58:E58"/>
    <mergeCell ref="B59:B60"/>
    <mergeCell ref="C59:G60"/>
    <mergeCell ref="B49:E49"/>
    <mergeCell ref="C37:E37"/>
    <mergeCell ref="C38:E38"/>
    <mergeCell ref="B40:E40"/>
    <mergeCell ref="B41:B42"/>
    <mergeCell ref="C41:G42"/>
    <mergeCell ref="B43:G43"/>
    <mergeCell ref="B44:E44"/>
    <mergeCell ref="F44:G44"/>
    <mergeCell ref="C45:E45"/>
    <mergeCell ref="C46:E46"/>
    <mergeCell ref="C47:E47"/>
    <mergeCell ref="C36:E36"/>
    <mergeCell ref="B26:E26"/>
    <mergeCell ref="F26:G26"/>
    <mergeCell ref="C27:E27"/>
    <mergeCell ref="C28:E28"/>
    <mergeCell ref="C29:E29"/>
    <mergeCell ref="B31:E31"/>
    <mergeCell ref="B32:B33"/>
    <mergeCell ref="C32:G33"/>
    <mergeCell ref="B34:G34"/>
    <mergeCell ref="B35:E35"/>
    <mergeCell ref="F35:G35"/>
    <mergeCell ref="B25:G25"/>
    <mergeCell ref="B12:F12"/>
    <mergeCell ref="B15:G15"/>
    <mergeCell ref="C16:G16"/>
    <mergeCell ref="B17:E17"/>
    <mergeCell ref="F17:G17"/>
    <mergeCell ref="C18:E18"/>
    <mergeCell ref="C19:E19"/>
    <mergeCell ref="C20:E20"/>
    <mergeCell ref="B22:E22"/>
    <mergeCell ref="B23:B24"/>
    <mergeCell ref="C23:G24"/>
    <mergeCell ref="C9:D9"/>
    <mergeCell ref="E9:F9"/>
    <mergeCell ref="C10:D10"/>
    <mergeCell ref="E10:F10"/>
    <mergeCell ref="C11:D11"/>
    <mergeCell ref="E11:F11"/>
    <mergeCell ref="C6:D6"/>
    <mergeCell ref="E6:F6"/>
    <mergeCell ref="C7:D7"/>
    <mergeCell ref="E7:F7"/>
    <mergeCell ref="C8:D8"/>
    <mergeCell ref="E8:F8"/>
    <mergeCell ref="B2:G2"/>
    <mergeCell ref="C3:D3"/>
    <mergeCell ref="E3:G3"/>
    <mergeCell ref="C4:G4"/>
    <mergeCell ref="C5:D5"/>
    <mergeCell ref="E5:F5"/>
  </mergeCells>
  <hyperlinks>
    <hyperlink ref="G22" r:id="rId1" xr:uid="{0CB108D7-2137-44B5-AE76-B15B3B72C498}"/>
  </hyperlinks>
  <printOptions horizontalCentered="1"/>
  <pageMargins left="0.7" right="0.7" top="0.75" bottom="0.75" header="0.3" footer="0.3"/>
  <pageSetup paperSize="5" scale="95" orientation="landscape" horizontalDpi="1200" verticalDpi="1200" r:id="rId2"/>
  <headerFooter scaleWithDoc="0">
    <oddFooter>&amp;R&amp;"Century Gothic,Regular"&amp;P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12448-F66A-457C-A3AB-3AC53BD2D4EE}">
  <sheetPr>
    <pageSetUpPr fitToPage="1"/>
  </sheetPr>
  <dimension ref="B1:J69"/>
  <sheetViews>
    <sheetView topLeftCell="B14" workbookViewId="0">
      <selection activeCell="C23" sqref="C23:G24"/>
    </sheetView>
  </sheetViews>
  <sheetFormatPr defaultRowHeight="14.5" x14ac:dyDescent="0.35"/>
  <cols>
    <col min="1" max="1" width="4.26953125" customWidth="1"/>
    <col min="2" max="2" width="36.26953125" customWidth="1"/>
    <col min="3" max="7" width="24.54296875" customWidth="1"/>
    <col min="10" max="10" width="30.26953125" bestFit="1" customWidth="1"/>
  </cols>
  <sheetData>
    <row r="1" spans="2:10" ht="15" thickBot="1" x14ac:dyDescent="0.4"/>
    <row r="2" spans="2:10" ht="15" thickBot="1" x14ac:dyDescent="0.4">
      <c r="B2" s="57" t="s">
        <v>5</v>
      </c>
      <c r="C2" s="58"/>
      <c r="D2" s="58"/>
      <c r="E2" s="58"/>
      <c r="F2" s="58"/>
      <c r="G2" s="59"/>
    </row>
    <row r="3" spans="2:10" ht="15" thickBot="1" x14ac:dyDescent="0.4">
      <c r="B3" s="16" t="s">
        <v>6</v>
      </c>
      <c r="C3" s="63" t="str">
        <f>'Form Instructions'!D3</f>
        <v>Gainwell Technologies LLC</v>
      </c>
      <c r="D3" s="64"/>
      <c r="E3" s="65"/>
      <c r="F3" s="66"/>
      <c r="G3" s="67"/>
    </row>
    <row r="4" spans="2:10" ht="57.75" customHeight="1" thickBot="1" x14ac:dyDescent="0.4">
      <c r="B4" s="16" t="s">
        <v>55</v>
      </c>
      <c r="C4" s="60" t="s">
        <v>56</v>
      </c>
      <c r="D4" s="61"/>
      <c r="E4" s="61"/>
      <c r="F4" s="61"/>
      <c r="G4" s="62"/>
      <c r="H4" s="6"/>
    </row>
    <row r="5" spans="2:10" s="4" customFormat="1" ht="15" thickBot="1" x14ac:dyDescent="0.4">
      <c r="B5" s="5" t="s">
        <v>9</v>
      </c>
      <c r="C5" s="75" t="s">
        <v>10</v>
      </c>
      <c r="D5" s="75"/>
      <c r="E5" s="75" t="s">
        <v>11</v>
      </c>
      <c r="F5" s="75"/>
      <c r="G5" s="17" t="s">
        <v>12</v>
      </c>
    </row>
    <row r="6" spans="2:10" ht="15" thickBot="1" x14ac:dyDescent="0.4">
      <c r="B6" s="7" t="str">
        <f>IF(ISTEXT(C19),C19,"")</f>
        <v>CalWIN</v>
      </c>
      <c r="C6" s="68">
        <f>IF(ISTEXT(C19),C21,)</f>
        <v>42036</v>
      </c>
      <c r="D6" s="68"/>
      <c r="E6" s="68">
        <f>IF(ISTEXT(C19),E21,)</f>
        <v>45596</v>
      </c>
      <c r="F6" s="68"/>
      <c r="G6" s="13">
        <f>IF(ISTEXT(C19),DAYS360(C6,E6)/30,)</f>
        <v>117</v>
      </c>
      <c r="I6" s="10"/>
      <c r="J6" s="4"/>
    </row>
    <row r="7" spans="2:10" ht="15" thickBot="1" x14ac:dyDescent="0.4">
      <c r="B7" s="7" t="str">
        <f>IF(ISTEXT(C28),C28,"")</f>
        <v/>
      </c>
      <c r="C7" s="68" t="str">
        <f>IF(ISTEXT(C28),C30,"")</f>
        <v/>
      </c>
      <c r="D7" s="68"/>
      <c r="E7" s="68" t="str">
        <f>IF(ISTEXT(C28),E30,"")</f>
        <v/>
      </c>
      <c r="F7" s="68"/>
      <c r="G7" s="13">
        <f>IF(ISTEXT(C28),DAYS360(C7,E7)/30,)</f>
        <v>0</v>
      </c>
    </row>
    <row r="8" spans="2:10" ht="15" thickBot="1" x14ac:dyDescent="0.4">
      <c r="B8" s="7" t="str">
        <f>IF(ISTEXT(C37),C37,"")</f>
        <v/>
      </c>
      <c r="C8" s="68" t="str">
        <f>IF(ISTEXT(C37),C39,"")</f>
        <v/>
      </c>
      <c r="D8" s="68"/>
      <c r="E8" s="68" t="str">
        <f>IF(ISTEXT(C37),E39,"")</f>
        <v/>
      </c>
      <c r="F8" s="68"/>
      <c r="G8" s="13">
        <f>IF(ISTEXT(C37),DAYS360(C8,E8)/30,)</f>
        <v>0</v>
      </c>
    </row>
    <row r="9" spans="2:10" ht="15" thickBot="1" x14ac:dyDescent="0.4">
      <c r="B9" s="7" t="str">
        <f>IF(ISTEXT(C46),C46,"")</f>
        <v/>
      </c>
      <c r="C9" s="68" t="str">
        <f>IF(ISTEXT(C46),C48,"")</f>
        <v/>
      </c>
      <c r="D9" s="68"/>
      <c r="E9" s="68" t="str">
        <f>IF(ISTEXT(C46),E48,"")</f>
        <v/>
      </c>
      <c r="F9" s="68"/>
      <c r="G9" s="13">
        <f>IF(ISTEXT(C46),DAYS360(C9,E9)/30,)</f>
        <v>0</v>
      </c>
      <c r="I9" s="10"/>
      <c r="J9" s="4"/>
    </row>
    <row r="10" spans="2:10" ht="15" thickBot="1" x14ac:dyDescent="0.4">
      <c r="B10" s="7" t="str">
        <f>IF(ISTEXT(C55),C55,"")</f>
        <v/>
      </c>
      <c r="C10" s="69" t="str">
        <f>IF(ISTEXT(C55),C57,"")</f>
        <v/>
      </c>
      <c r="D10" s="69"/>
      <c r="E10" s="69" t="str">
        <f>IF(ISTEXT(C55),E57,"")</f>
        <v/>
      </c>
      <c r="F10" s="69"/>
      <c r="G10" s="13">
        <f>IF(ISTEXT(C55),DAYS360(C10,E10)/30,)</f>
        <v>0</v>
      </c>
    </row>
    <row r="11" spans="2:10" ht="15" thickBot="1" x14ac:dyDescent="0.4">
      <c r="B11" s="7" t="str">
        <f>IF(ISTEXT(C64),C64,"")</f>
        <v/>
      </c>
      <c r="C11" s="68" t="str">
        <f>IF(ISTEXT(C64),C66,"")</f>
        <v/>
      </c>
      <c r="D11" s="68"/>
      <c r="E11" s="68" t="str">
        <f>IF(ISTEXT(C64),E66,"")</f>
        <v/>
      </c>
      <c r="F11" s="68"/>
      <c r="G11" s="13">
        <f>IF(ISTEXT(C64),DAYS360(C11,E11)/30,)</f>
        <v>0</v>
      </c>
    </row>
    <row r="12" spans="2:10" ht="15" thickBot="1" x14ac:dyDescent="0.4">
      <c r="B12" s="79" t="s">
        <v>13</v>
      </c>
      <c r="C12" s="80"/>
      <c r="D12" s="80"/>
      <c r="E12" s="80"/>
      <c r="F12" s="81"/>
      <c r="G12" s="14">
        <f>SUM(G6:G11)</f>
        <v>117</v>
      </c>
    </row>
    <row r="14" spans="2:10" ht="15" thickBot="1" x14ac:dyDescent="0.4"/>
    <row r="15" spans="2:10" ht="15" thickBot="1" x14ac:dyDescent="0.4">
      <c r="B15" s="57" t="s">
        <v>14</v>
      </c>
      <c r="C15" s="58"/>
      <c r="D15" s="58"/>
      <c r="E15" s="58"/>
      <c r="F15" s="58"/>
      <c r="G15" s="59"/>
    </row>
    <row r="16" spans="2:10" ht="59.25" customHeight="1" thickBot="1" x14ac:dyDescent="0.4">
      <c r="B16" s="1" t="s">
        <v>57</v>
      </c>
      <c r="C16" s="60" t="str">
        <f>C4</f>
        <v>At least three (3) years of Prime Contractor experience performing application maintenance and system modifications in an environment of similar size and complexity to the BenefitsCal application with: 1) Real-time web-based application experience in JAVA; and 2) AWS cloud architecture and/or deployment experience.</v>
      </c>
      <c r="D16" s="61"/>
      <c r="E16" s="61"/>
      <c r="F16" s="61"/>
      <c r="G16" s="62"/>
    </row>
    <row r="17" spans="2:7" ht="15" thickBot="1" x14ac:dyDescent="0.4">
      <c r="B17" s="39" t="s">
        <v>16</v>
      </c>
      <c r="C17" s="40"/>
      <c r="D17" s="40"/>
      <c r="E17" s="41"/>
      <c r="F17" s="39" t="s">
        <v>17</v>
      </c>
      <c r="G17" s="41"/>
    </row>
    <row r="18" spans="2:7" ht="30" customHeight="1" thickBot="1" x14ac:dyDescent="0.4">
      <c r="B18" s="9" t="s">
        <v>18</v>
      </c>
      <c r="C18" s="82" t="s">
        <v>46</v>
      </c>
      <c r="D18" s="83"/>
      <c r="E18" s="84"/>
      <c r="F18" s="9" t="s">
        <v>20</v>
      </c>
      <c r="G18" s="18" t="s">
        <v>47</v>
      </c>
    </row>
    <row r="19" spans="2:7" ht="15" thickBot="1" x14ac:dyDescent="0.4">
      <c r="B19" s="9" t="s">
        <v>22</v>
      </c>
      <c r="C19" s="45" t="s">
        <v>58</v>
      </c>
      <c r="D19" s="46"/>
      <c r="E19" s="47"/>
      <c r="F19" s="9" t="s">
        <v>24</v>
      </c>
      <c r="G19" s="18" t="s">
        <v>49</v>
      </c>
    </row>
    <row r="20" spans="2:7" ht="38" thickBot="1" x14ac:dyDescent="0.4">
      <c r="B20" s="9" t="s">
        <v>26</v>
      </c>
      <c r="C20" s="54" t="s">
        <v>50</v>
      </c>
      <c r="D20" s="55"/>
      <c r="E20" s="56"/>
      <c r="F20" s="9" t="s">
        <v>28</v>
      </c>
      <c r="G20" s="19" t="s">
        <v>51</v>
      </c>
    </row>
    <row r="21" spans="2:7" ht="29.25" customHeight="1" thickBot="1" x14ac:dyDescent="0.4">
      <c r="B21" s="9" t="s">
        <v>30</v>
      </c>
      <c r="C21" s="8">
        <v>42036</v>
      </c>
      <c r="D21" s="12" t="s">
        <v>31</v>
      </c>
      <c r="E21" s="8">
        <v>45596</v>
      </c>
      <c r="F21" s="9" t="s">
        <v>32</v>
      </c>
      <c r="G21" s="19" t="s">
        <v>52</v>
      </c>
    </row>
    <row r="22" spans="2:7" ht="15" thickBot="1" x14ac:dyDescent="0.4">
      <c r="B22" s="51"/>
      <c r="C22" s="52"/>
      <c r="D22" s="52"/>
      <c r="E22" s="53"/>
      <c r="F22" s="9" t="s">
        <v>34</v>
      </c>
      <c r="G22" s="20" t="s">
        <v>53</v>
      </c>
    </row>
    <row r="23" spans="2:7" x14ac:dyDescent="0.35">
      <c r="B23" s="33" t="s">
        <v>36</v>
      </c>
      <c r="C23" s="85" t="s">
        <v>59</v>
      </c>
      <c r="D23" s="71"/>
      <c r="E23" s="71"/>
      <c r="F23" s="71"/>
      <c r="G23" s="72"/>
    </row>
    <row r="24" spans="2:7" ht="168.65" customHeight="1" thickBot="1" x14ac:dyDescent="0.4">
      <c r="B24" s="34"/>
      <c r="C24" s="73"/>
      <c r="D24" s="73"/>
      <c r="E24" s="73"/>
      <c r="F24" s="73"/>
      <c r="G24" s="74"/>
    </row>
    <row r="25" spans="2:7" ht="15.75" customHeight="1" thickBot="1" x14ac:dyDescent="0.4">
      <c r="B25" s="48"/>
      <c r="C25" s="49"/>
      <c r="D25" s="49"/>
      <c r="E25" s="49"/>
      <c r="F25" s="49"/>
      <c r="G25" s="50"/>
    </row>
    <row r="26" spans="2:7" ht="15" thickBot="1" x14ac:dyDescent="0.4">
      <c r="B26" s="39" t="s">
        <v>38</v>
      </c>
      <c r="C26" s="40"/>
      <c r="D26" s="40"/>
      <c r="E26" s="41"/>
      <c r="F26" s="39" t="s">
        <v>17</v>
      </c>
      <c r="G26" s="41"/>
    </row>
    <row r="27" spans="2:7" ht="15" thickBot="1" x14ac:dyDescent="0.4">
      <c r="B27" s="9" t="s">
        <v>18</v>
      </c>
      <c r="C27" s="42"/>
      <c r="D27" s="43"/>
      <c r="E27" s="44"/>
      <c r="F27" s="9" t="s">
        <v>20</v>
      </c>
      <c r="G27" s="3"/>
    </row>
    <row r="28" spans="2:7" ht="15" thickBot="1" x14ac:dyDescent="0.4">
      <c r="B28" s="9" t="s">
        <v>22</v>
      </c>
      <c r="C28" s="45"/>
      <c r="D28" s="46"/>
      <c r="E28" s="47"/>
      <c r="F28" s="9" t="s">
        <v>24</v>
      </c>
      <c r="G28" s="3"/>
    </row>
    <row r="29" spans="2:7" ht="15" thickBot="1" x14ac:dyDescent="0.4">
      <c r="B29" s="9" t="s">
        <v>26</v>
      </c>
      <c r="C29" s="54"/>
      <c r="D29" s="55"/>
      <c r="E29" s="56"/>
      <c r="F29" s="9" t="s">
        <v>28</v>
      </c>
      <c r="G29" s="3"/>
    </row>
    <row r="30" spans="2:7" ht="25.5" thickBot="1" x14ac:dyDescent="0.4">
      <c r="B30" s="9" t="s">
        <v>30</v>
      </c>
      <c r="C30" s="8"/>
      <c r="D30" s="12" t="s">
        <v>31</v>
      </c>
      <c r="E30" s="8"/>
      <c r="F30" s="9" t="s">
        <v>32</v>
      </c>
      <c r="G30" s="3"/>
    </row>
    <row r="31" spans="2:7" ht="15" thickBot="1" x14ac:dyDescent="0.4">
      <c r="B31" s="51"/>
      <c r="C31" s="52"/>
      <c r="D31" s="52"/>
      <c r="E31" s="53"/>
      <c r="F31" s="9" t="s">
        <v>34</v>
      </c>
      <c r="G31" s="2"/>
    </row>
    <row r="32" spans="2:7" ht="15" customHeight="1" x14ac:dyDescent="0.35">
      <c r="B32" s="33" t="s">
        <v>36</v>
      </c>
      <c r="C32" s="35"/>
      <c r="D32" s="35"/>
      <c r="E32" s="35"/>
      <c r="F32" s="35"/>
      <c r="G32" s="36"/>
    </row>
    <row r="33" spans="2:7" ht="51.75" customHeight="1" thickBot="1" x14ac:dyDescent="0.4">
      <c r="B33" s="34"/>
      <c r="C33" s="37"/>
      <c r="D33" s="37"/>
      <c r="E33" s="37"/>
      <c r="F33" s="37"/>
      <c r="G33" s="38"/>
    </row>
    <row r="34" spans="2:7" ht="15" thickBot="1" x14ac:dyDescent="0.4">
      <c r="B34" s="48"/>
      <c r="C34" s="49"/>
      <c r="D34" s="49"/>
      <c r="E34" s="49"/>
      <c r="F34" s="49"/>
      <c r="G34" s="50"/>
    </row>
    <row r="35" spans="2:7" ht="15" thickBot="1" x14ac:dyDescent="0.4">
      <c r="B35" s="39" t="s">
        <v>39</v>
      </c>
      <c r="C35" s="40"/>
      <c r="D35" s="40"/>
      <c r="E35" s="41"/>
      <c r="F35" s="39" t="s">
        <v>17</v>
      </c>
      <c r="G35" s="41"/>
    </row>
    <row r="36" spans="2:7" ht="15" thickBot="1" x14ac:dyDescent="0.4">
      <c r="B36" s="9" t="s">
        <v>18</v>
      </c>
      <c r="C36" s="42"/>
      <c r="D36" s="43"/>
      <c r="E36" s="44"/>
      <c r="F36" s="9" t="s">
        <v>20</v>
      </c>
      <c r="G36" s="3"/>
    </row>
    <row r="37" spans="2:7" ht="15" thickBot="1" x14ac:dyDescent="0.4">
      <c r="B37" s="9" t="s">
        <v>22</v>
      </c>
      <c r="C37" s="45"/>
      <c r="D37" s="46"/>
      <c r="E37" s="47"/>
      <c r="F37" s="9" t="s">
        <v>24</v>
      </c>
      <c r="G37" s="3"/>
    </row>
    <row r="38" spans="2:7" ht="15" thickBot="1" x14ac:dyDescent="0.4">
      <c r="B38" s="9" t="s">
        <v>26</v>
      </c>
      <c r="C38" s="54"/>
      <c r="D38" s="55"/>
      <c r="E38" s="56"/>
      <c r="F38" s="9" t="s">
        <v>28</v>
      </c>
      <c r="G38" s="3"/>
    </row>
    <row r="39" spans="2:7" ht="25.5" thickBot="1" x14ac:dyDescent="0.4">
      <c r="B39" s="9" t="s">
        <v>30</v>
      </c>
      <c r="C39" s="8"/>
      <c r="D39" s="12" t="s">
        <v>31</v>
      </c>
      <c r="E39" s="8"/>
      <c r="F39" s="9" t="s">
        <v>32</v>
      </c>
      <c r="G39" s="3"/>
    </row>
    <row r="40" spans="2:7" ht="15" thickBot="1" x14ac:dyDescent="0.4">
      <c r="B40" s="51"/>
      <c r="C40" s="52"/>
      <c r="D40" s="52"/>
      <c r="E40" s="53"/>
      <c r="F40" s="9" t="s">
        <v>34</v>
      </c>
      <c r="G40" s="2"/>
    </row>
    <row r="41" spans="2:7" ht="15" customHeight="1" x14ac:dyDescent="0.35">
      <c r="B41" s="33" t="s">
        <v>36</v>
      </c>
      <c r="C41" s="35"/>
      <c r="D41" s="35"/>
      <c r="E41" s="35"/>
      <c r="F41" s="35"/>
      <c r="G41" s="36"/>
    </row>
    <row r="42" spans="2:7" ht="51.75" customHeight="1" thickBot="1" x14ac:dyDescent="0.4">
      <c r="B42" s="34"/>
      <c r="C42" s="37"/>
      <c r="D42" s="37"/>
      <c r="E42" s="37"/>
      <c r="F42" s="37"/>
      <c r="G42" s="38"/>
    </row>
    <row r="43" spans="2:7" ht="15" thickBot="1" x14ac:dyDescent="0.4">
      <c r="B43" s="48"/>
      <c r="C43" s="49"/>
      <c r="D43" s="49"/>
      <c r="E43" s="49"/>
      <c r="F43" s="49"/>
      <c r="G43" s="50"/>
    </row>
    <row r="44" spans="2:7" ht="15" thickBot="1" x14ac:dyDescent="0.4">
      <c r="B44" s="39" t="s">
        <v>40</v>
      </c>
      <c r="C44" s="40"/>
      <c r="D44" s="40"/>
      <c r="E44" s="41"/>
      <c r="F44" s="39" t="s">
        <v>17</v>
      </c>
      <c r="G44" s="41"/>
    </row>
    <row r="45" spans="2:7" ht="15" thickBot="1" x14ac:dyDescent="0.4">
      <c r="B45" s="9" t="s">
        <v>18</v>
      </c>
      <c r="C45" s="42"/>
      <c r="D45" s="43"/>
      <c r="E45" s="44"/>
      <c r="F45" s="9" t="s">
        <v>20</v>
      </c>
      <c r="G45" s="3"/>
    </row>
    <row r="46" spans="2:7" ht="15" thickBot="1" x14ac:dyDescent="0.4">
      <c r="B46" s="9" t="s">
        <v>22</v>
      </c>
      <c r="C46" s="45"/>
      <c r="D46" s="46"/>
      <c r="E46" s="47"/>
      <c r="F46" s="9" t="s">
        <v>24</v>
      </c>
      <c r="G46" s="3"/>
    </row>
    <row r="47" spans="2:7" ht="15" thickBot="1" x14ac:dyDescent="0.4">
      <c r="B47" s="9" t="s">
        <v>26</v>
      </c>
      <c r="C47" s="54"/>
      <c r="D47" s="55"/>
      <c r="E47" s="56"/>
      <c r="F47" s="9" t="s">
        <v>28</v>
      </c>
      <c r="G47" s="3"/>
    </row>
    <row r="48" spans="2:7" ht="25.5" thickBot="1" x14ac:dyDescent="0.4">
      <c r="B48" s="9" t="s">
        <v>30</v>
      </c>
      <c r="C48" s="8"/>
      <c r="D48" s="12" t="s">
        <v>31</v>
      </c>
      <c r="E48" s="8"/>
      <c r="F48" s="9" t="s">
        <v>32</v>
      </c>
      <c r="G48" s="3"/>
    </row>
    <row r="49" spans="2:7" ht="15" thickBot="1" x14ac:dyDescent="0.4">
      <c r="B49" s="51"/>
      <c r="C49" s="52"/>
      <c r="D49" s="52"/>
      <c r="E49" s="53"/>
      <c r="F49" s="9" t="s">
        <v>34</v>
      </c>
      <c r="G49" s="2"/>
    </row>
    <row r="50" spans="2:7" x14ac:dyDescent="0.35">
      <c r="B50" s="33" t="s">
        <v>36</v>
      </c>
      <c r="C50" s="35"/>
      <c r="D50" s="35"/>
      <c r="E50" s="35"/>
      <c r="F50" s="35"/>
      <c r="G50" s="36"/>
    </row>
    <row r="51" spans="2:7" ht="51.75" customHeight="1" thickBot="1" x14ac:dyDescent="0.4">
      <c r="B51" s="34"/>
      <c r="C51" s="37"/>
      <c r="D51" s="37"/>
      <c r="E51" s="37"/>
      <c r="F51" s="37"/>
      <c r="G51" s="38"/>
    </row>
    <row r="52" spans="2:7" ht="15" thickBot="1" x14ac:dyDescent="0.4">
      <c r="B52" s="48"/>
      <c r="C52" s="49"/>
      <c r="D52" s="49"/>
      <c r="E52" s="49"/>
      <c r="F52" s="49"/>
      <c r="G52" s="50"/>
    </row>
    <row r="53" spans="2:7" ht="15" thickBot="1" x14ac:dyDescent="0.4">
      <c r="B53" s="39" t="s">
        <v>41</v>
      </c>
      <c r="C53" s="40"/>
      <c r="D53" s="40"/>
      <c r="E53" s="41"/>
      <c r="F53" s="39" t="s">
        <v>17</v>
      </c>
      <c r="G53" s="41"/>
    </row>
    <row r="54" spans="2:7" ht="15" thickBot="1" x14ac:dyDescent="0.4">
      <c r="B54" s="9" t="s">
        <v>18</v>
      </c>
      <c r="C54" s="42"/>
      <c r="D54" s="43"/>
      <c r="E54" s="44"/>
      <c r="F54" s="9" t="s">
        <v>20</v>
      </c>
      <c r="G54" s="3"/>
    </row>
    <row r="55" spans="2:7" ht="15" thickBot="1" x14ac:dyDescent="0.4">
      <c r="B55" s="9" t="s">
        <v>22</v>
      </c>
      <c r="C55" s="45"/>
      <c r="D55" s="46"/>
      <c r="E55" s="47"/>
      <c r="F55" s="9" t="s">
        <v>24</v>
      </c>
      <c r="G55" s="3"/>
    </row>
    <row r="56" spans="2:7" ht="15" thickBot="1" x14ac:dyDescent="0.4">
      <c r="B56" s="9" t="s">
        <v>26</v>
      </c>
      <c r="C56" s="54"/>
      <c r="D56" s="55"/>
      <c r="E56" s="56"/>
      <c r="F56" s="9" t="s">
        <v>28</v>
      </c>
      <c r="G56" s="3"/>
    </row>
    <row r="57" spans="2:7" ht="25.5" thickBot="1" x14ac:dyDescent="0.4">
      <c r="B57" s="9" t="s">
        <v>30</v>
      </c>
      <c r="C57" s="8"/>
      <c r="D57" s="12" t="s">
        <v>31</v>
      </c>
      <c r="E57" s="8"/>
      <c r="F57" s="9" t="s">
        <v>32</v>
      </c>
      <c r="G57" s="3"/>
    </row>
    <row r="58" spans="2:7" ht="15" thickBot="1" x14ac:dyDescent="0.4">
      <c r="B58" s="51"/>
      <c r="C58" s="52"/>
      <c r="D58" s="52"/>
      <c r="E58" s="53"/>
      <c r="F58" s="9" t="s">
        <v>34</v>
      </c>
      <c r="G58" s="2"/>
    </row>
    <row r="59" spans="2:7" x14ac:dyDescent="0.35">
      <c r="B59" s="33" t="s">
        <v>36</v>
      </c>
      <c r="C59" s="35"/>
      <c r="D59" s="35"/>
      <c r="E59" s="35"/>
      <c r="F59" s="35"/>
      <c r="G59" s="36"/>
    </row>
    <row r="60" spans="2:7" ht="51.75" customHeight="1" thickBot="1" x14ac:dyDescent="0.4">
      <c r="B60" s="34"/>
      <c r="C60" s="37"/>
      <c r="D60" s="37"/>
      <c r="E60" s="37"/>
      <c r="F60" s="37"/>
      <c r="G60" s="38"/>
    </row>
    <row r="61" spans="2:7" ht="15" thickBot="1" x14ac:dyDescent="0.4">
      <c r="B61" s="48"/>
      <c r="C61" s="49"/>
      <c r="D61" s="49"/>
      <c r="E61" s="49"/>
      <c r="F61" s="49"/>
      <c r="G61" s="50"/>
    </row>
    <row r="62" spans="2:7" ht="15" thickBot="1" x14ac:dyDescent="0.4">
      <c r="B62" s="39" t="s">
        <v>42</v>
      </c>
      <c r="C62" s="40"/>
      <c r="D62" s="40"/>
      <c r="E62" s="41"/>
      <c r="F62" s="39" t="s">
        <v>17</v>
      </c>
      <c r="G62" s="41"/>
    </row>
    <row r="63" spans="2:7" ht="15" thickBot="1" x14ac:dyDescent="0.4">
      <c r="B63" s="9" t="s">
        <v>18</v>
      </c>
      <c r="C63" s="42"/>
      <c r="D63" s="43"/>
      <c r="E63" s="44"/>
      <c r="F63" s="9" t="s">
        <v>20</v>
      </c>
      <c r="G63" s="3"/>
    </row>
    <row r="64" spans="2:7" ht="15" thickBot="1" x14ac:dyDescent="0.4">
      <c r="B64" s="9" t="s">
        <v>22</v>
      </c>
      <c r="C64" s="45"/>
      <c r="D64" s="46"/>
      <c r="E64" s="47"/>
      <c r="F64" s="9" t="s">
        <v>24</v>
      </c>
      <c r="G64" s="3"/>
    </row>
    <row r="65" spans="2:7" ht="15" thickBot="1" x14ac:dyDescent="0.4">
      <c r="B65" s="9" t="s">
        <v>26</v>
      </c>
      <c r="C65" s="54"/>
      <c r="D65" s="55"/>
      <c r="E65" s="56"/>
      <c r="F65" s="9" t="s">
        <v>28</v>
      </c>
      <c r="G65" s="3"/>
    </row>
    <row r="66" spans="2:7" ht="25.5" thickBot="1" x14ac:dyDescent="0.4">
      <c r="B66" s="9" t="s">
        <v>30</v>
      </c>
      <c r="C66" s="8"/>
      <c r="D66" s="12" t="s">
        <v>31</v>
      </c>
      <c r="E66" s="8"/>
      <c r="F66" s="9" t="s">
        <v>32</v>
      </c>
      <c r="G66" s="3"/>
    </row>
    <row r="67" spans="2:7" ht="15" thickBot="1" x14ac:dyDescent="0.4">
      <c r="B67" s="51"/>
      <c r="C67" s="52"/>
      <c r="D67" s="52"/>
      <c r="E67" s="53"/>
      <c r="F67" s="9" t="s">
        <v>34</v>
      </c>
      <c r="G67" s="2"/>
    </row>
    <row r="68" spans="2:7" x14ac:dyDescent="0.35">
      <c r="B68" s="33" t="s">
        <v>36</v>
      </c>
      <c r="C68" s="35"/>
      <c r="D68" s="35"/>
      <c r="E68" s="35"/>
      <c r="F68" s="35"/>
      <c r="G68" s="36"/>
    </row>
    <row r="69" spans="2:7" ht="51.75" customHeight="1" thickBot="1" x14ac:dyDescent="0.4">
      <c r="B69" s="34"/>
      <c r="C69" s="37"/>
      <c r="D69" s="37"/>
      <c r="E69" s="37"/>
      <c r="F69" s="37"/>
      <c r="G69" s="38"/>
    </row>
  </sheetData>
  <mergeCells count="74">
    <mergeCell ref="B68:B69"/>
    <mergeCell ref="C68:G69"/>
    <mergeCell ref="B62:E62"/>
    <mergeCell ref="F62:G62"/>
    <mergeCell ref="C63:E63"/>
    <mergeCell ref="C64:E64"/>
    <mergeCell ref="C65:E65"/>
    <mergeCell ref="B67:E67"/>
    <mergeCell ref="B61:G61"/>
    <mergeCell ref="B50:B51"/>
    <mergeCell ref="C50:G51"/>
    <mergeCell ref="B52:G52"/>
    <mergeCell ref="B53:E53"/>
    <mergeCell ref="F53:G53"/>
    <mergeCell ref="C54:E54"/>
    <mergeCell ref="C55:E55"/>
    <mergeCell ref="C56:E56"/>
    <mergeCell ref="B58:E58"/>
    <mergeCell ref="B59:B60"/>
    <mergeCell ref="C59:G60"/>
    <mergeCell ref="B49:E49"/>
    <mergeCell ref="C37:E37"/>
    <mergeCell ref="C38:E38"/>
    <mergeCell ref="B40:E40"/>
    <mergeCell ref="B41:B42"/>
    <mergeCell ref="C41:G42"/>
    <mergeCell ref="B43:G43"/>
    <mergeCell ref="B44:E44"/>
    <mergeCell ref="F44:G44"/>
    <mergeCell ref="C45:E45"/>
    <mergeCell ref="C46:E46"/>
    <mergeCell ref="C47:E47"/>
    <mergeCell ref="C36:E36"/>
    <mergeCell ref="B26:E26"/>
    <mergeCell ref="F26:G26"/>
    <mergeCell ref="C27:E27"/>
    <mergeCell ref="C28:E28"/>
    <mergeCell ref="C29:E29"/>
    <mergeCell ref="B31:E31"/>
    <mergeCell ref="B32:B33"/>
    <mergeCell ref="C32:G33"/>
    <mergeCell ref="B34:G34"/>
    <mergeCell ref="B35:E35"/>
    <mergeCell ref="F35:G35"/>
    <mergeCell ref="B25:G25"/>
    <mergeCell ref="B12:F12"/>
    <mergeCell ref="B15:G15"/>
    <mergeCell ref="C16:G16"/>
    <mergeCell ref="B17:E17"/>
    <mergeCell ref="F17:G17"/>
    <mergeCell ref="C18:E18"/>
    <mergeCell ref="C19:E19"/>
    <mergeCell ref="C20:E20"/>
    <mergeCell ref="B22:E22"/>
    <mergeCell ref="B23:B24"/>
    <mergeCell ref="C23:G24"/>
    <mergeCell ref="C9:D9"/>
    <mergeCell ref="E9:F9"/>
    <mergeCell ref="C10:D10"/>
    <mergeCell ref="E10:F10"/>
    <mergeCell ref="C11:D11"/>
    <mergeCell ref="E11:F11"/>
    <mergeCell ref="C6:D6"/>
    <mergeCell ref="E6:F6"/>
    <mergeCell ref="C7:D7"/>
    <mergeCell ref="E7:F7"/>
    <mergeCell ref="C8:D8"/>
    <mergeCell ref="E8:F8"/>
    <mergeCell ref="B2:G2"/>
    <mergeCell ref="C3:D3"/>
    <mergeCell ref="E3:G3"/>
    <mergeCell ref="C4:G4"/>
    <mergeCell ref="C5:D5"/>
    <mergeCell ref="E5:F5"/>
  </mergeCells>
  <hyperlinks>
    <hyperlink ref="G22" r:id="rId1" xr:uid="{E84ED183-741C-44C8-A7A1-3D5C2150C0D0}"/>
  </hyperlinks>
  <printOptions horizontalCentered="1"/>
  <pageMargins left="0.7" right="0.7" top="0.75" bottom="0.75" header="0.3" footer="0.3"/>
  <pageSetup paperSize="5" scale="88" orientation="landscape" horizontalDpi="1200" verticalDpi="1200" r:id="rId2"/>
  <headerFooter scaleWithDoc="0">
    <oddFooter>&amp;R&amp;"Century Gothic,Regular"&amp;P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32498-0933-480D-BF96-FF18E2951142}">
  <sheetPr>
    <pageSetUpPr fitToPage="1"/>
  </sheetPr>
  <dimension ref="B1:J69"/>
  <sheetViews>
    <sheetView workbookViewId="0">
      <selection activeCell="C3" sqref="C3:D3"/>
    </sheetView>
  </sheetViews>
  <sheetFormatPr defaultRowHeight="14.5" x14ac:dyDescent="0.35"/>
  <cols>
    <col min="1" max="1" width="3.7265625" customWidth="1"/>
    <col min="2" max="2" width="36.26953125" customWidth="1"/>
    <col min="3" max="7" width="24.54296875" customWidth="1"/>
    <col min="10" max="10" width="30.26953125" bestFit="1" customWidth="1"/>
  </cols>
  <sheetData>
    <row r="1" spans="2:10" ht="15" thickBot="1" x14ac:dyDescent="0.4">
      <c r="I1" s="15">
        <v>41821</v>
      </c>
      <c r="J1" s="10" t="s">
        <v>4</v>
      </c>
    </row>
    <row r="2" spans="2:10" ht="15" thickBot="1" x14ac:dyDescent="0.4">
      <c r="B2" s="57" t="s">
        <v>5</v>
      </c>
      <c r="C2" s="58"/>
      <c r="D2" s="58"/>
      <c r="E2" s="58"/>
      <c r="F2" s="58"/>
      <c r="G2" s="59"/>
    </row>
    <row r="3" spans="2:10" ht="15" thickBot="1" x14ac:dyDescent="0.4">
      <c r="B3" s="16" t="s">
        <v>6</v>
      </c>
      <c r="C3" s="63" t="str">
        <f>'Form Instructions'!D3</f>
        <v>Gainwell Technologies LLC</v>
      </c>
      <c r="D3" s="64"/>
      <c r="E3" s="65"/>
      <c r="F3" s="66"/>
      <c r="G3" s="67"/>
    </row>
    <row r="4" spans="2:10" ht="36" customHeight="1" thickBot="1" x14ac:dyDescent="0.4">
      <c r="B4" s="16" t="s">
        <v>60</v>
      </c>
      <c r="C4" s="60" t="s">
        <v>61</v>
      </c>
      <c r="D4" s="61"/>
      <c r="E4" s="61"/>
      <c r="F4" s="61"/>
      <c r="G4" s="62"/>
      <c r="H4" s="6"/>
    </row>
    <row r="5" spans="2:10" s="4" customFormat="1" ht="15" thickBot="1" x14ac:dyDescent="0.4">
      <c r="B5" s="5" t="s">
        <v>9</v>
      </c>
      <c r="C5" s="75" t="s">
        <v>10</v>
      </c>
      <c r="D5" s="75"/>
      <c r="E5" s="75" t="s">
        <v>11</v>
      </c>
      <c r="F5" s="75"/>
      <c r="G5" s="17" t="s">
        <v>12</v>
      </c>
    </row>
    <row r="6" spans="2:10" ht="15" thickBot="1" x14ac:dyDescent="0.4">
      <c r="B6" s="7" t="str">
        <f>IF(ISTEXT(C19),C19,"")</f>
        <v>West Virginia Molina-HealthPAS</v>
      </c>
      <c r="C6" s="68">
        <f>IF(ISTEXT(C19),C21,)</f>
        <v>42388</v>
      </c>
      <c r="D6" s="68"/>
      <c r="E6" s="68">
        <f>IF(ISTEXT(C19),E21,)</f>
        <v>45657</v>
      </c>
      <c r="F6" s="68"/>
      <c r="G6" s="13">
        <f>IF(ISTEXT(C19),DAYS360(C6,E6)/30,)</f>
        <v>107.4</v>
      </c>
      <c r="I6" s="11" t="str">
        <f>IF(C6&lt;$I$1,  "Start Date is beyond 10 years", "")</f>
        <v/>
      </c>
      <c r="J6" s="11" t="str">
        <f>IF(E6&lt;$I$1,  "End Date is beyond 10 years", "")</f>
        <v/>
      </c>
    </row>
    <row r="7" spans="2:10" ht="15" thickBot="1" x14ac:dyDescent="0.4">
      <c r="B7" s="7" t="str">
        <f>IF(ISTEXT(C28),C28,"")</f>
        <v/>
      </c>
      <c r="C7" s="68" t="str">
        <f>IF(ISTEXT(C28),C30,"")</f>
        <v/>
      </c>
      <c r="D7" s="68"/>
      <c r="E7" s="68" t="str">
        <f>IF(ISTEXT(C28),E30,"")</f>
        <v/>
      </c>
      <c r="F7" s="68"/>
      <c r="G7" s="13">
        <f>IF(ISTEXT(C28),DAYS360(C7,E7)/30,)</f>
        <v>0</v>
      </c>
      <c r="I7" s="11" t="str">
        <f t="shared" ref="I7:I11" si="0">IF(C7&lt;$I$1,  "Start Date is beyond 10 years", "")</f>
        <v/>
      </c>
      <c r="J7" s="11" t="str">
        <f t="shared" ref="J7:J11" si="1">IF(E7&lt;$I$1,  "End Date is beyond 10 years", "")</f>
        <v/>
      </c>
    </row>
    <row r="8" spans="2:10" ht="15" thickBot="1" x14ac:dyDescent="0.4">
      <c r="B8" s="7" t="str">
        <f>IF(ISTEXT(C37),C37,"")</f>
        <v/>
      </c>
      <c r="C8" s="68" t="str">
        <f>IF(ISTEXT(C37),C39,"")</f>
        <v/>
      </c>
      <c r="D8" s="68"/>
      <c r="E8" s="68" t="str">
        <f>IF(ISTEXT(C37),E39,"")</f>
        <v/>
      </c>
      <c r="F8" s="68"/>
      <c r="G8" s="13">
        <f>IF(ISTEXT(C37),DAYS360(C8,E8)/30,)</f>
        <v>0</v>
      </c>
      <c r="I8" s="11" t="str">
        <f t="shared" si="0"/>
        <v/>
      </c>
      <c r="J8" s="11" t="str">
        <f t="shared" si="1"/>
        <v/>
      </c>
    </row>
    <row r="9" spans="2:10" ht="15" thickBot="1" x14ac:dyDescent="0.4">
      <c r="B9" s="7" t="str">
        <f>IF(ISTEXT(C46),C46,"")</f>
        <v/>
      </c>
      <c r="C9" s="68" t="str">
        <f>IF(ISTEXT(C46),C48,"")</f>
        <v/>
      </c>
      <c r="D9" s="68"/>
      <c r="E9" s="68" t="str">
        <f>IF(ISTEXT(C46),E48,"")</f>
        <v/>
      </c>
      <c r="F9" s="68"/>
      <c r="G9" s="13">
        <f>IF(ISTEXT(C46),DAYS360(C9,E9)/30,)</f>
        <v>0</v>
      </c>
      <c r="I9" s="11" t="str">
        <f t="shared" si="0"/>
        <v/>
      </c>
      <c r="J9" s="11" t="str">
        <f t="shared" si="1"/>
        <v/>
      </c>
    </row>
    <row r="10" spans="2:10" ht="15" thickBot="1" x14ac:dyDescent="0.4">
      <c r="B10" s="7" t="str">
        <f>IF(ISTEXT(C55),C55,"")</f>
        <v/>
      </c>
      <c r="C10" s="69" t="str">
        <f>IF(ISTEXT(C55),C57,"")</f>
        <v/>
      </c>
      <c r="D10" s="69"/>
      <c r="E10" s="69" t="str">
        <f>IF(ISTEXT(C55),E57,"")</f>
        <v/>
      </c>
      <c r="F10" s="69"/>
      <c r="G10" s="13">
        <f>IF(ISTEXT(C55),DAYS360(C10,E10)/30,)</f>
        <v>0</v>
      </c>
      <c r="I10" s="11" t="str">
        <f t="shared" si="0"/>
        <v/>
      </c>
      <c r="J10" s="11" t="str">
        <f t="shared" si="1"/>
        <v/>
      </c>
    </row>
    <row r="11" spans="2:10" ht="15" thickBot="1" x14ac:dyDescent="0.4">
      <c r="B11" s="7" t="str">
        <f>IF(ISTEXT(C64),C64,"")</f>
        <v/>
      </c>
      <c r="C11" s="68" t="str">
        <f>IF(ISTEXT(C64),C66,"")</f>
        <v/>
      </c>
      <c r="D11" s="68"/>
      <c r="E11" s="68" t="str">
        <f>IF(ISTEXT(C64),E66,"")</f>
        <v/>
      </c>
      <c r="F11" s="68"/>
      <c r="G11" s="13">
        <f>IF(ISTEXT(C64),DAYS360(C11,E11)/30,)</f>
        <v>0</v>
      </c>
      <c r="I11" s="11" t="str">
        <f t="shared" si="0"/>
        <v/>
      </c>
      <c r="J11" s="11" t="str">
        <f t="shared" si="1"/>
        <v/>
      </c>
    </row>
    <row r="12" spans="2:10" ht="15" thickBot="1" x14ac:dyDescent="0.4">
      <c r="B12" s="79" t="s">
        <v>13</v>
      </c>
      <c r="C12" s="80"/>
      <c r="D12" s="80"/>
      <c r="E12" s="80"/>
      <c r="F12" s="81"/>
      <c r="G12" s="14">
        <f>SUM(G6:G11)</f>
        <v>107.4</v>
      </c>
    </row>
    <row r="14" spans="2:10" ht="15" thickBot="1" x14ac:dyDescent="0.4"/>
    <row r="15" spans="2:10" ht="15" thickBot="1" x14ac:dyDescent="0.4">
      <c r="B15" s="57" t="s">
        <v>14</v>
      </c>
      <c r="C15" s="58"/>
      <c r="D15" s="58"/>
      <c r="E15" s="58"/>
      <c r="F15" s="58"/>
      <c r="G15" s="59"/>
    </row>
    <row r="16" spans="2:10" ht="32.25" customHeight="1" thickBot="1" x14ac:dyDescent="0.4">
      <c r="B16" s="1" t="s">
        <v>62</v>
      </c>
      <c r="C16" s="60" t="str">
        <f>C4</f>
        <v>Prime Contractor experience with the transition of one IT System, from one company to another. The Project must have occurred within the last ten (10) years.</v>
      </c>
      <c r="D16" s="61"/>
      <c r="E16" s="61"/>
      <c r="F16" s="61"/>
      <c r="G16" s="62"/>
    </row>
    <row r="17" spans="2:7" ht="15" thickBot="1" x14ac:dyDescent="0.4">
      <c r="B17" s="39" t="s">
        <v>16</v>
      </c>
      <c r="C17" s="40"/>
      <c r="D17" s="40"/>
      <c r="E17" s="41"/>
      <c r="F17" s="39" t="s">
        <v>17</v>
      </c>
      <c r="G17" s="41"/>
    </row>
    <row r="18" spans="2:7" ht="15" customHeight="1" thickBot="1" x14ac:dyDescent="0.4">
      <c r="B18" s="9" t="s">
        <v>18</v>
      </c>
      <c r="C18" s="76" t="s">
        <v>19</v>
      </c>
      <c r="D18" s="77"/>
      <c r="E18" s="78"/>
      <c r="F18" s="9" t="s">
        <v>20</v>
      </c>
      <c r="G18" s="18" t="s">
        <v>21</v>
      </c>
    </row>
    <row r="19" spans="2:7" ht="25.5" thickBot="1" x14ac:dyDescent="0.4">
      <c r="B19" s="9" t="s">
        <v>22</v>
      </c>
      <c r="C19" s="45" t="s">
        <v>63</v>
      </c>
      <c r="D19" s="46"/>
      <c r="E19" s="47"/>
      <c r="F19" s="9" t="s">
        <v>24</v>
      </c>
      <c r="G19" s="19" t="s">
        <v>25</v>
      </c>
    </row>
    <row r="20" spans="2:7" ht="25.9" customHeight="1" thickBot="1" x14ac:dyDescent="0.4">
      <c r="B20" s="9" t="s">
        <v>26</v>
      </c>
      <c r="C20" s="54" t="s">
        <v>27</v>
      </c>
      <c r="D20" s="55"/>
      <c r="E20" s="56"/>
      <c r="F20" s="9" t="s">
        <v>28</v>
      </c>
      <c r="G20" s="19" t="s">
        <v>64</v>
      </c>
    </row>
    <row r="21" spans="2:7" ht="29.25" customHeight="1" thickBot="1" x14ac:dyDescent="0.4">
      <c r="B21" s="9" t="s">
        <v>30</v>
      </c>
      <c r="C21" s="8">
        <v>42388</v>
      </c>
      <c r="D21" s="12" t="s">
        <v>31</v>
      </c>
      <c r="E21" s="8">
        <v>45657</v>
      </c>
      <c r="F21" s="9" t="s">
        <v>32</v>
      </c>
      <c r="G21" s="18" t="s">
        <v>33</v>
      </c>
    </row>
    <row r="22" spans="2:7" ht="15" thickBot="1" x14ac:dyDescent="0.4">
      <c r="B22" s="51"/>
      <c r="C22" s="52"/>
      <c r="D22" s="52"/>
      <c r="E22" s="53"/>
      <c r="F22" s="9" t="s">
        <v>34</v>
      </c>
      <c r="G22" s="20" t="s">
        <v>35</v>
      </c>
    </row>
    <row r="23" spans="2:7" x14ac:dyDescent="0.35">
      <c r="B23" s="33" t="s">
        <v>36</v>
      </c>
      <c r="C23" s="85" t="s">
        <v>65</v>
      </c>
      <c r="D23" s="71"/>
      <c r="E23" s="71"/>
      <c r="F23" s="71"/>
      <c r="G23" s="72"/>
    </row>
    <row r="24" spans="2:7" ht="184.9" customHeight="1" thickBot="1" x14ac:dyDescent="0.4">
      <c r="B24" s="34"/>
      <c r="C24" s="73"/>
      <c r="D24" s="73"/>
      <c r="E24" s="73"/>
      <c r="F24" s="73"/>
      <c r="G24" s="74"/>
    </row>
    <row r="25" spans="2:7" ht="15.75" customHeight="1" thickBot="1" x14ac:dyDescent="0.4">
      <c r="B25" s="48"/>
      <c r="C25" s="49"/>
      <c r="D25" s="49"/>
      <c r="E25" s="49"/>
      <c r="F25" s="49"/>
      <c r="G25" s="50"/>
    </row>
    <row r="26" spans="2:7" ht="15" thickBot="1" x14ac:dyDescent="0.4">
      <c r="B26" s="39" t="s">
        <v>38</v>
      </c>
      <c r="C26" s="40"/>
      <c r="D26" s="40"/>
      <c r="E26" s="41"/>
      <c r="F26" s="39" t="s">
        <v>17</v>
      </c>
      <c r="G26" s="41"/>
    </row>
    <row r="27" spans="2:7" ht="15" thickBot="1" x14ac:dyDescent="0.4">
      <c r="B27" s="9" t="s">
        <v>18</v>
      </c>
      <c r="C27" s="42"/>
      <c r="D27" s="43"/>
      <c r="E27" s="44"/>
      <c r="F27" s="9" t="s">
        <v>20</v>
      </c>
      <c r="G27" s="3"/>
    </row>
    <row r="28" spans="2:7" ht="15" thickBot="1" x14ac:dyDescent="0.4">
      <c r="B28" s="9" t="s">
        <v>22</v>
      </c>
      <c r="C28" s="45"/>
      <c r="D28" s="46"/>
      <c r="E28" s="47"/>
      <c r="F28" s="9" t="s">
        <v>24</v>
      </c>
      <c r="G28" s="3"/>
    </row>
    <row r="29" spans="2:7" ht="15" thickBot="1" x14ac:dyDescent="0.4">
      <c r="B29" s="9" t="s">
        <v>26</v>
      </c>
      <c r="C29" s="54"/>
      <c r="D29" s="55"/>
      <c r="E29" s="56"/>
      <c r="F29" s="9" t="s">
        <v>28</v>
      </c>
      <c r="G29" s="3"/>
    </row>
    <row r="30" spans="2:7" ht="25.5" thickBot="1" x14ac:dyDescent="0.4">
      <c r="B30" s="9" t="s">
        <v>30</v>
      </c>
      <c r="C30" s="8"/>
      <c r="D30" s="12" t="s">
        <v>31</v>
      </c>
      <c r="E30" s="8"/>
      <c r="F30" s="9" t="s">
        <v>32</v>
      </c>
      <c r="G30" s="3"/>
    </row>
    <row r="31" spans="2:7" ht="15" thickBot="1" x14ac:dyDescent="0.4">
      <c r="B31" s="51"/>
      <c r="C31" s="52"/>
      <c r="D31" s="52"/>
      <c r="E31" s="53"/>
      <c r="F31" s="9" t="s">
        <v>34</v>
      </c>
      <c r="G31" s="2"/>
    </row>
    <row r="32" spans="2:7" ht="15" customHeight="1" x14ac:dyDescent="0.35">
      <c r="B32" s="33" t="s">
        <v>36</v>
      </c>
      <c r="C32" s="35"/>
      <c r="D32" s="35"/>
      <c r="E32" s="35"/>
      <c r="F32" s="35"/>
      <c r="G32" s="36"/>
    </row>
    <row r="33" spans="2:7" ht="51.75" customHeight="1" thickBot="1" x14ac:dyDescent="0.4">
      <c r="B33" s="34"/>
      <c r="C33" s="37"/>
      <c r="D33" s="37"/>
      <c r="E33" s="37"/>
      <c r="F33" s="37"/>
      <c r="G33" s="38"/>
    </row>
    <row r="34" spans="2:7" ht="15" thickBot="1" x14ac:dyDescent="0.4">
      <c r="B34" s="48"/>
      <c r="C34" s="49"/>
      <c r="D34" s="49"/>
      <c r="E34" s="49"/>
      <c r="F34" s="49"/>
      <c r="G34" s="50"/>
    </row>
    <row r="35" spans="2:7" ht="15" thickBot="1" x14ac:dyDescent="0.4">
      <c r="B35" s="39" t="s">
        <v>39</v>
      </c>
      <c r="C35" s="40"/>
      <c r="D35" s="40"/>
      <c r="E35" s="41"/>
      <c r="F35" s="39" t="s">
        <v>17</v>
      </c>
      <c r="G35" s="41"/>
    </row>
    <row r="36" spans="2:7" ht="15" thickBot="1" x14ac:dyDescent="0.4">
      <c r="B36" s="9" t="s">
        <v>18</v>
      </c>
      <c r="C36" s="42"/>
      <c r="D36" s="43"/>
      <c r="E36" s="44"/>
      <c r="F36" s="9" t="s">
        <v>20</v>
      </c>
      <c r="G36" s="3"/>
    </row>
    <row r="37" spans="2:7" ht="15" thickBot="1" x14ac:dyDescent="0.4">
      <c r="B37" s="9" t="s">
        <v>22</v>
      </c>
      <c r="C37" s="45"/>
      <c r="D37" s="46"/>
      <c r="E37" s="47"/>
      <c r="F37" s="9" t="s">
        <v>24</v>
      </c>
      <c r="G37" s="3"/>
    </row>
    <row r="38" spans="2:7" ht="15" thickBot="1" x14ac:dyDescent="0.4">
      <c r="B38" s="9" t="s">
        <v>26</v>
      </c>
      <c r="C38" s="54"/>
      <c r="D38" s="55"/>
      <c r="E38" s="56"/>
      <c r="F38" s="9" t="s">
        <v>28</v>
      </c>
      <c r="G38" s="3"/>
    </row>
    <row r="39" spans="2:7" ht="25.5" thickBot="1" x14ac:dyDescent="0.4">
      <c r="B39" s="9" t="s">
        <v>30</v>
      </c>
      <c r="C39" s="8"/>
      <c r="D39" s="12" t="s">
        <v>31</v>
      </c>
      <c r="E39" s="8"/>
      <c r="F39" s="9" t="s">
        <v>32</v>
      </c>
      <c r="G39" s="3"/>
    </row>
    <row r="40" spans="2:7" ht="15" thickBot="1" x14ac:dyDescent="0.4">
      <c r="B40" s="51"/>
      <c r="C40" s="52"/>
      <c r="D40" s="52"/>
      <c r="E40" s="53"/>
      <c r="F40" s="9" t="s">
        <v>34</v>
      </c>
      <c r="G40" s="2"/>
    </row>
    <row r="41" spans="2:7" ht="15" customHeight="1" x14ac:dyDescent="0.35">
      <c r="B41" s="33" t="s">
        <v>36</v>
      </c>
      <c r="C41" s="35"/>
      <c r="D41" s="35"/>
      <c r="E41" s="35"/>
      <c r="F41" s="35"/>
      <c r="G41" s="36"/>
    </row>
    <row r="42" spans="2:7" ht="51.75" customHeight="1" thickBot="1" x14ac:dyDescent="0.4">
      <c r="B42" s="34"/>
      <c r="C42" s="37"/>
      <c r="D42" s="37"/>
      <c r="E42" s="37"/>
      <c r="F42" s="37"/>
      <c r="G42" s="38"/>
    </row>
    <row r="43" spans="2:7" ht="15" thickBot="1" x14ac:dyDescent="0.4">
      <c r="B43" s="48"/>
      <c r="C43" s="49"/>
      <c r="D43" s="49"/>
      <c r="E43" s="49"/>
      <c r="F43" s="49"/>
      <c r="G43" s="50"/>
    </row>
    <row r="44" spans="2:7" ht="15" thickBot="1" x14ac:dyDescent="0.4">
      <c r="B44" s="39" t="s">
        <v>40</v>
      </c>
      <c r="C44" s="40"/>
      <c r="D44" s="40"/>
      <c r="E44" s="41"/>
      <c r="F44" s="39" t="s">
        <v>17</v>
      </c>
      <c r="G44" s="41"/>
    </row>
    <row r="45" spans="2:7" ht="15" thickBot="1" x14ac:dyDescent="0.4">
      <c r="B45" s="9" t="s">
        <v>18</v>
      </c>
      <c r="C45" s="42"/>
      <c r="D45" s="43"/>
      <c r="E45" s="44"/>
      <c r="F45" s="9" t="s">
        <v>20</v>
      </c>
      <c r="G45" s="3"/>
    </row>
    <row r="46" spans="2:7" ht="15" thickBot="1" x14ac:dyDescent="0.4">
      <c r="B46" s="9" t="s">
        <v>22</v>
      </c>
      <c r="C46" s="45"/>
      <c r="D46" s="46"/>
      <c r="E46" s="47"/>
      <c r="F46" s="9" t="s">
        <v>24</v>
      </c>
      <c r="G46" s="3"/>
    </row>
    <row r="47" spans="2:7" ht="15" thickBot="1" x14ac:dyDescent="0.4">
      <c r="B47" s="9" t="s">
        <v>26</v>
      </c>
      <c r="C47" s="54"/>
      <c r="D47" s="55"/>
      <c r="E47" s="56"/>
      <c r="F47" s="9" t="s">
        <v>28</v>
      </c>
      <c r="G47" s="3"/>
    </row>
    <row r="48" spans="2:7" ht="25.5" thickBot="1" x14ac:dyDescent="0.4">
      <c r="B48" s="9" t="s">
        <v>30</v>
      </c>
      <c r="C48" s="8"/>
      <c r="D48" s="12" t="s">
        <v>31</v>
      </c>
      <c r="E48" s="8"/>
      <c r="F48" s="9" t="s">
        <v>32</v>
      </c>
      <c r="G48" s="3"/>
    </row>
    <row r="49" spans="2:7" ht="15" thickBot="1" x14ac:dyDescent="0.4">
      <c r="B49" s="51"/>
      <c r="C49" s="52"/>
      <c r="D49" s="52"/>
      <c r="E49" s="53"/>
      <c r="F49" s="9" t="s">
        <v>34</v>
      </c>
      <c r="G49" s="2"/>
    </row>
    <row r="50" spans="2:7" x14ac:dyDescent="0.35">
      <c r="B50" s="33" t="s">
        <v>36</v>
      </c>
      <c r="C50" s="35"/>
      <c r="D50" s="35"/>
      <c r="E50" s="35"/>
      <c r="F50" s="35"/>
      <c r="G50" s="36"/>
    </row>
    <row r="51" spans="2:7" ht="51.75" customHeight="1" thickBot="1" x14ac:dyDescent="0.4">
      <c r="B51" s="34"/>
      <c r="C51" s="37"/>
      <c r="D51" s="37"/>
      <c r="E51" s="37"/>
      <c r="F51" s="37"/>
      <c r="G51" s="38"/>
    </row>
    <row r="52" spans="2:7" ht="15" thickBot="1" x14ac:dyDescent="0.4">
      <c r="B52" s="48"/>
      <c r="C52" s="49"/>
      <c r="D52" s="49"/>
      <c r="E52" s="49"/>
      <c r="F52" s="49"/>
      <c r="G52" s="50"/>
    </row>
    <row r="53" spans="2:7" ht="15" thickBot="1" x14ac:dyDescent="0.4">
      <c r="B53" s="39" t="s">
        <v>41</v>
      </c>
      <c r="C53" s="40"/>
      <c r="D53" s="40"/>
      <c r="E53" s="41"/>
      <c r="F53" s="39" t="s">
        <v>17</v>
      </c>
      <c r="G53" s="41"/>
    </row>
    <row r="54" spans="2:7" ht="15" thickBot="1" x14ac:dyDescent="0.4">
      <c r="B54" s="9" t="s">
        <v>18</v>
      </c>
      <c r="C54" s="42"/>
      <c r="D54" s="43"/>
      <c r="E54" s="44"/>
      <c r="F54" s="9" t="s">
        <v>20</v>
      </c>
      <c r="G54" s="3"/>
    </row>
    <row r="55" spans="2:7" ht="15" thickBot="1" x14ac:dyDescent="0.4">
      <c r="B55" s="9" t="s">
        <v>22</v>
      </c>
      <c r="C55" s="45"/>
      <c r="D55" s="46"/>
      <c r="E55" s="47"/>
      <c r="F55" s="9" t="s">
        <v>24</v>
      </c>
      <c r="G55" s="3"/>
    </row>
    <row r="56" spans="2:7" ht="15" thickBot="1" x14ac:dyDescent="0.4">
      <c r="B56" s="9" t="s">
        <v>26</v>
      </c>
      <c r="C56" s="54"/>
      <c r="D56" s="55"/>
      <c r="E56" s="56"/>
      <c r="F56" s="9" t="s">
        <v>28</v>
      </c>
      <c r="G56" s="3"/>
    </row>
    <row r="57" spans="2:7" ht="25.5" thickBot="1" x14ac:dyDescent="0.4">
      <c r="B57" s="9" t="s">
        <v>30</v>
      </c>
      <c r="C57" s="8"/>
      <c r="D57" s="12" t="s">
        <v>31</v>
      </c>
      <c r="E57" s="8"/>
      <c r="F57" s="9" t="s">
        <v>32</v>
      </c>
      <c r="G57" s="3"/>
    </row>
    <row r="58" spans="2:7" ht="15" thickBot="1" x14ac:dyDescent="0.4">
      <c r="B58" s="51"/>
      <c r="C58" s="52"/>
      <c r="D58" s="52"/>
      <c r="E58" s="53"/>
      <c r="F58" s="9" t="s">
        <v>34</v>
      </c>
      <c r="G58" s="2"/>
    </row>
    <row r="59" spans="2:7" x14ac:dyDescent="0.35">
      <c r="B59" s="33" t="s">
        <v>36</v>
      </c>
      <c r="C59" s="35"/>
      <c r="D59" s="35"/>
      <c r="E59" s="35"/>
      <c r="F59" s="35"/>
      <c r="G59" s="36"/>
    </row>
    <row r="60" spans="2:7" ht="51.75" customHeight="1" thickBot="1" x14ac:dyDescent="0.4">
      <c r="B60" s="34"/>
      <c r="C60" s="37"/>
      <c r="D60" s="37"/>
      <c r="E60" s="37"/>
      <c r="F60" s="37"/>
      <c r="G60" s="38"/>
    </row>
    <row r="61" spans="2:7" ht="15" thickBot="1" x14ac:dyDescent="0.4">
      <c r="B61" s="48"/>
      <c r="C61" s="49"/>
      <c r="D61" s="49"/>
      <c r="E61" s="49"/>
      <c r="F61" s="49"/>
      <c r="G61" s="50"/>
    </row>
    <row r="62" spans="2:7" ht="15" thickBot="1" x14ac:dyDescent="0.4">
      <c r="B62" s="39" t="s">
        <v>42</v>
      </c>
      <c r="C62" s="40"/>
      <c r="D62" s="40"/>
      <c r="E62" s="41"/>
      <c r="F62" s="39" t="s">
        <v>17</v>
      </c>
      <c r="G62" s="41"/>
    </row>
    <row r="63" spans="2:7" ht="15" thickBot="1" x14ac:dyDescent="0.4">
      <c r="B63" s="9" t="s">
        <v>18</v>
      </c>
      <c r="C63" s="42"/>
      <c r="D63" s="43"/>
      <c r="E63" s="44"/>
      <c r="F63" s="9" t="s">
        <v>20</v>
      </c>
      <c r="G63" s="3"/>
    </row>
    <row r="64" spans="2:7" ht="15" thickBot="1" x14ac:dyDescent="0.4">
      <c r="B64" s="9" t="s">
        <v>22</v>
      </c>
      <c r="C64" s="45"/>
      <c r="D64" s="46"/>
      <c r="E64" s="47"/>
      <c r="F64" s="9" t="s">
        <v>24</v>
      </c>
      <c r="G64" s="3"/>
    </row>
    <row r="65" spans="2:7" ht="15" thickBot="1" x14ac:dyDescent="0.4">
      <c r="B65" s="9" t="s">
        <v>26</v>
      </c>
      <c r="C65" s="54"/>
      <c r="D65" s="55"/>
      <c r="E65" s="56"/>
      <c r="F65" s="9" t="s">
        <v>28</v>
      </c>
      <c r="G65" s="3"/>
    </row>
    <row r="66" spans="2:7" ht="25.5" thickBot="1" x14ac:dyDescent="0.4">
      <c r="B66" s="9" t="s">
        <v>30</v>
      </c>
      <c r="C66" s="8"/>
      <c r="D66" s="12" t="s">
        <v>31</v>
      </c>
      <c r="E66" s="8"/>
      <c r="F66" s="9" t="s">
        <v>32</v>
      </c>
      <c r="G66" s="3"/>
    </row>
    <row r="67" spans="2:7" ht="15" thickBot="1" x14ac:dyDescent="0.4">
      <c r="B67" s="51"/>
      <c r="C67" s="52"/>
      <c r="D67" s="52"/>
      <c r="E67" s="53"/>
      <c r="F67" s="9" t="s">
        <v>34</v>
      </c>
      <c r="G67" s="2"/>
    </row>
    <row r="68" spans="2:7" x14ac:dyDescent="0.35">
      <c r="B68" s="33" t="s">
        <v>36</v>
      </c>
      <c r="C68" s="35"/>
      <c r="D68" s="35"/>
      <c r="E68" s="35"/>
      <c r="F68" s="35"/>
      <c r="G68" s="36"/>
    </row>
    <row r="69" spans="2:7" ht="51.75" customHeight="1" thickBot="1" x14ac:dyDescent="0.4">
      <c r="B69" s="34"/>
      <c r="C69" s="37"/>
      <c r="D69" s="37"/>
      <c r="E69" s="37"/>
      <c r="F69" s="37"/>
      <c r="G69" s="38"/>
    </row>
  </sheetData>
  <mergeCells count="74">
    <mergeCell ref="B68:B69"/>
    <mergeCell ref="C68:G69"/>
    <mergeCell ref="B62:E62"/>
    <mergeCell ref="F62:G62"/>
    <mergeCell ref="C63:E63"/>
    <mergeCell ref="C64:E64"/>
    <mergeCell ref="C65:E65"/>
    <mergeCell ref="B67:E67"/>
    <mergeCell ref="B61:G61"/>
    <mergeCell ref="B50:B51"/>
    <mergeCell ref="C50:G51"/>
    <mergeCell ref="B52:G52"/>
    <mergeCell ref="B53:E53"/>
    <mergeCell ref="F53:G53"/>
    <mergeCell ref="C54:E54"/>
    <mergeCell ref="C55:E55"/>
    <mergeCell ref="C56:E56"/>
    <mergeCell ref="B58:E58"/>
    <mergeCell ref="B59:B60"/>
    <mergeCell ref="C59:G60"/>
    <mergeCell ref="B49:E49"/>
    <mergeCell ref="C37:E37"/>
    <mergeCell ref="C38:E38"/>
    <mergeCell ref="B40:E40"/>
    <mergeCell ref="B41:B42"/>
    <mergeCell ref="C41:G42"/>
    <mergeCell ref="B43:G43"/>
    <mergeCell ref="B44:E44"/>
    <mergeCell ref="F44:G44"/>
    <mergeCell ref="C45:E45"/>
    <mergeCell ref="C46:E46"/>
    <mergeCell ref="C47:E47"/>
    <mergeCell ref="C36:E36"/>
    <mergeCell ref="B26:E26"/>
    <mergeCell ref="F26:G26"/>
    <mergeCell ref="C27:E27"/>
    <mergeCell ref="C28:E28"/>
    <mergeCell ref="C29:E29"/>
    <mergeCell ref="B31:E31"/>
    <mergeCell ref="B32:B33"/>
    <mergeCell ref="C32:G33"/>
    <mergeCell ref="B34:G34"/>
    <mergeCell ref="B35:E35"/>
    <mergeCell ref="F35:G35"/>
    <mergeCell ref="B25:G25"/>
    <mergeCell ref="B12:F12"/>
    <mergeCell ref="B15:G15"/>
    <mergeCell ref="C16:G16"/>
    <mergeCell ref="B17:E17"/>
    <mergeCell ref="F17:G17"/>
    <mergeCell ref="C18:E18"/>
    <mergeCell ref="C19:E19"/>
    <mergeCell ref="C20:E20"/>
    <mergeCell ref="B22:E22"/>
    <mergeCell ref="B23:B24"/>
    <mergeCell ref="C23:G24"/>
    <mergeCell ref="C9:D9"/>
    <mergeCell ref="E9:F9"/>
    <mergeCell ref="C10:D10"/>
    <mergeCell ref="E10:F10"/>
    <mergeCell ref="C11:D11"/>
    <mergeCell ref="E11:F11"/>
    <mergeCell ref="C6:D6"/>
    <mergeCell ref="E6:F6"/>
    <mergeCell ref="C7:D7"/>
    <mergeCell ref="E7:F7"/>
    <mergeCell ref="C8:D8"/>
    <mergeCell ref="E8:F8"/>
    <mergeCell ref="B2:G2"/>
    <mergeCell ref="C3:D3"/>
    <mergeCell ref="E3:G3"/>
    <mergeCell ref="C4:G4"/>
    <mergeCell ref="C5:D5"/>
    <mergeCell ref="E5:F5"/>
  </mergeCells>
  <hyperlinks>
    <hyperlink ref="G22" r:id="rId1" xr:uid="{2C45D9F9-C688-4086-BE6B-B9C03F4F222A}"/>
  </hyperlinks>
  <printOptions horizontalCentered="1"/>
  <pageMargins left="0.7" right="0.7" top="0.75" bottom="0.75" header="0.3" footer="0.3"/>
  <pageSetup paperSize="5" scale="78" orientation="landscape" horizontalDpi="1200" verticalDpi="1200" r:id="rId2"/>
  <headerFooter scaleWithDoc="0">
    <oddFooter>&amp;R&amp;"Century Gothic,Regular"&amp;P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716D7091948D5459F2D5E5332BC9526" ma:contentTypeVersion="4" ma:contentTypeDescription="Create a new document." ma:contentTypeScope="" ma:versionID="7f3c6dfe69a65ec865c0375544423d47">
  <xsd:schema xmlns:xsd="http://www.w3.org/2001/XMLSchema" xmlns:xs="http://www.w3.org/2001/XMLSchema" xmlns:p="http://schemas.microsoft.com/office/2006/metadata/properties" xmlns:ns2="500343c0-af67-4d55-b6f3-a7838e163d14" xmlns:ns3="d0550642-d931-4c3e-b55f-9323dceecc58" targetNamespace="http://schemas.microsoft.com/office/2006/metadata/properties" ma:root="true" ma:fieldsID="cb9a6dd603ab947c16993c4bfe9c4f4a" ns2:_="" ns3:_="">
    <xsd:import namespace="500343c0-af67-4d55-b6f3-a7838e163d14"/>
    <xsd:import namespace="d0550642-d931-4c3e-b55f-9323dceecc58"/>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0550642-d931-4c3e-b55f-9323dceecc5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PROCURE-1445957526-82</_dlc_DocId>
    <_dlc_DocIdUrl xmlns="500343c0-af67-4d55-b6f3-a7838e163d14">
      <Url>https://osicagov.sharepoint.com/sites/Procurement/CalSAWS/_layouts/15/DocIdRedir.aspx?ID=PROCURE-1445957526-82</Url>
      <Description>PROCURE-1445957526-82</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5bce90d6-5a2c-47e0-8337-aac7acda0e97" ContentTypeId="0x0101" PreviousValue="false" LastSyncTimeStamp="2017-02-08T00:21:31.923Z"/>
</file>

<file path=customXml/itemProps1.xml><?xml version="1.0" encoding="utf-8"?>
<ds:datastoreItem xmlns:ds="http://schemas.openxmlformats.org/officeDocument/2006/customXml" ds:itemID="{3AF83E16-B571-4B8B-A39F-24A8A2E5A377}"/>
</file>

<file path=customXml/itemProps2.xml><?xml version="1.0" encoding="utf-8"?>
<ds:datastoreItem xmlns:ds="http://schemas.openxmlformats.org/officeDocument/2006/customXml" ds:itemID="{5EECDD90-F11F-441C-8346-C1CE7DFB9B6A}">
  <ds:schemaRefs>
    <ds:schemaRef ds:uri="http://schemas.microsoft.com/sharepoint/v3/contenttype/forms"/>
  </ds:schemaRefs>
</ds:datastoreItem>
</file>

<file path=customXml/itemProps3.xml><?xml version="1.0" encoding="utf-8"?>
<ds:datastoreItem xmlns:ds="http://schemas.openxmlformats.org/officeDocument/2006/customXml" ds:itemID="{9DBEB5D5-9415-4DA4-A6AE-355290FC7A2A}">
  <ds:schemaRefs>
    <ds:schemaRef ds:uri="http://schemas.microsoft.com/office/2006/metadata/properties"/>
    <ds:schemaRef ds:uri="http://schemas.microsoft.com/office/infopath/2007/PartnerControls"/>
    <ds:schemaRef ds:uri="2aee61e6-86cc-40b7-a95d-8a3fe4e64fa9"/>
    <ds:schemaRef ds:uri="ea4026c8-3390-414a-b854-51b266cbd192"/>
  </ds:schemaRefs>
</ds:datastoreItem>
</file>

<file path=customXml/itemProps4.xml><?xml version="1.0" encoding="utf-8"?>
<ds:datastoreItem xmlns:ds="http://schemas.openxmlformats.org/officeDocument/2006/customXml" ds:itemID="{848F10C3-3EDF-4E9E-9822-432AF5C4345C}"/>
</file>

<file path=customXml/itemProps5.xml><?xml version="1.0" encoding="utf-8"?>
<ds:datastoreItem xmlns:ds="http://schemas.openxmlformats.org/officeDocument/2006/customXml" ds:itemID="{0DBEFE28-1563-42A9-882C-E9E0C804AF2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Form Instructions</vt:lpstr>
      <vt:lpstr>F1</vt:lpstr>
      <vt:lpstr>F2</vt:lpstr>
      <vt:lpstr>F3</vt:lpstr>
      <vt:lpstr>F4</vt:lpstr>
      <vt:lpstr>'F1'!Print_Area</vt:lpstr>
      <vt:lpstr>'F2'!Print_Area</vt:lpstr>
      <vt:lpstr>'F3'!Print_Area</vt:lpstr>
      <vt:lpstr>'F4'!Print_Area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Sodergren</dc:creator>
  <cp:keywords/>
  <dc:description/>
  <cp:lastModifiedBy>Wilder, Dawn</cp:lastModifiedBy>
  <cp:revision/>
  <dcterms:created xsi:type="dcterms:W3CDTF">2024-04-09T13:18:20Z</dcterms:created>
  <dcterms:modified xsi:type="dcterms:W3CDTF">2024-08-13T06:26:23Z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0x010100A716D7091948D5459F2D5E5332BC9526</vt:lpwstr>
  </property>
  <property fmtid="{D5CDD505-2E9C-101B-9397-08002B2CF9AE}" pid="3" name="_dlc_DocIdItemGuid">
    <vt:lpwstr>ffb2363d-b90f-4e74-9885-f4663010f1d0</vt:lpwstr>
  </property>
  <property fmtid="{D5CDD505-2E9C-101B-9397-08002B2CF9AE}" pid="4" name="MediaServiceImageTags">
    <vt:lpwstr/>
  </property>
</Properties>
</file>